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305"/>
  <workbookPr/>
  <mc:AlternateContent xmlns:mc="http://schemas.openxmlformats.org/markup-compatibility/2006">
    <mc:Choice Requires="x15">
      <x15ac:absPath xmlns:x15ac="http://schemas.microsoft.com/office/spreadsheetml/2010/11/ac" url="G:\Shared\accnt\MONTHLY DISTRIBUTIONS\Gas Tax Holiday Data\MVH and LRS Modelling\LRS and MVH Model\"/>
    </mc:Choice>
  </mc:AlternateContent>
  <xr:revisionPtr revIDLastSave="0" documentId="13_ncr:1_{E6BF6FF2-AC98-4C94-BF19-9CFF94A93890}" xr6:coauthVersionLast="47" xr6:coauthVersionMax="47" xr10:uidLastSave="{00000000-0000-0000-0000-000000000000}"/>
  <bookViews>
    <workbookView xWindow="-108" yWindow="-108" windowWidth="23256" windowHeight="12456" tabRatio="939" firstSheet="3" activeTab="3" xr2:uid="{00000000-000D-0000-FFFF-FFFF00000000}"/>
  </bookViews>
  <sheets>
    <sheet name="Source - Attributes" sheetId="3" state="hidden" r:id="rId1"/>
    <sheet name="Support - MVH" sheetId="1" state="hidden" r:id="rId2"/>
    <sheet name="Support - LRS" sheetId="7" state="hidden" r:id="rId3"/>
    <sheet name="Main - Gas Tax Holiday Reimb" sheetId="8" r:id="rId4"/>
  </sheets>
  <definedNames>
    <definedName name="_xlnm._FilterDatabase" localSheetId="3" hidden="1">'Main - Gas Tax Holiday Reimb'!$A$5:$E$664</definedName>
    <definedName name="_xlnm._FilterDatabase" localSheetId="2" hidden="1">'Support - LRS'!$A$5:$V$661</definedName>
    <definedName name="_xlnm._FilterDatabase" localSheetId="1" hidden="1">'Support - MVH'!$A$8:$U$667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8" l="1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613" i="8"/>
  <c r="E614" i="8"/>
  <c r="E615" i="8"/>
  <c r="E616" i="8"/>
  <c r="E617" i="8"/>
  <c r="E618" i="8"/>
  <c r="E619" i="8"/>
  <c r="E620" i="8"/>
  <c r="E621" i="8"/>
  <c r="E622" i="8"/>
  <c r="E623" i="8"/>
  <c r="E624" i="8"/>
  <c r="E625" i="8"/>
  <c r="E626" i="8"/>
  <c r="E627" i="8"/>
  <c r="E628" i="8"/>
  <c r="E629" i="8"/>
  <c r="E630" i="8"/>
  <c r="E631" i="8"/>
  <c r="E632" i="8"/>
  <c r="E633" i="8"/>
  <c r="E634" i="8"/>
  <c r="E635" i="8"/>
  <c r="E636" i="8"/>
  <c r="E637" i="8"/>
  <c r="E638" i="8"/>
  <c r="E639" i="8"/>
  <c r="E640" i="8"/>
  <c r="E641" i="8"/>
  <c r="E642" i="8"/>
  <c r="E643" i="8"/>
  <c r="E644" i="8"/>
  <c r="E645" i="8"/>
  <c r="E646" i="8"/>
  <c r="E647" i="8"/>
  <c r="E648" i="8"/>
  <c r="E649" i="8"/>
  <c r="E650" i="8"/>
  <c r="E651" i="8"/>
  <c r="E652" i="8"/>
  <c r="E653" i="8"/>
  <c r="E654" i="8"/>
  <c r="E655" i="8"/>
  <c r="E656" i="8"/>
  <c r="E657" i="8"/>
  <c r="E658" i="8"/>
  <c r="E659" i="8"/>
  <c r="E660" i="8"/>
  <c r="E661" i="8"/>
  <c r="E662" i="8"/>
  <c r="E663" i="8"/>
  <c r="E664" i="8"/>
  <c r="E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  <c r="D653" i="8"/>
  <c r="D654" i="8"/>
  <c r="D655" i="8"/>
  <c r="D656" i="8"/>
  <c r="D657" i="8"/>
  <c r="D658" i="8"/>
  <c r="D659" i="8"/>
  <c r="D660" i="8"/>
  <c r="D661" i="8"/>
  <c r="D662" i="8"/>
  <c r="D663" i="8"/>
  <c r="D664" i="8"/>
  <c r="D6" i="8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98" i="7"/>
  <c r="X99" i="7"/>
  <c r="X100" i="7"/>
  <c r="X101" i="7"/>
  <c r="X102" i="7"/>
  <c r="X103" i="7"/>
  <c r="X104" i="7"/>
  <c r="X105" i="7"/>
  <c r="X106" i="7"/>
  <c r="X107" i="7"/>
  <c r="X108" i="7"/>
  <c r="X109" i="7"/>
  <c r="X110" i="7"/>
  <c r="X111" i="7"/>
  <c r="X112" i="7"/>
  <c r="X113" i="7"/>
  <c r="X114" i="7"/>
  <c r="X115" i="7"/>
  <c r="X116" i="7"/>
  <c r="X117" i="7"/>
  <c r="X118" i="7"/>
  <c r="X119" i="7"/>
  <c r="X120" i="7"/>
  <c r="X121" i="7"/>
  <c r="X122" i="7"/>
  <c r="X123" i="7"/>
  <c r="X124" i="7"/>
  <c r="X125" i="7"/>
  <c r="X126" i="7"/>
  <c r="X127" i="7"/>
  <c r="X128" i="7"/>
  <c r="X129" i="7"/>
  <c r="X130" i="7"/>
  <c r="X131" i="7"/>
  <c r="X132" i="7"/>
  <c r="X133" i="7"/>
  <c r="X134" i="7"/>
  <c r="X135" i="7"/>
  <c r="X136" i="7"/>
  <c r="X137" i="7"/>
  <c r="X138" i="7"/>
  <c r="X139" i="7"/>
  <c r="X140" i="7"/>
  <c r="X141" i="7"/>
  <c r="X142" i="7"/>
  <c r="X143" i="7"/>
  <c r="X144" i="7"/>
  <c r="X145" i="7"/>
  <c r="X146" i="7"/>
  <c r="X147" i="7"/>
  <c r="X148" i="7"/>
  <c r="X149" i="7"/>
  <c r="X150" i="7"/>
  <c r="X151" i="7"/>
  <c r="X152" i="7"/>
  <c r="X153" i="7"/>
  <c r="X154" i="7"/>
  <c r="X155" i="7"/>
  <c r="X156" i="7"/>
  <c r="X157" i="7"/>
  <c r="X158" i="7"/>
  <c r="X159" i="7"/>
  <c r="X160" i="7"/>
  <c r="X161" i="7"/>
  <c r="X162" i="7"/>
  <c r="X163" i="7"/>
  <c r="X164" i="7"/>
  <c r="X165" i="7"/>
  <c r="X166" i="7"/>
  <c r="X167" i="7"/>
  <c r="X168" i="7"/>
  <c r="X169" i="7"/>
  <c r="X170" i="7"/>
  <c r="X171" i="7"/>
  <c r="X172" i="7"/>
  <c r="X173" i="7"/>
  <c r="X174" i="7"/>
  <c r="X175" i="7"/>
  <c r="X176" i="7"/>
  <c r="X177" i="7"/>
  <c r="X178" i="7"/>
  <c r="X179" i="7"/>
  <c r="X180" i="7"/>
  <c r="X181" i="7"/>
  <c r="X182" i="7"/>
  <c r="X183" i="7"/>
  <c r="X184" i="7"/>
  <c r="X185" i="7"/>
  <c r="X186" i="7"/>
  <c r="X187" i="7"/>
  <c r="X188" i="7"/>
  <c r="X189" i="7"/>
  <c r="X190" i="7"/>
  <c r="X191" i="7"/>
  <c r="X192" i="7"/>
  <c r="X193" i="7"/>
  <c r="X194" i="7"/>
  <c r="X195" i="7"/>
  <c r="X196" i="7"/>
  <c r="X197" i="7"/>
  <c r="X198" i="7"/>
  <c r="X199" i="7"/>
  <c r="X200" i="7"/>
  <c r="X201" i="7"/>
  <c r="X202" i="7"/>
  <c r="X203" i="7"/>
  <c r="X204" i="7"/>
  <c r="X205" i="7"/>
  <c r="X206" i="7"/>
  <c r="X207" i="7"/>
  <c r="X208" i="7"/>
  <c r="X209" i="7"/>
  <c r="X210" i="7"/>
  <c r="X211" i="7"/>
  <c r="X212" i="7"/>
  <c r="X213" i="7"/>
  <c r="X214" i="7"/>
  <c r="X215" i="7"/>
  <c r="X216" i="7"/>
  <c r="X217" i="7"/>
  <c r="X218" i="7"/>
  <c r="X219" i="7"/>
  <c r="X220" i="7"/>
  <c r="X221" i="7"/>
  <c r="X222" i="7"/>
  <c r="X223" i="7"/>
  <c r="X224" i="7"/>
  <c r="X225" i="7"/>
  <c r="X226" i="7"/>
  <c r="X227" i="7"/>
  <c r="X228" i="7"/>
  <c r="X229" i="7"/>
  <c r="X230" i="7"/>
  <c r="X231" i="7"/>
  <c r="X232" i="7"/>
  <c r="X233" i="7"/>
  <c r="X234" i="7"/>
  <c r="X235" i="7"/>
  <c r="X236" i="7"/>
  <c r="X237" i="7"/>
  <c r="X238" i="7"/>
  <c r="X239" i="7"/>
  <c r="X240" i="7"/>
  <c r="X241" i="7"/>
  <c r="X242" i="7"/>
  <c r="X243" i="7"/>
  <c r="X244" i="7"/>
  <c r="X245" i="7"/>
  <c r="X246" i="7"/>
  <c r="X247" i="7"/>
  <c r="X248" i="7"/>
  <c r="X249" i="7"/>
  <c r="X250" i="7"/>
  <c r="X251" i="7"/>
  <c r="X252" i="7"/>
  <c r="X253" i="7"/>
  <c r="X254" i="7"/>
  <c r="X255" i="7"/>
  <c r="X256" i="7"/>
  <c r="X257" i="7"/>
  <c r="X258" i="7"/>
  <c r="X259" i="7"/>
  <c r="X260" i="7"/>
  <c r="X261" i="7"/>
  <c r="X262" i="7"/>
  <c r="X263" i="7"/>
  <c r="X264" i="7"/>
  <c r="X265" i="7"/>
  <c r="X266" i="7"/>
  <c r="X267" i="7"/>
  <c r="X268" i="7"/>
  <c r="X269" i="7"/>
  <c r="X270" i="7"/>
  <c r="X271" i="7"/>
  <c r="X272" i="7"/>
  <c r="X273" i="7"/>
  <c r="X274" i="7"/>
  <c r="X275" i="7"/>
  <c r="X276" i="7"/>
  <c r="X277" i="7"/>
  <c r="X278" i="7"/>
  <c r="X279" i="7"/>
  <c r="X280" i="7"/>
  <c r="X281" i="7"/>
  <c r="X282" i="7"/>
  <c r="X283" i="7"/>
  <c r="X284" i="7"/>
  <c r="X285" i="7"/>
  <c r="X286" i="7"/>
  <c r="X287" i="7"/>
  <c r="X288" i="7"/>
  <c r="X289" i="7"/>
  <c r="X290" i="7"/>
  <c r="X291" i="7"/>
  <c r="X292" i="7"/>
  <c r="X293" i="7"/>
  <c r="X294" i="7"/>
  <c r="X295" i="7"/>
  <c r="X296" i="7"/>
  <c r="X297" i="7"/>
  <c r="X298" i="7"/>
  <c r="X299" i="7"/>
  <c r="X300" i="7"/>
  <c r="X301" i="7"/>
  <c r="X302" i="7"/>
  <c r="X303" i="7"/>
  <c r="X304" i="7"/>
  <c r="X305" i="7"/>
  <c r="X306" i="7"/>
  <c r="X307" i="7"/>
  <c r="X308" i="7"/>
  <c r="X309" i="7"/>
  <c r="X310" i="7"/>
  <c r="X311" i="7"/>
  <c r="X312" i="7"/>
  <c r="X313" i="7"/>
  <c r="X314" i="7"/>
  <c r="X315" i="7"/>
  <c r="X316" i="7"/>
  <c r="X317" i="7"/>
  <c r="X318" i="7"/>
  <c r="X319" i="7"/>
  <c r="X320" i="7"/>
  <c r="X321" i="7"/>
  <c r="X322" i="7"/>
  <c r="X323" i="7"/>
  <c r="X324" i="7"/>
  <c r="X325" i="7"/>
  <c r="X326" i="7"/>
  <c r="X327" i="7"/>
  <c r="X328" i="7"/>
  <c r="X329" i="7"/>
  <c r="X330" i="7"/>
  <c r="X331" i="7"/>
  <c r="X332" i="7"/>
  <c r="X333" i="7"/>
  <c r="X334" i="7"/>
  <c r="X335" i="7"/>
  <c r="X336" i="7"/>
  <c r="X337" i="7"/>
  <c r="X338" i="7"/>
  <c r="X339" i="7"/>
  <c r="X340" i="7"/>
  <c r="X341" i="7"/>
  <c r="X342" i="7"/>
  <c r="X343" i="7"/>
  <c r="X344" i="7"/>
  <c r="X345" i="7"/>
  <c r="X346" i="7"/>
  <c r="X347" i="7"/>
  <c r="X348" i="7"/>
  <c r="X349" i="7"/>
  <c r="X350" i="7"/>
  <c r="X351" i="7"/>
  <c r="X352" i="7"/>
  <c r="X353" i="7"/>
  <c r="X354" i="7"/>
  <c r="X355" i="7"/>
  <c r="X356" i="7"/>
  <c r="X357" i="7"/>
  <c r="X358" i="7"/>
  <c r="X359" i="7"/>
  <c r="X360" i="7"/>
  <c r="X361" i="7"/>
  <c r="X362" i="7"/>
  <c r="X363" i="7"/>
  <c r="X364" i="7"/>
  <c r="X365" i="7"/>
  <c r="X366" i="7"/>
  <c r="X367" i="7"/>
  <c r="X368" i="7"/>
  <c r="X369" i="7"/>
  <c r="X370" i="7"/>
  <c r="X371" i="7"/>
  <c r="X372" i="7"/>
  <c r="X373" i="7"/>
  <c r="X374" i="7"/>
  <c r="X375" i="7"/>
  <c r="X376" i="7"/>
  <c r="X377" i="7"/>
  <c r="X378" i="7"/>
  <c r="X379" i="7"/>
  <c r="X380" i="7"/>
  <c r="X381" i="7"/>
  <c r="X382" i="7"/>
  <c r="X383" i="7"/>
  <c r="X384" i="7"/>
  <c r="X385" i="7"/>
  <c r="X386" i="7"/>
  <c r="X387" i="7"/>
  <c r="X388" i="7"/>
  <c r="X389" i="7"/>
  <c r="X390" i="7"/>
  <c r="X391" i="7"/>
  <c r="X392" i="7"/>
  <c r="X393" i="7"/>
  <c r="X394" i="7"/>
  <c r="X395" i="7"/>
  <c r="X396" i="7"/>
  <c r="X397" i="7"/>
  <c r="X398" i="7"/>
  <c r="X399" i="7"/>
  <c r="X400" i="7"/>
  <c r="X401" i="7"/>
  <c r="X402" i="7"/>
  <c r="X403" i="7"/>
  <c r="X404" i="7"/>
  <c r="X405" i="7"/>
  <c r="X406" i="7"/>
  <c r="X407" i="7"/>
  <c r="X408" i="7"/>
  <c r="X409" i="7"/>
  <c r="X410" i="7"/>
  <c r="X411" i="7"/>
  <c r="X412" i="7"/>
  <c r="X413" i="7"/>
  <c r="X414" i="7"/>
  <c r="X415" i="7"/>
  <c r="X416" i="7"/>
  <c r="X417" i="7"/>
  <c r="X418" i="7"/>
  <c r="X419" i="7"/>
  <c r="X420" i="7"/>
  <c r="X421" i="7"/>
  <c r="X422" i="7"/>
  <c r="X423" i="7"/>
  <c r="X424" i="7"/>
  <c r="X425" i="7"/>
  <c r="X426" i="7"/>
  <c r="X427" i="7"/>
  <c r="X428" i="7"/>
  <c r="X429" i="7"/>
  <c r="X430" i="7"/>
  <c r="X431" i="7"/>
  <c r="X432" i="7"/>
  <c r="X433" i="7"/>
  <c r="X434" i="7"/>
  <c r="X435" i="7"/>
  <c r="X436" i="7"/>
  <c r="X437" i="7"/>
  <c r="X438" i="7"/>
  <c r="X439" i="7"/>
  <c r="X440" i="7"/>
  <c r="X441" i="7"/>
  <c r="X442" i="7"/>
  <c r="X443" i="7"/>
  <c r="X444" i="7"/>
  <c r="X445" i="7"/>
  <c r="X446" i="7"/>
  <c r="X447" i="7"/>
  <c r="X448" i="7"/>
  <c r="X449" i="7"/>
  <c r="X450" i="7"/>
  <c r="X451" i="7"/>
  <c r="X452" i="7"/>
  <c r="X453" i="7"/>
  <c r="X454" i="7"/>
  <c r="X455" i="7"/>
  <c r="X456" i="7"/>
  <c r="X457" i="7"/>
  <c r="X458" i="7"/>
  <c r="X459" i="7"/>
  <c r="X460" i="7"/>
  <c r="X461" i="7"/>
  <c r="X462" i="7"/>
  <c r="X463" i="7"/>
  <c r="X464" i="7"/>
  <c r="X465" i="7"/>
  <c r="X466" i="7"/>
  <c r="X467" i="7"/>
  <c r="X468" i="7"/>
  <c r="X469" i="7"/>
  <c r="X470" i="7"/>
  <c r="X471" i="7"/>
  <c r="X472" i="7"/>
  <c r="X473" i="7"/>
  <c r="X474" i="7"/>
  <c r="X475" i="7"/>
  <c r="X476" i="7"/>
  <c r="X477" i="7"/>
  <c r="X478" i="7"/>
  <c r="X479" i="7"/>
  <c r="X480" i="7"/>
  <c r="X481" i="7"/>
  <c r="X482" i="7"/>
  <c r="X483" i="7"/>
  <c r="X484" i="7"/>
  <c r="X485" i="7"/>
  <c r="X486" i="7"/>
  <c r="X487" i="7"/>
  <c r="X488" i="7"/>
  <c r="X489" i="7"/>
  <c r="X490" i="7"/>
  <c r="X491" i="7"/>
  <c r="X492" i="7"/>
  <c r="X493" i="7"/>
  <c r="X494" i="7"/>
  <c r="X495" i="7"/>
  <c r="X496" i="7"/>
  <c r="X497" i="7"/>
  <c r="X498" i="7"/>
  <c r="X499" i="7"/>
  <c r="X500" i="7"/>
  <c r="X501" i="7"/>
  <c r="X502" i="7"/>
  <c r="X503" i="7"/>
  <c r="X504" i="7"/>
  <c r="X505" i="7"/>
  <c r="X506" i="7"/>
  <c r="X507" i="7"/>
  <c r="X508" i="7"/>
  <c r="X509" i="7"/>
  <c r="X510" i="7"/>
  <c r="X511" i="7"/>
  <c r="X512" i="7"/>
  <c r="X513" i="7"/>
  <c r="X514" i="7"/>
  <c r="X515" i="7"/>
  <c r="X516" i="7"/>
  <c r="X517" i="7"/>
  <c r="X518" i="7"/>
  <c r="X519" i="7"/>
  <c r="X520" i="7"/>
  <c r="X521" i="7"/>
  <c r="X522" i="7"/>
  <c r="X523" i="7"/>
  <c r="X524" i="7"/>
  <c r="X525" i="7"/>
  <c r="X526" i="7"/>
  <c r="X527" i="7"/>
  <c r="X528" i="7"/>
  <c r="X529" i="7"/>
  <c r="X530" i="7"/>
  <c r="X531" i="7"/>
  <c r="X532" i="7"/>
  <c r="X533" i="7"/>
  <c r="X534" i="7"/>
  <c r="X535" i="7"/>
  <c r="X536" i="7"/>
  <c r="X537" i="7"/>
  <c r="X538" i="7"/>
  <c r="X539" i="7"/>
  <c r="X540" i="7"/>
  <c r="X541" i="7"/>
  <c r="X542" i="7"/>
  <c r="X543" i="7"/>
  <c r="X544" i="7"/>
  <c r="X545" i="7"/>
  <c r="X546" i="7"/>
  <c r="X547" i="7"/>
  <c r="X548" i="7"/>
  <c r="X549" i="7"/>
  <c r="X550" i="7"/>
  <c r="X551" i="7"/>
  <c r="X552" i="7"/>
  <c r="X553" i="7"/>
  <c r="X554" i="7"/>
  <c r="X555" i="7"/>
  <c r="X556" i="7"/>
  <c r="X557" i="7"/>
  <c r="X558" i="7"/>
  <c r="X559" i="7"/>
  <c r="X560" i="7"/>
  <c r="X561" i="7"/>
  <c r="X562" i="7"/>
  <c r="X563" i="7"/>
  <c r="X564" i="7"/>
  <c r="X565" i="7"/>
  <c r="X566" i="7"/>
  <c r="X567" i="7"/>
  <c r="X568" i="7"/>
  <c r="X569" i="7"/>
  <c r="X570" i="7"/>
  <c r="X571" i="7"/>
  <c r="X572" i="7"/>
  <c r="X573" i="7"/>
  <c r="X574" i="7"/>
  <c r="X575" i="7"/>
  <c r="X576" i="7"/>
  <c r="X577" i="7"/>
  <c r="X578" i="7"/>
  <c r="X579" i="7"/>
  <c r="X580" i="7"/>
  <c r="X581" i="7"/>
  <c r="X582" i="7"/>
  <c r="X583" i="7"/>
  <c r="X584" i="7"/>
  <c r="X585" i="7"/>
  <c r="X586" i="7"/>
  <c r="X587" i="7"/>
  <c r="X588" i="7"/>
  <c r="X589" i="7"/>
  <c r="X590" i="7"/>
  <c r="X591" i="7"/>
  <c r="X592" i="7"/>
  <c r="X593" i="7"/>
  <c r="X594" i="7"/>
  <c r="X595" i="7"/>
  <c r="X596" i="7"/>
  <c r="X597" i="7"/>
  <c r="X598" i="7"/>
  <c r="X599" i="7"/>
  <c r="X600" i="7"/>
  <c r="X601" i="7"/>
  <c r="X602" i="7"/>
  <c r="X603" i="7"/>
  <c r="X604" i="7"/>
  <c r="X605" i="7"/>
  <c r="X606" i="7"/>
  <c r="X607" i="7"/>
  <c r="X608" i="7"/>
  <c r="X609" i="7"/>
  <c r="X610" i="7"/>
  <c r="X611" i="7"/>
  <c r="X612" i="7"/>
  <c r="X613" i="7"/>
  <c r="X614" i="7"/>
  <c r="X615" i="7"/>
  <c r="X616" i="7"/>
  <c r="X617" i="7"/>
  <c r="X618" i="7"/>
  <c r="X619" i="7"/>
  <c r="X620" i="7"/>
  <c r="X621" i="7"/>
  <c r="X622" i="7"/>
  <c r="X623" i="7"/>
  <c r="X624" i="7"/>
  <c r="X625" i="7"/>
  <c r="X626" i="7"/>
  <c r="X627" i="7"/>
  <c r="X628" i="7"/>
  <c r="X629" i="7"/>
  <c r="X630" i="7"/>
  <c r="X631" i="7"/>
  <c r="X632" i="7"/>
  <c r="X633" i="7"/>
  <c r="X634" i="7"/>
  <c r="X635" i="7"/>
  <c r="X636" i="7"/>
  <c r="X637" i="7"/>
  <c r="X638" i="7"/>
  <c r="X639" i="7"/>
  <c r="X640" i="7"/>
  <c r="X641" i="7"/>
  <c r="X642" i="7"/>
  <c r="X643" i="7"/>
  <c r="X644" i="7"/>
  <c r="X645" i="7"/>
  <c r="X646" i="7"/>
  <c r="X647" i="7"/>
  <c r="X648" i="7"/>
  <c r="X649" i="7"/>
  <c r="X650" i="7"/>
  <c r="X651" i="7"/>
  <c r="X652" i="7"/>
  <c r="X653" i="7"/>
  <c r="X654" i="7"/>
  <c r="X655" i="7"/>
  <c r="X656" i="7"/>
  <c r="X657" i="7"/>
  <c r="X658" i="7"/>
  <c r="X659" i="7"/>
  <c r="X660" i="7"/>
  <c r="X661" i="7"/>
  <c r="X4" i="7"/>
  <c r="X6" i="7"/>
  <c r="W6" i="7"/>
  <c r="V4" i="7"/>
  <c r="I37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609" i="7"/>
  <c r="D610" i="7"/>
  <c r="D611" i="7"/>
  <c r="D612" i="7"/>
  <c r="D613" i="7"/>
  <c r="D614" i="7"/>
  <c r="D615" i="7"/>
  <c r="D616" i="7"/>
  <c r="D617" i="7"/>
  <c r="D618" i="7"/>
  <c r="D619" i="7"/>
  <c r="D620" i="7"/>
  <c r="D621" i="7"/>
  <c r="D622" i="7"/>
  <c r="D623" i="7"/>
  <c r="D624" i="7"/>
  <c r="D625" i="7"/>
  <c r="D626" i="7"/>
  <c r="D627" i="7"/>
  <c r="D628" i="7"/>
  <c r="D629" i="7"/>
  <c r="D630" i="7"/>
  <c r="D631" i="7"/>
  <c r="D632" i="7"/>
  <c r="D633" i="7"/>
  <c r="D634" i="7"/>
  <c r="D635" i="7"/>
  <c r="D636" i="7"/>
  <c r="D637" i="7"/>
  <c r="D638" i="7"/>
  <c r="D639" i="7"/>
  <c r="D640" i="7"/>
  <c r="D641" i="7"/>
  <c r="D642" i="7"/>
  <c r="D643" i="7"/>
  <c r="D644" i="7"/>
  <c r="D645" i="7"/>
  <c r="D646" i="7"/>
  <c r="D647" i="7"/>
  <c r="D648" i="7"/>
  <c r="D649" i="7"/>
  <c r="D650" i="7"/>
  <c r="D651" i="7"/>
  <c r="D652" i="7"/>
  <c r="D653" i="7"/>
  <c r="D654" i="7"/>
  <c r="D655" i="7"/>
  <c r="D656" i="7"/>
  <c r="D657" i="7"/>
  <c r="D658" i="7"/>
  <c r="D659" i="7"/>
  <c r="D660" i="7"/>
  <c r="D661" i="7"/>
  <c r="D6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7" i="7"/>
  <c r="J538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563" i="7"/>
  <c r="J564" i="7"/>
  <c r="J565" i="7"/>
  <c r="J566" i="7"/>
  <c r="J567" i="7"/>
  <c r="J568" i="7"/>
  <c r="J569" i="7"/>
  <c r="J570" i="7"/>
  <c r="J571" i="7"/>
  <c r="J572" i="7"/>
  <c r="J573" i="7"/>
  <c r="J574" i="7"/>
  <c r="J575" i="7"/>
  <c r="J576" i="7"/>
  <c r="J577" i="7"/>
  <c r="J578" i="7"/>
  <c r="J579" i="7"/>
  <c r="J580" i="7"/>
  <c r="J581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0" i="7"/>
  <c r="J601" i="7"/>
  <c r="J60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F7" i="7"/>
  <c r="G7" i="7"/>
  <c r="H7" i="7"/>
  <c r="K7" i="7"/>
  <c r="F8" i="7"/>
  <c r="G8" i="7"/>
  <c r="H8" i="7"/>
  <c r="K8" i="7"/>
  <c r="F9" i="7"/>
  <c r="G9" i="7"/>
  <c r="H9" i="7"/>
  <c r="K9" i="7"/>
  <c r="F10" i="7"/>
  <c r="G10" i="7"/>
  <c r="H10" i="7"/>
  <c r="K10" i="7"/>
  <c r="F11" i="7"/>
  <c r="G11" i="7"/>
  <c r="H11" i="7"/>
  <c r="K11" i="7"/>
  <c r="F12" i="7"/>
  <c r="G12" i="7"/>
  <c r="H12" i="7"/>
  <c r="K12" i="7"/>
  <c r="F13" i="7"/>
  <c r="G13" i="7"/>
  <c r="H13" i="7"/>
  <c r="K13" i="7"/>
  <c r="F14" i="7"/>
  <c r="G14" i="7"/>
  <c r="H14" i="7"/>
  <c r="K14" i="7"/>
  <c r="F15" i="7"/>
  <c r="G15" i="7"/>
  <c r="H15" i="7"/>
  <c r="K15" i="7"/>
  <c r="F16" i="7"/>
  <c r="G16" i="7"/>
  <c r="H16" i="7"/>
  <c r="K16" i="7"/>
  <c r="F17" i="7"/>
  <c r="G17" i="7"/>
  <c r="H17" i="7"/>
  <c r="K17" i="7"/>
  <c r="F18" i="7"/>
  <c r="G18" i="7"/>
  <c r="H18" i="7"/>
  <c r="K18" i="7"/>
  <c r="F19" i="7"/>
  <c r="G19" i="7"/>
  <c r="H19" i="7"/>
  <c r="K19" i="7"/>
  <c r="F20" i="7"/>
  <c r="G20" i="7"/>
  <c r="H20" i="7"/>
  <c r="K20" i="7"/>
  <c r="F21" i="7"/>
  <c r="G21" i="7"/>
  <c r="H21" i="7"/>
  <c r="K21" i="7"/>
  <c r="F22" i="7"/>
  <c r="G22" i="7"/>
  <c r="H22" i="7"/>
  <c r="K22" i="7"/>
  <c r="F23" i="7"/>
  <c r="G23" i="7"/>
  <c r="H23" i="7"/>
  <c r="K23" i="7"/>
  <c r="F24" i="7"/>
  <c r="G24" i="7"/>
  <c r="H24" i="7"/>
  <c r="K24" i="7"/>
  <c r="F25" i="7"/>
  <c r="G25" i="7"/>
  <c r="H25" i="7"/>
  <c r="K25" i="7"/>
  <c r="F26" i="7"/>
  <c r="G26" i="7"/>
  <c r="H26" i="7"/>
  <c r="K26" i="7"/>
  <c r="F27" i="7"/>
  <c r="G27" i="7"/>
  <c r="H27" i="7"/>
  <c r="K27" i="7"/>
  <c r="F28" i="7"/>
  <c r="G28" i="7"/>
  <c r="H28" i="7"/>
  <c r="K28" i="7"/>
  <c r="F29" i="7"/>
  <c r="G29" i="7"/>
  <c r="H29" i="7"/>
  <c r="K29" i="7"/>
  <c r="F30" i="7"/>
  <c r="G30" i="7"/>
  <c r="H30" i="7"/>
  <c r="K30" i="7"/>
  <c r="F31" i="7"/>
  <c r="G31" i="7"/>
  <c r="H31" i="7"/>
  <c r="K31" i="7"/>
  <c r="F32" i="7"/>
  <c r="G32" i="7"/>
  <c r="H32" i="7"/>
  <c r="K32" i="7"/>
  <c r="F33" i="7"/>
  <c r="G33" i="7"/>
  <c r="H33" i="7"/>
  <c r="K33" i="7"/>
  <c r="F34" i="7"/>
  <c r="G34" i="7"/>
  <c r="H34" i="7"/>
  <c r="K34" i="7"/>
  <c r="F35" i="7"/>
  <c r="G35" i="7"/>
  <c r="H35" i="7"/>
  <c r="K35" i="7"/>
  <c r="F36" i="7"/>
  <c r="G36" i="7"/>
  <c r="H36" i="7"/>
  <c r="K36" i="7"/>
  <c r="F37" i="7"/>
  <c r="G37" i="7"/>
  <c r="H37" i="7"/>
  <c r="K37" i="7"/>
  <c r="F38" i="7"/>
  <c r="G38" i="7"/>
  <c r="H38" i="7"/>
  <c r="K38" i="7"/>
  <c r="F39" i="7"/>
  <c r="G39" i="7"/>
  <c r="H39" i="7"/>
  <c r="K39" i="7"/>
  <c r="F40" i="7"/>
  <c r="G40" i="7"/>
  <c r="H40" i="7"/>
  <c r="K40" i="7"/>
  <c r="F41" i="7"/>
  <c r="G41" i="7"/>
  <c r="H41" i="7"/>
  <c r="K41" i="7"/>
  <c r="F42" i="7"/>
  <c r="G42" i="7"/>
  <c r="H42" i="7"/>
  <c r="K42" i="7"/>
  <c r="F43" i="7"/>
  <c r="G43" i="7"/>
  <c r="H43" i="7"/>
  <c r="K43" i="7"/>
  <c r="F44" i="7"/>
  <c r="G44" i="7"/>
  <c r="H44" i="7"/>
  <c r="K44" i="7"/>
  <c r="F45" i="7"/>
  <c r="G45" i="7"/>
  <c r="H45" i="7"/>
  <c r="K45" i="7"/>
  <c r="F46" i="7"/>
  <c r="G46" i="7"/>
  <c r="H46" i="7"/>
  <c r="K46" i="7"/>
  <c r="F47" i="7"/>
  <c r="G47" i="7"/>
  <c r="H47" i="7"/>
  <c r="K47" i="7"/>
  <c r="F48" i="7"/>
  <c r="G48" i="7"/>
  <c r="H48" i="7"/>
  <c r="K48" i="7"/>
  <c r="F49" i="7"/>
  <c r="G49" i="7"/>
  <c r="H49" i="7"/>
  <c r="K49" i="7"/>
  <c r="F50" i="7"/>
  <c r="G50" i="7"/>
  <c r="H50" i="7"/>
  <c r="K50" i="7"/>
  <c r="F51" i="7"/>
  <c r="G51" i="7"/>
  <c r="H51" i="7"/>
  <c r="K51" i="7"/>
  <c r="F52" i="7"/>
  <c r="G52" i="7"/>
  <c r="H52" i="7"/>
  <c r="K52" i="7"/>
  <c r="F53" i="7"/>
  <c r="G53" i="7"/>
  <c r="H53" i="7"/>
  <c r="K53" i="7"/>
  <c r="F54" i="7"/>
  <c r="G54" i="7"/>
  <c r="H54" i="7"/>
  <c r="K54" i="7"/>
  <c r="F55" i="7"/>
  <c r="G55" i="7"/>
  <c r="H55" i="7"/>
  <c r="K55" i="7"/>
  <c r="F56" i="7"/>
  <c r="G56" i="7"/>
  <c r="H56" i="7"/>
  <c r="K56" i="7"/>
  <c r="F57" i="7"/>
  <c r="G57" i="7"/>
  <c r="H57" i="7"/>
  <c r="K57" i="7"/>
  <c r="F58" i="7"/>
  <c r="G58" i="7"/>
  <c r="H58" i="7"/>
  <c r="K58" i="7"/>
  <c r="F59" i="7"/>
  <c r="G59" i="7"/>
  <c r="H59" i="7"/>
  <c r="K59" i="7"/>
  <c r="F60" i="7"/>
  <c r="G60" i="7"/>
  <c r="H60" i="7"/>
  <c r="K60" i="7"/>
  <c r="F61" i="7"/>
  <c r="G61" i="7"/>
  <c r="H61" i="7"/>
  <c r="K61" i="7"/>
  <c r="F62" i="7"/>
  <c r="G62" i="7"/>
  <c r="H62" i="7"/>
  <c r="K62" i="7"/>
  <c r="F63" i="7"/>
  <c r="G63" i="7"/>
  <c r="H63" i="7"/>
  <c r="K63" i="7"/>
  <c r="F64" i="7"/>
  <c r="G64" i="7"/>
  <c r="H64" i="7"/>
  <c r="K64" i="7"/>
  <c r="F65" i="7"/>
  <c r="G65" i="7"/>
  <c r="H65" i="7"/>
  <c r="K65" i="7"/>
  <c r="F66" i="7"/>
  <c r="G66" i="7"/>
  <c r="H66" i="7"/>
  <c r="K66" i="7"/>
  <c r="F67" i="7"/>
  <c r="G67" i="7"/>
  <c r="H67" i="7"/>
  <c r="K67" i="7"/>
  <c r="F68" i="7"/>
  <c r="G68" i="7"/>
  <c r="H68" i="7"/>
  <c r="K68" i="7"/>
  <c r="F69" i="7"/>
  <c r="G69" i="7"/>
  <c r="H69" i="7"/>
  <c r="K69" i="7"/>
  <c r="F70" i="7"/>
  <c r="G70" i="7"/>
  <c r="H70" i="7"/>
  <c r="K70" i="7"/>
  <c r="F71" i="7"/>
  <c r="G71" i="7"/>
  <c r="H71" i="7"/>
  <c r="K71" i="7"/>
  <c r="F72" i="7"/>
  <c r="G72" i="7"/>
  <c r="H72" i="7"/>
  <c r="K72" i="7"/>
  <c r="F73" i="7"/>
  <c r="G73" i="7"/>
  <c r="H73" i="7"/>
  <c r="K73" i="7"/>
  <c r="F74" i="7"/>
  <c r="G74" i="7"/>
  <c r="H74" i="7"/>
  <c r="K74" i="7"/>
  <c r="F75" i="7"/>
  <c r="G75" i="7"/>
  <c r="H75" i="7"/>
  <c r="K75" i="7"/>
  <c r="F76" i="7"/>
  <c r="G76" i="7"/>
  <c r="H76" i="7"/>
  <c r="K76" i="7"/>
  <c r="F77" i="7"/>
  <c r="G77" i="7"/>
  <c r="H77" i="7"/>
  <c r="K77" i="7"/>
  <c r="F78" i="7"/>
  <c r="G78" i="7"/>
  <c r="H78" i="7"/>
  <c r="K78" i="7"/>
  <c r="F79" i="7"/>
  <c r="G79" i="7"/>
  <c r="H79" i="7"/>
  <c r="K79" i="7"/>
  <c r="F80" i="7"/>
  <c r="G80" i="7"/>
  <c r="H80" i="7"/>
  <c r="K80" i="7"/>
  <c r="F81" i="7"/>
  <c r="G81" i="7"/>
  <c r="H81" i="7"/>
  <c r="K81" i="7"/>
  <c r="F82" i="7"/>
  <c r="G82" i="7"/>
  <c r="H82" i="7"/>
  <c r="K82" i="7"/>
  <c r="F83" i="7"/>
  <c r="G83" i="7"/>
  <c r="H83" i="7"/>
  <c r="K83" i="7"/>
  <c r="F84" i="7"/>
  <c r="G84" i="7"/>
  <c r="H84" i="7"/>
  <c r="K84" i="7"/>
  <c r="F85" i="7"/>
  <c r="G85" i="7"/>
  <c r="H85" i="7"/>
  <c r="K85" i="7"/>
  <c r="F86" i="7"/>
  <c r="G86" i="7"/>
  <c r="H86" i="7"/>
  <c r="K86" i="7"/>
  <c r="F87" i="7"/>
  <c r="G87" i="7"/>
  <c r="H87" i="7"/>
  <c r="K87" i="7"/>
  <c r="F88" i="7"/>
  <c r="G88" i="7"/>
  <c r="H88" i="7"/>
  <c r="K88" i="7"/>
  <c r="F89" i="7"/>
  <c r="G89" i="7"/>
  <c r="H89" i="7"/>
  <c r="K89" i="7"/>
  <c r="F90" i="7"/>
  <c r="G90" i="7"/>
  <c r="H90" i="7"/>
  <c r="K90" i="7"/>
  <c r="F91" i="7"/>
  <c r="G91" i="7"/>
  <c r="H91" i="7"/>
  <c r="K91" i="7"/>
  <c r="F92" i="7"/>
  <c r="G92" i="7"/>
  <c r="H92" i="7"/>
  <c r="K92" i="7"/>
  <c r="F93" i="7"/>
  <c r="G93" i="7"/>
  <c r="H93" i="7"/>
  <c r="K93" i="7"/>
  <c r="F94" i="7"/>
  <c r="G94" i="7"/>
  <c r="H94" i="7"/>
  <c r="K94" i="7"/>
  <c r="F95" i="7"/>
  <c r="G95" i="7"/>
  <c r="H95" i="7"/>
  <c r="K95" i="7"/>
  <c r="F96" i="7"/>
  <c r="G96" i="7"/>
  <c r="H96" i="7"/>
  <c r="K96" i="7"/>
  <c r="F97" i="7"/>
  <c r="G97" i="7"/>
  <c r="H97" i="7"/>
  <c r="K97" i="7"/>
  <c r="F98" i="7"/>
  <c r="G98" i="7"/>
  <c r="H98" i="7"/>
  <c r="K98" i="7"/>
  <c r="F99" i="7"/>
  <c r="G99" i="7"/>
  <c r="H99" i="7"/>
  <c r="K99" i="7"/>
  <c r="F100" i="7"/>
  <c r="G100" i="7"/>
  <c r="H100" i="7"/>
  <c r="K100" i="7"/>
  <c r="F101" i="7"/>
  <c r="G101" i="7"/>
  <c r="H101" i="7"/>
  <c r="K101" i="7"/>
  <c r="F102" i="7"/>
  <c r="G102" i="7"/>
  <c r="H102" i="7"/>
  <c r="K102" i="7"/>
  <c r="F103" i="7"/>
  <c r="G103" i="7"/>
  <c r="H103" i="7"/>
  <c r="K103" i="7"/>
  <c r="F104" i="7"/>
  <c r="G104" i="7"/>
  <c r="H104" i="7"/>
  <c r="K104" i="7"/>
  <c r="F105" i="7"/>
  <c r="G105" i="7"/>
  <c r="H105" i="7"/>
  <c r="K105" i="7"/>
  <c r="F106" i="7"/>
  <c r="G106" i="7"/>
  <c r="H106" i="7"/>
  <c r="K106" i="7"/>
  <c r="F107" i="7"/>
  <c r="G107" i="7"/>
  <c r="H107" i="7"/>
  <c r="K107" i="7"/>
  <c r="F108" i="7"/>
  <c r="G108" i="7"/>
  <c r="H108" i="7"/>
  <c r="K108" i="7"/>
  <c r="F109" i="7"/>
  <c r="G109" i="7"/>
  <c r="H109" i="7"/>
  <c r="K109" i="7"/>
  <c r="F110" i="7"/>
  <c r="G110" i="7"/>
  <c r="H110" i="7"/>
  <c r="K110" i="7"/>
  <c r="F111" i="7"/>
  <c r="G111" i="7"/>
  <c r="H111" i="7"/>
  <c r="K111" i="7"/>
  <c r="F112" i="7"/>
  <c r="G112" i="7"/>
  <c r="H112" i="7"/>
  <c r="K112" i="7"/>
  <c r="F113" i="7"/>
  <c r="G113" i="7"/>
  <c r="H113" i="7"/>
  <c r="K113" i="7"/>
  <c r="F114" i="7"/>
  <c r="G114" i="7"/>
  <c r="H114" i="7"/>
  <c r="K114" i="7"/>
  <c r="F115" i="7"/>
  <c r="G115" i="7"/>
  <c r="H115" i="7"/>
  <c r="K115" i="7"/>
  <c r="F116" i="7"/>
  <c r="G116" i="7"/>
  <c r="H116" i="7"/>
  <c r="K116" i="7"/>
  <c r="F117" i="7"/>
  <c r="G117" i="7"/>
  <c r="H117" i="7"/>
  <c r="K117" i="7"/>
  <c r="F118" i="7"/>
  <c r="G118" i="7"/>
  <c r="H118" i="7"/>
  <c r="K118" i="7"/>
  <c r="F119" i="7"/>
  <c r="G119" i="7"/>
  <c r="H119" i="7"/>
  <c r="K119" i="7"/>
  <c r="F120" i="7"/>
  <c r="G120" i="7"/>
  <c r="H120" i="7"/>
  <c r="K120" i="7"/>
  <c r="F121" i="7"/>
  <c r="G121" i="7"/>
  <c r="H121" i="7"/>
  <c r="K121" i="7"/>
  <c r="F122" i="7"/>
  <c r="G122" i="7"/>
  <c r="H122" i="7"/>
  <c r="K122" i="7"/>
  <c r="F123" i="7"/>
  <c r="G123" i="7"/>
  <c r="H123" i="7"/>
  <c r="K123" i="7"/>
  <c r="F124" i="7"/>
  <c r="G124" i="7"/>
  <c r="H124" i="7"/>
  <c r="K124" i="7"/>
  <c r="F125" i="7"/>
  <c r="G125" i="7"/>
  <c r="H125" i="7"/>
  <c r="K125" i="7"/>
  <c r="F126" i="7"/>
  <c r="G126" i="7"/>
  <c r="H126" i="7"/>
  <c r="K126" i="7"/>
  <c r="F127" i="7"/>
  <c r="G127" i="7"/>
  <c r="H127" i="7"/>
  <c r="K127" i="7"/>
  <c r="F128" i="7"/>
  <c r="G128" i="7"/>
  <c r="H128" i="7"/>
  <c r="K128" i="7"/>
  <c r="F129" i="7"/>
  <c r="G129" i="7"/>
  <c r="H129" i="7"/>
  <c r="K129" i="7"/>
  <c r="F130" i="7"/>
  <c r="G130" i="7"/>
  <c r="H130" i="7"/>
  <c r="K130" i="7"/>
  <c r="F131" i="7"/>
  <c r="G131" i="7"/>
  <c r="H131" i="7"/>
  <c r="K131" i="7"/>
  <c r="F132" i="7"/>
  <c r="G132" i="7"/>
  <c r="H132" i="7"/>
  <c r="K132" i="7"/>
  <c r="F133" i="7"/>
  <c r="G133" i="7"/>
  <c r="H133" i="7"/>
  <c r="K133" i="7"/>
  <c r="F134" i="7"/>
  <c r="G134" i="7"/>
  <c r="H134" i="7"/>
  <c r="K134" i="7"/>
  <c r="F135" i="7"/>
  <c r="G135" i="7"/>
  <c r="H135" i="7"/>
  <c r="K135" i="7"/>
  <c r="F136" i="7"/>
  <c r="G136" i="7"/>
  <c r="H136" i="7"/>
  <c r="K136" i="7"/>
  <c r="F137" i="7"/>
  <c r="G137" i="7"/>
  <c r="H137" i="7"/>
  <c r="K137" i="7"/>
  <c r="F138" i="7"/>
  <c r="G138" i="7"/>
  <c r="H138" i="7"/>
  <c r="K138" i="7"/>
  <c r="F139" i="7"/>
  <c r="G139" i="7"/>
  <c r="H139" i="7"/>
  <c r="K139" i="7"/>
  <c r="F140" i="7"/>
  <c r="G140" i="7"/>
  <c r="H140" i="7"/>
  <c r="K140" i="7"/>
  <c r="F141" i="7"/>
  <c r="G141" i="7"/>
  <c r="H141" i="7"/>
  <c r="K141" i="7"/>
  <c r="F142" i="7"/>
  <c r="G142" i="7"/>
  <c r="H142" i="7"/>
  <c r="K142" i="7"/>
  <c r="F143" i="7"/>
  <c r="G143" i="7"/>
  <c r="H143" i="7"/>
  <c r="K143" i="7"/>
  <c r="F144" i="7"/>
  <c r="G144" i="7"/>
  <c r="H144" i="7"/>
  <c r="K144" i="7"/>
  <c r="F145" i="7"/>
  <c r="G145" i="7"/>
  <c r="H145" i="7"/>
  <c r="K145" i="7"/>
  <c r="F146" i="7"/>
  <c r="G146" i="7"/>
  <c r="H146" i="7"/>
  <c r="K146" i="7"/>
  <c r="F147" i="7"/>
  <c r="G147" i="7"/>
  <c r="H147" i="7"/>
  <c r="K147" i="7"/>
  <c r="F148" i="7"/>
  <c r="G148" i="7"/>
  <c r="H148" i="7"/>
  <c r="K148" i="7"/>
  <c r="F149" i="7"/>
  <c r="G149" i="7"/>
  <c r="H149" i="7"/>
  <c r="K149" i="7"/>
  <c r="F150" i="7"/>
  <c r="G150" i="7"/>
  <c r="H150" i="7"/>
  <c r="K150" i="7"/>
  <c r="F151" i="7"/>
  <c r="G151" i="7"/>
  <c r="H151" i="7"/>
  <c r="K151" i="7"/>
  <c r="F152" i="7"/>
  <c r="G152" i="7"/>
  <c r="H152" i="7"/>
  <c r="K152" i="7"/>
  <c r="F153" i="7"/>
  <c r="G153" i="7"/>
  <c r="H153" i="7"/>
  <c r="K153" i="7"/>
  <c r="F154" i="7"/>
  <c r="G154" i="7"/>
  <c r="H154" i="7"/>
  <c r="K154" i="7"/>
  <c r="F155" i="7"/>
  <c r="G155" i="7"/>
  <c r="H155" i="7"/>
  <c r="K155" i="7"/>
  <c r="F156" i="7"/>
  <c r="G156" i="7"/>
  <c r="H156" i="7"/>
  <c r="K156" i="7"/>
  <c r="F157" i="7"/>
  <c r="G157" i="7"/>
  <c r="H157" i="7"/>
  <c r="K157" i="7"/>
  <c r="F158" i="7"/>
  <c r="G158" i="7"/>
  <c r="H158" i="7"/>
  <c r="K158" i="7"/>
  <c r="F159" i="7"/>
  <c r="G159" i="7"/>
  <c r="H159" i="7"/>
  <c r="K159" i="7"/>
  <c r="F160" i="7"/>
  <c r="G160" i="7"/>
  <c r="H160" i="7"/>
  <c r="K160" i="7"/>
  <c r="F161" i="7"/>
  <c r="G161" i="7"/>
  <c r="H161" i="7"/>
  <c r="K161" i="7"/>
  <c r="F162" i="7"/>
  <c r="G162" i="7"/>
  <c r="H162" i="7"/>
  <c r="K162" i="7"/>
  <c r="F163" i="7"/>
  <c r="G163" i="7"/>
  <c r="H163" i="7"/>
  <c r="K163" i="7"/>
  <c r="F164" i="7"/>
  <c r="G164" i="7"/>
  <c r="H164" i="7"/>
  <c r="K164" i="7"/>
  <c r="F165" i="7"/>
  <c r="G165" i="7"/>
  <c r="H165" i="7"/>
  <c r="K165" i="7"/>
  <c r="F166" i="7"/>
  <c r="G166" i="7"/>
  <c r="H166" i="7"/>
  <c r="K166" i="7"/>
  <c r="F167" i="7"/>
  <c r="G167" i="7"/>
  <c r="H167" i="7"/>
  <c r="K167" i="7"/>
  <c r="F168" i="7"/>
  <c r="G168" i="7"/>
  <c r="H168" i="7"/>
  <c r="K168" i="7"/>
  <c r="F169" i="7"/>
  <c r="G169" i="7"/>
  <c r="H169" i="7"/>
  <c r="K169" i="7"/>
  <c r="F170" i="7"/>
  <c r="G170" i="7"/>
  <c r="H170" i="7"/>
  <c r="K170" i="7"/>
  <c r="F171" i="7"/>
  <c r="G171" i="7"/>
  <c r="H171" i="7"/>
  <c r="K171" i="7"/>
  <c r="F172" i="7"/>
  <c r="G172" i="7"/>
  <c r="H172" i="7"/>
  <c r="K172" i="7"/>
  <c r="F173" i="7"/>
  <c r="G173" i="7"/>
  <c r="H173" i="7"/>
  <c r="K173" i="7"/>
  <c r="F174" i="7"/>
  <c r="G174" i="7"/>
  <c r="H174" i="7"/>
  <c r="K174" i="7"/>
  <c r="F175" i="7"/>
  <c r="G175" i="7"/>
  <c r="H175" i="7"/>
  <c r="K175" i="7"/>
  <c r="F176" i="7"/>
  <c r="G176" i="7"/>
  <c r="H176" i="7"/>
  <c r="K176" i="7"/>
  <c r="F177" i="7"/>
  <c r="G177" i="7"/>
  <c r="H177" i="7"/>
  <c r="K177" i="7"/>
  <c r="F178" i="7"/>
  <c r="G178" i="7"/>
  <c r="H178" i="7"/>
  <c r="K178" i="7"/>
  <c r="F179" i="7"/>
  <c r="G179" i="7"/>
  <c r="H179" i="7"/>
  <c r="K179" i="7"/>
  <c r="F180" i="7"/>
  <c r="G180" i="7"/>
  <c r="H180" i="7"/>
  <c r="K180" i="7"/>
  <c r="F181" i="7"/>
  <c r="G181" i="7"/>
  <c r="H181" i="7"/>
  <c r="K181" i="7"/>
  <c r="F182" i="7"/>
  <c r="G182" i="7"/>
  <c r="H182" i="7"/>
  <c r="K182" i="7"/>
  <c r="F183" i="7"/>
  <c r="G183" i="7"/>
  <c r="H183" i="7"/>
  <c r="K183" i="7"/>
  <c r="F184" i="7"/>
  <c r="G184" i="7"/>
  <c r="H184" i="7"/>
  <c r="K184" i="7"/>
  <c r="F185" i="7"/>
  <c r="G185" i="7"/>
  <c r="H185" i="7"/>
  <c r="K185" i="7"/>
  <c r="F186" i="7"/>
  <c r="G186" i="7"/>
  <c r="H186" i="7"/>
  <c r="K186" i="7"/>
  <c r="F187" i="7"/>
  <c r="G187" i="7"/>
  <c r="H187" i="7"/>
  <c r="K187" i="7"/>
  <c r="F188" i="7"/>
  <c r="G188" i="7"/>
  <c r="H188" i="7"/>
  <c r="K188" i="7"/>
  <c r="F189" i="7"/>
  <c r="G189" i="7"/>
  <c r="H189" i="7"/>
  <c r="K189" i="7"/>
  <c r="F190" i="7"/>
  <c r="G190" i="7"/>
  <c r="H190" i="7"/>
  <c r="K190" i="7"/>
  <c r="F191" i="7"/>
  <c r="G191" i="7"/>
  <c r="H191" i="7"/>
  <c r="K191" i="7"/>
  <c r="F192" i="7"/>
  <c r="G192" i="7"/>
  <c r="H192" i="7"/>
  <c r="K192" i="7"/>
  <c r="F193" i="7"/>
  <c r="G193" i="7"/>
  <c r="H193" i="7"/>
  <c r="K193" i="7"/>
  <c r="F194" i="7"/>
  <c r="G194" i="7"/>
  <c r="H194" i="7"/>
  <c r="K194" i="7"/>
  <c r="F195" i="7"/>
  <c r="G195" i="7"/>
  <c r="H195" i="7"/>
  <c r="K195" i="7"/>
  <c r="F196" i="7"/>
  <c r="G196" i="7"/>
  <c r="H196" i="7"/>
  <c r="K196" i="7"/>
  <c r="F197" i="7"/>
  <c r="G197" i="7"/>
  <c r="H197" i="7"/>
  <c r="K197" i="7"/>
  <c r="F198" i="7"/>
  <c r="G198" i="7"/>
  <c r="H198" i="7"/>
  <c r="K198" i="7"/>
  <c r="F199" i="7"/>
  <c r="G199" i="7"/>
  <c r="H199" i="7"/>
  <c r="K199" i="7"/>
  <c r="F200" i="7"/>
  <c r="G200" i="7"/>
  <c r="H200" i="7"/>
  <c r="K200" i="7"/>
  <c r="F201" i="7"/>
  <c r="G201" i="7"/>
  <c r="H201" i="7"/>
  <c r="K201" i="7"/>
  <c r="F202" i="7"/>
  <c r="G202" i="7"/>
  <c r="H202" i="7"/>
  <c r="K202" i="7"/>
  <c r="F203" i="7"/>
  <c r="G203" i="7"/>
  <c r="H203" i="7"/>
  <c r="K203" i="7"/>
  <c r="F204" i="7"/>
  <c r="G204" i="7"/>
  <c r="H204" i="7"/>
  <c r="K204" i="7"/>
  <c r="F205" i="7"/>
  <c r="G205" i="7"/>
  <c r="H205" i="7"/>
  <c r="K205" i="7"/>
  <c r="F206" i="7"/>
  <c r="G206" i="7"/>
  <c r="H206" i="7"/>
  <c r="K206" i="7"/>
  <c r="F207" i="7"/>
  <c r="G207" i="7"/>
  <c r="H207" i="7"/>
  <c r="K207" i="7"/>
  <c r="F208" i="7"/>
  <c r="G208" i="7"/>
  <c r="H208" i="7"/>
  <c r="K208" i="7"/>
  <c r="F209" i="7"/>
  <c r="G209" i="7"/>
  <c r="H209" i="7"/>
  <c r="K209" i="7"/>
  <c r="F210" i="7"/>
  <c r="G210" i="7"/>
  <c r="H210" i="7"/>
  <c r="K210" i="7"/>
  <c r="F211" i="7"/>
  <c r="G211" i="7"/>
  <c r="H211" i="7"/>
  <c r="K211" i="7"/>
  <c r="F212" i="7"/>
  <c r="G212" i="7"/>
  <c r="H212" i="7"/>
  <c r="K212" i="7"/>
  <c r="F213" i="7"/>
  <c r="G213" i="7"/>
  <c r="H213" i="7"/>
  <c r="K213" i="7"/>
  <c r="F214" i="7"/>
  <c r="G214" i="7"/>
  <c r="H214" i="7"/>
  <c r="K214" i="7"/>
  <c r="F215" i="7"/>
  <c r="G215" i="7"/>
  <c r="H215" i="7"/>
  <c r="K215" i="7"/>
  <c r="F216" i="7"/>
  <c r="G216" i="7"/>
  <c r="H216" i="7"/>
  <c r="K216" i="7"/>
  <c r="F217" i="7"/>
  <c r="G217" i="7"/>
  <c r="H217" i="7"/>
  <c r="K217" i="7"/>
  <c r="F218" i="7"/>
  <c r="G218" i="7"/>
  <c r="H218" i="7"/>
  <c r="K218" i="7"/>
  <c r="F219" i="7"/>
  <c r="G219" i="7"/>
  <c r="H219" i="7"/>
  <c r="K219" i="7"/>
  <c r="F220" i="7"/>
  <c r="G220" i="7"/>
  <c r="H220" i="7"/>
  <c r="K220" i="7"/>
  <c r="F221" i="7"/>
  <c r="G221" i="7"/>
  <c r="H221" i="7"/>
  <c r="K221" i="7"/>
  <c r="F222" i="7"/>
  <c r="G222" i="7"/>
  <c r="H222" i="7"/>
  <c r="K222" i="7"/>
  <c r="F223" i="7"/>
  <c r="G223" i="7"/>
  <c r="H223" i="7"/>
  <c r="K223" i="7"/>
  <c r="F224" i="7"/>
  <c r="G224" i="7"/>
  <c r="H224" i="7"/>
  <c r="K224" i="7"/>
  <c r="F225" i="7"/>
  <c r="G225" i="7"/>
  <c r="H225" i="7"/>
  <c r="K225" i="7"/>
  <c r="F226" i="7"/>
  <c r="G226" i="7"/>
  <c r="H226" i="7"/>
  <c r="K226" i="7"/>
  <c r="F227" i="7"/>
  <c r="G227" i="7"/>
  <c r="H227" i="7"/>
  <c r="K227" i="7"/>
  <c r="F228" i="7"/>
  <c r="G228" i="7"/>
  <c r="H228" i="7"/>
  <c r="K228" i="7"/>
  <c r="F229" i="7"/>
  <c r="G229" i="7"/>
  <c r="H229" i="7"/>
  <c r="K229" i="7"/>
  <c r="F230" i="7"/>
  <c r="G230" i="7"/>
  <c r="H230" i="7"/>
  <c r="K230" i="7"/>
  <c r="F231" i="7"/>
  <c r="G231" i="7"/>
  <c r="H231" i="7"/>
  <c r="K231" i="7"/>
  <c r="F232" i="7"/>
  <c r="G232" i="7"/>
  <c r="H232" i="7"/>
  <c r="K232" i="7"/>
  <c r="F233" i="7"/>
  <c r="G233" i="7"/>
  <c r="H233" i="7"/>
  <c r="K233" i="7"/>
  <c r="F234" i="7"/>
  <c r="G234" i="7"/>
  <c r="H234" i="7"/>
  <c r="K234" i="7"/>
  <c r="F235" i="7"/>
  <c r="G235" i="7"/>
  <c r="H235" i="7"/>
  <c r="K235" i="7"/>
  <c r="F236" i="7"/>
  <c r="G236" i="7"/>
  <c r="H236" i="7"/>
  <c r="K236" i="7"/>
  <c r="F237" i="7"/>
  <c r="G237" i="7"/>
  <c r="H237" i="7"/>
  <c r="K237" i="7"/>
  <c r="F238" i="7"/>
  <c r="G238" i="7"/>
  <c r="H238" i="7"/>
  <c r="K238" i="7"/>
  <c r="F239" i="7"/>
  <c r="G239" i="7"/>
  <c r="H239" i="7"/>
  <c r="K239" i="7"/>
  <c r="F240" i="7"/>
  <c r="G240" i="7"/>
  <c r="H240" i="7"/>
  <c r="K240" i="7"/>
  <c r="F241" i="7"/>
  <c r="G241" i="7"/>
  <c r="H241" i="7"/>
  <c r="K241" i="7"/>
  <c r="F242" i="7"/>
  <c r="G242" i="7"/>
  <c r="H242" i="7"/>
  <c r="K242" i="7"/>
  <c r="F243" i="7"/>
  <c r="G243" i="7"/>
  <c r="H243" i="7"/>
  <c r="K243" i="7"/>
  <c r="F244" i="7"/>
  <c r="G244" i="7"/>
  <c r="H244" i="7"/>
  <c r="K244" i="7"/>
  <c r="F245" i="7"/>
  <c r="G245" i="7"/>
  <c r="H245" i="7"/>
  <c r="K245" i="7"/>
  <c r="F246" i="7"/>
  <c r="G246" i="7"/>
  <c r="H246" i="7"/>
  <c r="K246" i="7"/>
  <c r="F247" i="7"/>
  <c r="G247" i="7"/>
  <c r="H247" i="7"/>
  <c r="K247" i="7"/>
  <c r="F248" i="7"/>
  <c r="G248" i="7"/>
  <c r="H248" i="7"/>
  <c r="K248" i="7"/>
  <c r="F249" i="7"/>
  <c r="G249" i="7"/>
  <c r="H249" i="7"/>
  <c r="K249" i="7"/>
  <c r="F250" i="7"/>
  <c r="G250" i="7"/>
  <c r="H250" i="7"/>
  <c r="K250" i="7"/>
  <c r="F251" i="7"/>
  <c r="G251" i="7"/>
  <c r="H251" i="7"/>
  <c r="K251" i="7"/>
  <c r="F252" i="7"/>
  <c r="G252" i="7"/>
  <c r="H252" i="7"/>
  <c r="K252" i="7"/>
  <c r="F253" i="7"/>
  <c r="G253" i="7"/>
  <c r="H253" i="7"/>
  <c r="K253" i="7"/>
  <c r="F254" i="7"/>
  <c r="G254" i="7"/>
  <c r="H254" i="7"/>
  <c r="K254" i="7"/>
  <c r="F255" i="7"/>
  <c r="G255" i="7"/>
  <c r="H255" i="7"/>
  <c r="K255" i="7"/>
  <c r="F256" i="7"/>
  <c r="G256" i="7"/>
  <c r="H256" i="7"/>
  <c r="K256" i="7"/>
  <c r="F257" i="7"/>
  <c r="G257" i="7"/>
  <c r="H257" i="7"/>
  <c r="K257" i="7"/>
  <c r="F258" i="7"/>
  <c r="G258" i="7"/>
  <c r="H258" i="7"/>
  <c r="K258" i="7"/>
  <c r="F259" i="7"/>
  <c r="G259" i="7"/>
  <c r="H259" i="7"/>
  <c r="K259" i="7"/>
  <c r="F260" i="7"/>
  <c r="G260" i="7"/>
  <c r="H260" i="7"/>
  <c r="K260" i="7"/>
  <c r="F261" i="7"/>
  <c r="G261" i="7"/>
  <c r="H261" i="7"/>
  <c r="K261" i="7"/>
  <c r="F262" i="7"/>
  <c r="G262" i="7"/>
  <c r="H262" i="7"/>
  <c r="K262" i="7"/>
  <c r="F263" i="7"/>
  <c r="G263" i="7"/>
  <c r="H263" i="7"/>
  <c r="K263" i="7"/>
  <c r="F264" i="7"/>
  <c r="G264" i="7"/>
  <c r="H264" i="7"/>
  <c r="K264" i="7"/>
  <c r="F265" i="7"/>
  <c r="G265" i="7"/>
  <c r="H265" i="7"/>
  <c r="K265" i="7"/>
  <c r="F266" i="7"/>
  <c r="G266" i="7"/>
  <c r="H266" i="7"/>
  <c r="K266" i="7"/>
  <c r="F267" i="7"/>
  <c r="G267" i="7"/>
  <c r="H267" i="7"/>
  <c r="K267" i="7"/>
  <c r="F268" i="7"/>
  <c r="G268" i="7"/>
  <c r="H268" i="7"/>
  <c r="K268" i="7"/>
  <c r="F269" i="7"/>
  <c r="G269" i="7"/>
  <c r="H269" i="7"/>
  <c r="K269" i="7"/>
  <c r="F270" i="7"/>
  <c r="G270" i="7"/>
  <c r="H270" i="7"/>
  <c r="K270" i="7"/>
  <c r="F271" i="7"/>
  <c r="G271" i="7"/>
  <c r="H271" i="7"/>
  <c r="K271" i="7"/>
  <c r="F272" i="7"/>
  <c r="G272" i="7"/>
  <c r="H272" i="7"/>
  <c r="K272" i="7"/>
  <c r="F273" i="7"/>
  <c r="G273" i="7"/>
  <c r="H273" i="7"/>
  <c r="K273" i="7"/>
  <c r="F274" i="7"/>
  <c r="G274" i="7"/>
  <c r="H274" i="7"/>
  <c r="K274" i="7"/>
  <c r="F275" i="7"/>
  <c r="G275" i="7"/>
  <c r="H275" i="7"/>
  <c r="K275" i="7"/>
  <c r="F276" i="7"/>
  <c r="G276" i="7"/>
  <c r="H276" i="7"/>
  <c r="K276" i="7"/>
  <c r="F277" i="7"/>
  <c r="G277" i="7"/>
  <c r="H277" i="7"/>
  <c r="K277" i="7"/>
  <c r="F278" i="7"/>
  <c r="G278" i="7"/>
  <c r="H278" i="7"/>
  <c r="K278" i="7"/>
  <c r="F279" i="7"/>
  <c r="G279" i="7"/>
  <c r="H279" i="7"/>
  <c r="K279" i="7"/>
  <c r="F280" i="7"/>
  <c r="G280" i="7"/>
  <c r="H280" i="7"/>
  <c r="K280" i="7"/>
  <c r="F281" i="7"/>
  <c r="G281" i="7"/>
  <c r="H281" i="7"/>
  <c r="K281" i="7"/>
  <c r="F282" i="7"/>
  <c r="G282" i="7"/>
  <c r="H282" i="7"/>
  <c r="K282" i="7"/>
  <c r="F283" i="7"/>
  <c r="G283" i="7"/>
  <c r="H283" i="7"/>
  <c r="K283" i="7"/>
  <c r="F284" i="7"/>
  <c r="G284" i="7"/>
  <c r="H284" i="7"/>
  <c r="K284" i="7"/>
  <c r="F285" i="7"/>
  <c r="G285" i="7"/>
  <c r="H285" i="7"/>
  <c r="K285" i="7"/>
  <c r="F286" i="7"/>
  <c r="G286" i="7"/>
  <c r="H286" i="7"/>
  <c r="K286" i="7"/>
  <c r="F287" i="7"/>
  <c r="G287" i="7"/>
  <c r="H287" i="7"/>
  <c r="K287" i="7"/>
  <c r="F288" i="7"/>
  <c r="G288" i="7"/>
  <c r="H288" i="7"/>
  <c r="K288" i="7"/>
  <c r="F289" i="7"/>
  <c r="G289" i="7"/>
  <c r="H289" i="7"/>
  <c r="K289" i="7"/>
  <c r="F290" i="7"/>
  <c r="G290" i="7"/>
  <c r="H290" i="7"/>
  <c r="K290" i="7"/>
  <c r="F291" i="7"/>
  <c r="G291" i="7"/>
  <c r="H291" i="7"/>
  <c r="K291" i="7"/>
  <c r="F292" i="7"/>
  <c r="G292" i="7"/>
  <c r="H292" i="7"/>
  <c r="K292" i="7"/>
  <c r="F293" i="7"/>
  <c r="G293" i="7"/>
  <c r="H293" i="7"/>
  <c r="K293" i="7"/>
  <c r="F294" i="7"/>
  <c r="G294" i="7"/>
  <c r="H294" i="7"/>
  <c r="K294" i="7"/>
  <c r="F295" i="7"/>
  <c r="G295" i="7"/>
  <c r="H295" i="7"/>
  <c r="K295" i="7"/>
  <c r="F296" i="7"/>
  <c r="G296" i="7"/>
  <c r="H296" i="7"/>
  <c r="K296" i="7"/>
  <c r="F297" i="7"/>
  <c r="G297" i="7"/>
  <c r="H297" i="7"/>
  <c r="K297" i="7"/>
  <c r="F298" i="7"/>
  <c r="G298" i="7"/>
  <c r="H298" i="7"/>
  <c r="K298" i="7"/>
  <c r="F299" i="7"/>
  <c r="G299" i="7"/>
  <c r="H299" i="7"/>
  <c r="K299" i="7"/>
  <c r="F300" i="7"/>
  <c r="G300" i="7"/>
  <c r="H300" i="7"/>
  <c r="K300" i="7"/>
  <c r="F301" i="7"/>
  <c r="G301" i="7"/>
  <c r="H301" i="7"/>
  <c r="K301" i="7"/>
  <c r="F302" i="7"/>
  <c r="G302" i="7"/>
  <c r="H302" i="7"/>
  <c r="K302" i="7"/>
  <c r="F303" i="7"/>
  <c r="G303" i="7"/>
  <c r="H303" i="7"/>
  <c r="K303" i="7"/>
  <c r="F304" i="7"/>
  <c r="G304" i="7"/>
  <c r="H304" i="7"/>
  <c r="K304" i="7"/>
  <c r="F305" i="7"/>
  <c r="G305" i="7"/>
  <c r="H305" i="7"/>
  <c r="K305" i="7"/>
  <c r="F306" i="7"/>
  <c r="G306" i="7"/>
  <c r="H306" i="7"/>
  <c r="K306" i="7"/>
  <c r="F307" i="7"/>
  <c r="G307" i="7"/>
  <c r="H307" i="7"/>
  <c r="K307" i="7"/>
  <c r="F308" i="7"/>
  <c r="G308" i="7"/>
  <c r="H308" i="7"/>
  <c r="K308" i="7"/>
  <c r="F309" i="7"/>
  <c r="G309" i="7"/>
  <c r="H309" i="7"/>
  <c r="K309" i="7"/>
  <c r="F310" i="7"/>
  <c r="G310" i="7"/>
  <c r="H310" i="7"/>
  <c r="K310" i="7"/>
  <c r="F311" i="7"/>
  <c r="G311" i="7"/>
  <c r="H311" i="7"/>
  <c r="K311" i="7"/>
  <c r="F312" i="7"/>
  <c r="G312" i="7"/>
  <c r="H312" i="7"/>
  <c r="K312" i="7"/>
  <c r="F313" i="7"/>
  <c r="G313" i="7"/>
  <c r="H313" i="7"/>
  <c r="K313" i="7"/>
  <c r="F314" i="7"/>
  <c r="G314" i="7"/>
  <c r="H314" i="7"/>
  <c r="K314" i="7"/>
  <c r="F315" i="7"/>
  <c r="G315" i="7"/>
  <c r="H315" i="7"/>
  <c r="K315" i="7"/>
  <c r="F316" i="7"/>
  <c r="G316" i="7"/>
  <c r="H316" i="7"/>
  <c r="K316" i="7"/>
  <c r="F317" i="7"/>
  <c r="G317" i="7"/>
  <c r="H317" i="7"/>
  <c r="K317" i="7"/>
  <c r="F318" i="7"/>
  <c r="G318" i="7"/>
  <c r="H318" i="7"/>
  <c r="K318" i="7"/>
  <c r="F319" i="7"/>
  <c r="G319" i="7"/>
  <c r="H319" i="7"/>
  <c r="K319" i="7"/>
  <c r="F320" i="7"/>
  <c r="G320" i="7"/>
  <c r="H320" i="7"/>
  <c r="K320" i="7"/>
  <c r="F321" i="7"/>
  <c r="G321" i="7"/>
  <c r="H321" i="7"/>
  <c r="K321" i="7"/>
  <c r="F322" i="7"/>
  <c r="G322" i="7"/>
  <c r="H322" i="7"/>
  <c r="K322" i="7"/>
  <c r="F323" i="7"/>
  <c r="G323" i="7"/>
  <c r="H323" i="7"/>
  <c r="K323" i="7"/>
  <c r="F324" i="7"/>
  <c r="G324" i="7"/>
  <c r="H324" i="7"/>
  <c r="K324" i="7"/>
  <c r="F325" i="7"/>
  <c r="G325" i="7"/>
  <c r="H325" i="7"/>
  <c r="K325" i="7"/>
  <c r="F326" i="7"/>
  <c r="G326" i="7"/>
  <c r="H326" i="7"/>
  <c r="K326" i="7"/>
  <c r="F327" i="7"/>
  <c r="G327" i="7"/>
  <c r="H327" i="7"/>
  <c r="K327" i="7"/>
  <c r="F328" i="7"/>
  <c r="G328" i="7"/>
  <c r="H328" i="7"/>
  <c r="K328" i="7"/>
  <c r="F329" i="7"/>
  <c r="G329" i="7"/>
  <c r="H329" i="7"/>
  <c r="K329" i="7"/>
  <c r="F330" i="7"/>
  <c r="G330" i="7"/>
  <c r="H330" i="7"/>
  <c r="K330" i="7"/>
  <c r="F331" i="7"/>
  <c r="G331" i="7"/>
  <c r="H331" i="7"/>
  <c r="K331" i="7"/>
  <c r="F332" i="7"/>
  <c r="G332" i="7"/>
  <c r="H332" i="7"/>
  <c r="K332" i="7"/>
  <c r="F333" i="7"/>
  <c r="G333" i="7"/>
  <c r="H333" i="7"/>
  <c r="K333" i="7"/>
  <c r="F334" i="7"/>
  <c r="G334" i="7"/>
  <c r="H334" i="7"/>
  <c r="K334" i="7"/>
  <c r="F335" i="7"/>
  <c r="G335" i="7"/>
  <c r="H335" i="7"/>
  <c r="K335" i="7"/>
  <c r="F336" i="7"/>
  <c r="G336" i="7"/>
  <c r="H336" i="7"/>
  <c r="K336" i="7"/>
  <c r="F337" i="7"/>
  <c r="G337" i="7"/>
  <c r="H337" i="7"/>
  <c r="K337" i="7"/>
  <c r="F338" i="7"/>
  <c r="G338" i="7"/>
  <c r="H338" i="7"/>
  <c r="K338" i="7"/>
  <c r="F339" i="7"/>
  <c r="G339" i="7"/>
  <c r="H339" i="7"/>
  <c r="K339" i="7"/>
  <c r="F340" i="7"/>
  <c r="G340" i="7"/>
  <c r="H340" i="7"/>
  <c r="K340" i="7"/>
  <c r="F341" i="7"/>
  <c r="G341" i="7"/>
  <c r="H341" i="7"/>
  <c r="K341" i="7"/>
  <c r="F342" i="7"/>
  <c r="G342" i="7"/>
  <c r="H342" i="7"/>
  <c r="K342" i="7"/>
  <c r="F343" i="7"/>
  <c r="G343" i="7"/>
  <c r="H343" i="7"/>
  <c r="K343" i="7"/>
  <c r="F344" i="7"/>
  <c r="G344" i="7"/>
  <c r="H344" i="7"/>
  <c r="K344" i="7"/>
  <c r="F345" i="7"/>
  <c r="G345" i="7"/>
  <c r="H345" i="7"/>
  <c r="K345" i="7"/>
  <c r="F346" i="7"/>
  <c r="G346" i="7"/>
  <c r="H346" i="7"/>
  <c r="K346" i="7"/>
  <c r="F347" i="7"/>
  <c r="G347" i="7"/>
  <c r="H347" i="7"/>
  <c r="K347" i="7"/>
  <c r="F348" i="7"/>
  <c r="G348" i="7"/>
  <c r="H348" i="7"/>
  <c r="K348" i="7"/>
  <c r="F349" i="7"/>
  <c r="G349" i="7"/>
  <c r="H349" i="7"/>
  <c r="K349" i="7"/>
  <c r="F350" i="7"/>
  <c r="G350" i="7"/>
  <c r="H350" i="7"/>
  <c r="K350" i="7"/>
  <c r="F351" i="7"/>
  <c r="G351" i="7"/>
  <c r="H351" i="7"/>
  <c r="K351" i="7"/>
  <c r="F352" i="7"/>
  <c r="G352" i="7"/>
  <c r="H352" i="7"/>
  <c r="K352" i="7"/>
  <c r="F353" i="7"/>
  <c r="G353" i="7"/>
  <c r="H353" i="7"/>
  <c r="K353" i="7"/>
  <c r="F354" i="7"/>
  <c r="G354" i="7"/>
  <c r="H354" i="7"/>
  <c r="K354" i="7"/>
  <c r="F355" i="7"/>
  <c r="G355" i="7"/>
  <c r="H355" i="7"/>
  <c r="K355" i="7"/>
  <c r="F356" i="7"/>
  <c r="G356" i="7"/>
  <c r="H356" i="7"/>
  <c r="K356" i="7"/>
  <c r="F357" i="7"/>
  <c r="G357" i="7"/>
  <c r="H357" i="7"/>
  <c r="K357" i="7"/>
  <c r="F358" i="7"/>
  <c r="G358" i="7"/>
  <c r="H358" i="7"/>
  <c r="K358" i="7"/>
  <c r="F359" i="7"/>
  <c r="G359" i="7"/>
  <c r="H359" i="7"/>
  <c r="K359" i="7"/>
  <c r="F360" i="7"/>
  <c r="G360" i="7"/>
  <c r="H360" i="7"/>
  <c r="K360" i="7"/>
  <c r="F361" i="7"/>
  <c r="G361" i="7"/>
  <c r="H361" i="7"/>
  <c r="K361" i="7"/>
  <c r="F362" i="7"/>
  <c r="G362" i="7"/>
  <c r="H362" i="7"/>
  <c r="K362" i="7"/>
  <c r="F363" i="7"/>
  <c r="G363" i="7"/>
  <c r="H363" i="7"/>
  <c r="K363" i="7"/>
  <c r="F364" i="7"/>
  <c r="G364" i="7"/>
  <c r="H364" i="7"/>
  <c r="K364" i="7"/>
  <c r="F365" i="7"/>
  <c r="G365" i="7"/>
  <c r="H365" i="7"/>
  <c r="K365" i="7"/>
  <c r="F366" i="7"/>
  <c r="G366" i="7"/>
  <c r="H366" i="7"/>
  <c r="K366" i="7"/>
  <c r="F367" i="7"/>
  <c r="G367" i="7"/>
  <c r="H367" i="7"/>
  <c r="K367" i="7"/>
  <c r="F368" i="7"/>
  <c r="G368" i="7"/>
  <c r="H368" i="7"/>
  <c r="K368" i="7"/>
  <c r="F369" i="7"/>
  <c r="G369" i="7"/>
  <c r="H369" i="7"/>
  <c r="K369" i="7"/>
  <c r="F370" i="7"/>
  <c r="G370" i="7"/>
  <c r="H370" i="7"/>
  <c r="K370" i="7"/>
  <c r="F371" i="7"/>
  <c r="G371" i="7"/>
  <c r="H371" i="7"/>
  <c r="K371" i="7"/>
  <c r="F372" i="7"/>
  <c r="G372" i="7"/>
  <c r="H372" i="7"/>
  <c r="K372" i="7"/>
  <c r="F373" i="7"/>
  <c r="G373" i="7"/>
  <c r="H373" i="7"/>
  <c r="K373" i="7"/>
  <c r="F374" i="7"/>
  <c r="G374" i="7"/>
  <c r="H374" i="7"/>
  <c r="K374" i="7"/>
  <c r="F375" i="7"/>
  <c r="G375" i="7"/>
  <c r="H375" i="7"/>
  <c r="K375" i="7"/>
  <c r="F376" i="7"/>
  <c r="G376" i="7"/>
  <c r="H376" i="7"/>
  <c r="K376" i="7"/>
  <c r="F377" i="7"/>
  <c r="G377" i="7"/>
  <c r="H377" i="7"/>
  <c r="K377" i="7"/>
  <c r="F378" i="7"/>
  <c r="G378" i="7"/>
  <c r="H378" i="7"/>
  <c r="K378" i="7"/>
  <c r="F379" i="7"/>
  <c r="G379" i="7"/>
  <c r="H379" i="7"/>
  <c r="K379" i="7"/>
  <c r="F380" i="7"/>
  <c r="G380" i="7"/>
  <c r="H380" i="7"/>
  <c r="K380" i="7"/>
  <c r="F381" i="7"/>
  <c r="G381" i="7"/>
  <c r="H381" i="7"/>
  <c r="K381" i="7"/>
  <c r="F382" i="7"/>
  <c r="G382" i="7"/>
  <c r="H382" i="7"/>
  <c r="K382" i="7"/>
  <c r="F383" i="7"/>
  <c r="G383" i="7"/>
  <c r="H383" i="7"/>
  <c r="K383" i="7"/>
  <c r="F384" i="7"/>
  <c r="G384" i="7"/>
  <c r="H384" i="7"/>
  <c r="K384" i="7"/>
  <c r="F385" i="7"/>
  <c r="G385" i="7"/>
  <c r="H385" i="7"/>
  <c r="K385" i="7"/>
  <c r="F386" i="7"/>
  <c r="G386" i="7"/>
  <c r="H386" i="7"/>
  <c r="K386" i="7"/>
  <c r="F387" i="7"/>
  <c r="G387" i="7"/>
  <c r="H387" i="7"/>
  <c r="K387" i="7"/>
  <c r="F388" i="7"/>
  <c r="G388" i="7"/>
  <c r="H388" i="7"/>
  <c r="K388" i="7"/>
  <c r="F389" i="7"/>
  <c r="G389" i="7"/>
  <c r="H389" i="7"/>
  <c r="K389" i="7"/>
  <c r="F390" i="7"/>
  <c r="G390" i="7"/>
  <c r="H390" i="7"/>
  <c r="K390" i="7"/>
  <c r="F391" i="7"/>
  <c r="G391" i="7"/>
  <c r="H391" i="7"/>
  <c r="K391" i="7"/>
  <c r="F392" i="7"/>
  <c r="G392" i="7"/>
  <c r="H392" i="7"/>
  <c r="K392" i="7"/>
  <c r="F393" i="7"/>
  <c r="G393" i="7"/>
  <c r="H393" i="7"/>
  <c r="K393" i="7"/>
  <c r="F394" i="7"/>
  <c r="G394" i="7"/>
  <c r="H394" i="7"/>
  <c r="K394" i="7"/>
  <c r="F395" i="7"/>
  <c r="G395" i="7"/>
  <c r="H395" i="7"/>
  <c r="K395" i="7"/>
  <c r="F396" i="7"/>
  <c r="G396" i="7"/>
  <c r="H396" i="7"/>
  <c r="K396" i="7"/>
  <c r="F397" i="7"/>
  <c r="G397" i="7"/>
  <c r="H397" i="7"/>
  <c r="K397" i="7"/>
  <c r="F398" i="7"/>
  <c r="G398" i="7"/>
  <c r="H398" i="7"/>
  <c r="K398" i="7"/>
  <c r="F399" i="7"/>
  <c r="G399" i="7"/>
  <c r="H399" i="7"/>
  <c r="K399" i="7"/>
  <c r="F400" i="7"/>
  <c r="G400" i="7"/>
  <c r="H400" i="7"/>
  <c r="K400" i="7"/>
  <c r="F401" i="7"/>
  <c r="G401" i="7"/>
  <c r="H401" i="7"/>
  <c r="K401" i="7"/>
  <c r="F402" i="7"/>
  <c r="G402" i="7"/>
  <c r="H402" i="7"/>
  <c r="K402" i="7"/>
  <c r="F403" i="7"/>
  <c r="G403" i="7"/>
  <c r="H403" i="7"/>
  <c r="K403" i="7"/>
  <c r="F404" i="7"/>
  <c r="G404" i="7"/>
  <c r="H404" i="7"/>
  <c r="K404" i="7"/>
  <c r="F405" i="7"/>
  <c r="G405" i="7"/>
  <c r="H405" i="7"/>
  <c r="K405" i="7"/>
  <c r="F406" i="7"/>
  <c r="G406" i="7"/>
  <c r="H406" i="7"/>
  <c r="K406" i="7"/>
  <c r="F407" i="7"/>
  <c r="G407" i="7"/>
  <c r="H407" i="7"/>
  <c r="K407" i="7"/>
  <c r="F408" i="7"/>
  <c r="G408" i="7"/>
  <c r="H408" i="7"/>
  <c r="K408" i="7"/>
  <c r="F409" i="7"/>
  <c r="G409" i="7"/>
  <c r="H409" i="7"/>
  <c r="K409" i="7"/>
  <c r="F410" i="7"/>
  <c r="G410" i="7"/>
  <c r="H410" i="7"/>
  <c r="K410" i="7"/>
  <c r="F411" i="7"/>
  <c r="G411" i="7"/>
  <c r="H411" i="7"/>
  <c r="K411" i="7"/>
  <c r="F412" i="7"/>
  <c r="G412" i="7"/>
  <c r="H412" i="7"/>
  <c r="K412" i="7"/>
  <c r="F413" i="7"/>
  <c r="G413" i="7"/>
  <c r="H413" i="7"/>
  <c r="K413" i="7"/>
  <c r="F414" i="7"/>
  <c r="G414" i="7"/>
  <c r="H414" i="7"/>
  <c r="K414" i="7"/>
  <c r="F415" i="7"/>
  <c r="G415" i="7"/>
  <c r="H415" i="7"/>
  <c r="K415" i="7"/>
  <c r="F416" i="7"/>
  <c r="G416" i="7"/>
  <c r="H416" i="7"/>
  <c r="K416" i="7"/>
  <c r="F417" i="7"/>
  <c r="G417" i="7"/>
  <c r="H417" i="7"/>
  <c r="K417" i="7"/>
  <c r="F418" i="7"/>
  <c r="G418" i="7"/>
  <c r="H418" i="7"/>
  <c r="K418" i="7"/>
  <c r="F419" i="7"/>
  <c r="G419" i="7"/>
  <c r="H419" i="7"/>
  <c r="K419" i="7"/>
  <c r="F420" i="7"/>
  <c r="G420" i="7"/>
  <c r="H420" i="7"/>
  <c r="K420" i="7"/>
  <c r="F421" i="7"/>
  <c r="G421" i="7"/>
  <c r="H421" i="7"/>
  <c r="K421" i="7"/>
  <c r="F422" i="7"/>
  <c r="G422" i="7"/>
  <c r="H422" i="7"/>
  <c r="K422" i="7"/>
  <c r="F423" i="7"/>
  <c r="G423" i="7"/>
  <c r="H423" i="7"/>
  <c r="K423" i="7"/>
  <c r="F424" i="7"/>
  <c r="G424" i="7"/>
  <c r="H424" i="7"/>
  <c r="K424" i="7"/>
  <c r="F425" i="7"/>
  <c r="G425" i="7"/>
  <c r="H425" i="7"/>
  <c r="K425" i="7"/>
  <c r="F426" i="7"/>
  <c r="G426" i="7"/>
  <c r="H426" i="7"/>
  <c r="K426" i="7"/>
  <c r="F427" i="7"/>
  <c r="G427" i="7"/>
  <c r="H427" i="7"/>
  <c r="K427" i="7"/>
  <c r="F428" i="7"/>
  <c r="G428" i="7"/>
  <c r="H428" i="7"/>
  <c r="K428" i="7"/>
  <c r="F429" i="7"/>
  <c r="G429" i="7"/>
  <c r="H429" i="7"/>
  <c r="K429" i="7"/>
  <c r="F430" i="7"/>
  <c r="G430" i="7"/>
  <c r="H430" i="7"/>
  <c r="K430" i="7"/>
  <c r="F431" i="7"/>
  <c r="G431" i="7"/>
  <c r="H431" i="7"/>
  <c r="K431" i="7"/>
  <c r="F432" i="7"/>
  <c r="G432" i="7"/>
  <c r="H432" i="7"/>
  <c r="K432" i="7"/>
  <c r="F433" i="7"/>
  <c r="G433" i="7"/>
  <c r="H433" i="7"/>
  <c r="K433" i="7"/>
  <c r="F434" i="7"/>
  <c r="G434" i="7"/>
  <c r="H434" i="7"/>
  <c r="K434" i="7"/>
  <c r="F435" i="7"/>
  <c r="G435" i="7"/>
  <c r="H435" i="7"/>
  <c r="K435" i="7"/>
  <c r="F436" i="7"/>
  <c r="G436" i="7"/>
  <c r="H436" i="7"/>
  <c r="K436" i="7"/>
  <c r="F437" i="7"/>
  <c r="G437" i="7"/>
  <c r="H437" i="7"/>
  <c r="K437" i="7"/>
  <c r="F438" i="7"/>
  <c r="G438" i="7"/>
  <c r="H438" i="7"/>
  <c r="K438" i="7"/>
  <c r="F439" i="7"/>
  <c r="G439" i="7"/>
  <c r="H439" i="7"/>
  <c r="K439" i="7"/>
  <c r="F440" i="7"/>
  <c r="G440" i="7"/>
  <c r="H440" i="7"/>
  <c r="K440" i="7"/>
  <c r="F441" i="7"/>
  <c r="G441" i="7"/>
  <c r="H441" i="7"/>
  <c r="K441" i="7"/>
  <c r="F442" i="7"/>
  <c r="G442" i="7"/>
  <c r="H442" i="7"/>
  <c r="K442" i="7"/>
  <c r="F443" i="7"/>
  <c r="G443" i="7"/>
  <c r="H443" i="7"/>
  <c r="K443" i="7"/>
  <c r="F444" i="7"/>
  <c r="G444" i="7"/>
  <c r="H444" i="7"/>
  <c r="K444" i="7"/>
  <c r="F445" i="7"/>
  <c r="G445" i="7"/>
  <c r="H445" i="7"/>
  <c r="K445" i="7"/>
  <c r="F446" i="7"/>
  <c r="G446" i="7"/>
  <c r="H446" i="7"/>
  <c r="K446" i="7"/>
  <c r="F447" i="7"/>
  <c r="G447" i="7"/>
  <c r="H447" i="7"/>
  <c r="K447" i="7"/>
  <c r="F448" i="7"/>
  <c r="G448" i="7"/>
  <c r="H448" i="7"/>
  <c r="K448" i="7"/>
  <c r="F449" i="7"/>
  <c r="G449" i="7"/>
  <c r="H449" i="7"/>
  <c r="K449" i="7"/>
  <c r="F450" i="7"/>
  <c r="G450" i="7"/>
  <c r="H450" i="7"/>
  <c r="K450" i="7"/>
  <c r="F451" i="7"/>
  <c r="G451" i="7"/>
  <c r="H451" i="7"/>
  <c r="K451" i="7"/>
  <c r="F452" i="7"/>
  <c r="G452" i="7"/>
  <c r="H452" i="7"/>
  <c r="K452" i="7"/>
  <c r="F453" i="7"/>
  <c r="G453" i="7"/>
  <c r="H453" i="7"/>
  <c r="K453" i="7"/>
  <c r="F454" i="7"/>
  <c r="G454" i="7"/>
  <c r="H454" i="7"/>
  <c r="K454" i="7"/>
  <c r="F455" i="7"/>
  <c r="G455" i="7"/>
  <c r="H455" i="7"/>
  <c r="K455" i="7"/>
  <c r="F456" i="7"/>
  <c r="G456" i="7"/>
  <c r="H456" i="7"/>
  <c r="K456" i="7"/>
  <c r="F457" i="7"/>
  <c r="G457" i="7"/>
  <c r="H457" i="7"/>
  <c r="K457" i="7"/>
  <c r="F458" i="7"/>
  <c r="G458" i="7"/>
  <c r="H458" i="7"/>
  <c r="K458" i="7"/>
  <c r="F459" i="7"/>
  <c r="G459" i="7"/>
  <c r="H459" i="7"/>
  <c r="K459" i="7"/>
  <c r="F460" i="7"/>
  <c r="G460" i="7"/>
  <c r="H460" i="7"/>
  <c r="K460" i="7"/>
  <c r="F461" i="7"/>
  <c r="G461" i="7"/>
  <c r="H461" i="7"/>
  <c r="K461" i="7"/>
  <c r="F462" i="7"/>
  <c r="G462" i="7"/>
  <c r="H462" i="7"/>
  <c r="K462" i="7"/>
  <c r="F463" i="7"/>
  <c r="G463" i="7"/>
  <c r="H463" i="7"/>
  <c r="K463" i="7"/>
  <c r="F464" i="7"/>
  <c r="G464" i="7"/>
  <c r="H464" i="7"/>
  <c r="K464" i="7"/>
  <c r="F465" i="7"/>
  <c r="G465" i="7"/>
  <c r="H465" i="7"/>
  <c r="K465" i="7"/>
  <c r="F466" i="7"/>
  <c r="G466" i="7"/>
  <c r="H466" i="7"/>
  <c r="K466" i="7"/>
  <c r="F467" i="7"/>
  <c r="G467" i="7"/>
  <c r="H467" i="7"/>
  <c r="K467" i="7"/>
  <c r="F468" i="7"/>
  <c r="G468" i="7"/>
  <c r="H468" i="7"/>
  <c r="K468" i="7"/>
  <c r="F469" i="7"/>
  <c r="G469" i="7"/>
  <c r="H469" i="7"/>
  <c r="K469" i="7"/>
  <c r="F470" i="7"/>
  <c r="G470" i="7"/>
  <c r="H470" i="7"/>
  <c r="K470" i="7"/>
  <c r="F471" i="7"/>
  <c r="G471" i="7"/>
  <c r="H471" i="7"/>
  <c r="K471" i="7"/>
  <c r="F472" i="7"/>
  <c r="G472" i="7"/>
  <c r="H472" i="7"/>
  <c r="K472" i="7"/>
  <c r="F473" i="7"/>
  <c r="G473" i="7"/>
  <c r="H473" i="7"/>
  <c r="K473" i="7"/>
  <c r="F474" i="7"/>
  <c r="G474" i="7"/>
  <c r="H474" i="7"/>
  <c r="K474" i="7"/>
  <c r="F475" i="7"/>
  <c r="G475" i="7"/>
  <c r="H475" i="7"/>
  <c r="K475" i="7"/>
  <c r="F476" i="7"/>
  <c r="G476" i="7"/>
  <c r="H476" i="7"/>
  <c r="K476" i="7"/>
  <c r="F477" i="7"/>
  <c r="G477" i="7"/>
  <c r="H477" i="7"/>
  <c r="K477" i="7"/>
  <c r="F478" i="7"/>
  <c r="G478" i="7"/>
  <c r="H478" i="7"/>
  <c r="K478" i="7"/>
  <c r="F479" i="7"/>
  <c r="G479" i="7"/>
  <c r="H479" i="7"/>
  <c r="K479" i="7"/>
  <c r="F480" i="7"/>
  <c r="G480" i="7"/>
  <c r="H480" i="7"/>
  <c r="K480" i="7"/>
  <c r="F481" i="7"/>
  <c r="G481" i="7"/>
  <c r="H481" i="7"/>
  <c r="K481" i="7"/>
  <c r="F482" i="7"/>
  <c r="G482" i="7"/>
  <c r="H482" i="7"/>
  <c r="K482" i="7"/>
  <c r="F483" i="7"/>
  <c r="G483" i="7"/>
  <c r="H483" i="7"/>
  <c r="K483" i="7"/>
  <c r="F484" i="7"/>
  <c r="G484" i="7"/>
  <c r="H484" i="7"/>
  <c r="K484" i="7"/>
  <c r="F485" i="7"/>
  <c r="G485" i="7"/>
  <c r="H485" i="7"/>
  <c r="K485" i="7"/>
  <c r="F486" i="7"/>
  <c r="G486" i="7"/>
  <c r="H486" i="7"/>
  <c r="K486" i="7"/>
  <c r="F487" i="7"/>
  <c r="G487" i="7"/>
  <c r="H487" i="7"/>
  <c r="K487" i="7"/>
  <c r="F488" i="7"/>
  <c r="G488" i="7"/>
  <c r="H488" i="7"/>
  <c r="K488" i="7"/>
  <c r="F489" i="7"/>
  <c r="G489" i="7"/>
  <c r="H489" i="7"/>
  <c r="K489" i="7"/>
  <c r="F490" i="7"/>
  <c r="G490" i="7"/>
  <c r="H490" i="7"/>
  <c r="K490" i="7"/>
  <c r="F491" i="7"/>
  <c r="G491" i="7"/>
  <c r="H491" i="7"/>
  <c r="K491" i="7"/>
  <c r="F492" i="7"/>
  <c r="G492" i="7"/>
  <c r="H492" i="7"/>
  <c r="K492" i="7"/>
  <c r="F493" i="7"/>
  <c r="G493" i="7"/>
  <c r="H493" i="7"/>
  <c r="K493" i="7"/>
  <c r="F494" i="7"/>
  <c r="G494" i="7"/>
  <c r="H494" i="7"/>
  <c r="K494" i="7"/>
  <c r="F495" i="7"/>
  <c r="G495" i="7"/>
  <c r="H495" i="7"/>
  <c r="K495" i="7"/>
  <c r="F496" i="7"/>
  <c r="G496" i="7"/>
  <c r="H496" i="7"/>
  <c r="K496" i="7"/>
  <c r="F497" i="7"/>
  <c r="G497" i="7"/>
  <c r="H497" i="7"/>
  <c r="K497" i="7"/>
  <c r="F498" i="7"/>
  <c r="G498" i="7"/>
  <c r="H498" i="7"/>
  <c r="K498" i="7"/>
  <c r="F499" i="7"/>
  <c r="G499" i="7"/>
  <c r="H499" i="7"/>
  <c r="K499" i="7"/>
  <c r="F500" i="7"/>
  <c r="G500" i="7"/>
  <c r="H500" i="7"/>
  <c r="K500" i="7"/>
  <c r="F501" i="7"/>
  <c r="G501" i="7"/>
  <c r="H501" i="7"/>
  <c r="K501" i="7"/>
  <c r="F502" i="7"/>
  <c r="G502" i="7"/>
  <c r="H502" i="7"/>
  <c r="K502" i="7"/>
  <c r="F503" i="7"/>
  <c r="G503" i="7"/>
  <c r="H503" i="7"/>
  <c r="K503" i="7"/>
  <c r="F504" i="7"/>
  <c r="G504" i="7"/>
  <c r="H504" i="7"/>
  <c r="K504" i="7"/>
  <c r="F505" i="7"/>
  <c r="G505" i="7"/>
  <c r="H505" i="7"/>
  <c r="K505" i="7"/>
  <c r="F506" i="7"/>
  <c r="G506" i="7"/>
  <c r="H506" i="7"/>
  <c r="K506" i="7"/>
  <c r="F507" i="7"/>
  <c r="G507" i="7"/>
  <c r="H507" i="7"/>
  <c r="K507" i="7"/>
  <c r="F508" i="7"/>
  <c r="G508" i="7"/>
  <c r="H508" i="7"/>
  <c r="K508" i="7"/>
  <c r="F509" i="7"/>
  <c r="G509" i="7"/>
  <c r="H509" i="7"/>
  <c r="K509" i="7"/>
  <c r="F510" i="7"/>
  <c r="G510" i="7"/>
  <c r="H510" i="7"/>
  <c r="K510" i="7"/>
  <c r="F511" i="7"/>
  <c r="G511" i="7"/>
  <c r="H511" i="7"/>
  <c r="K511" i="7"/>
  <c r="F512" i="7"/>
  <c r="G512" i="7"/>
  <c r="H512" i="7"/>
  <c r="K512" i="7"/>
  <c r="F513" i="7"/>
  <c r="G513" i="7"/>
  <c r="H513" i="7"/>
  <c r="K513" i="7"/>
  <c r="F514" i="7"/>
  <c r="G514" i="7"/>
  <c r="H514" i="7"/>
  <c r="K514" i="7"/>
  <c r="F515" i="7"/>
  <c r="G515" i="7"/>
  <c r="H515" i="7"/>
  <c r="K515" i="7"/>
  <c r="F516" i="7"/>
  <c r="G516" i="7"/>
  <c r="H516" i="7"/>
  <c r="K516" i="7"/>
  <c r="F517" i="7"/>
  <c r="G517" i="7"/>
  <c r="H517" i="7"/>
  <c r="K517" i="7"/>
  <c r="F518" i="7"/>
  <c r="G518" i="7"/>
  <c r="H518" i="7"/>
  <c r="K518" i="7"/>
  <c r="F519" i="7"/>
  <c r="G519" i="7"/>
  <c r="H519" i="7"/>
  <c r="K519" i="7"/>
  <c r="F520" i="7"/>
  <c r="G520" i="7"/>
  <c r="H520" i="7"/>
  <c r="K520" i="7"/>
  <c r="F521" i="7"/>
  <c r="G521" i="7"/>
  <c r="H521" i="7"/>
  <c r="K521" i="7"/>
  <c r="F522" i="7"/>
  <c r="G522" i="7"/>
  <c r="H522" i="7"/>
  <c r="K522" i="7"/>
  <c r="F523" i="7"/>
  <c r="G523" i="7"/>
  <c r="H523" i="7"/>
  <c r="K523" i="7"/>
  <c r="F524" i="7"/>
  <c r="G524" i="7"/>
  <c r="H524" i="7"/>
  <c r="K524" i="7"/>
  <c r="F525" i="7"/>
  <c r="G525" i="7"/>
  <c r="H525" i="7"/>
  <c r="K525" i="7"/>
  <c r="F526" i="7"/>
  <c r="G526" i="7"/>
  <c r="H526" i="7"/>
  <c r="K526" i="7"/>
  <c r="F527" i="7"/>
  <c r="G527" i="7"/>
  <c r="H527" i="7"/>
  <c r="K527" i="7"/>
  <c r="F528" i="7"/>
  <c r="G528" i="7"/>
  <c r="H528" i="7"/>
  <c r="K528" i="7"/>
  <c r="F529" i="7"/>
  <c r="G529" i="7"/>
  <c r="H529" i="7"/>
  <c r="K529" i="7"/>
  <c r="F530" i="7"/>
  <c r="G530" i="7"/>
  <c r="H530" i="7"/>
  <c r="K530" i="7"/>
  <c r="F531" i="7"/>
  <c r="G531" i="7"/>
  <c r="H531" i="7"/>
  <c r="K531" i="7"/>
  <c r="F532" i="7"/>
  <c r="G532" i="7"/>
  <c r="H532" i="7"/>
  <c r="K532" i="7"/>
  <c r="F533" i="7"/>
  <c r="G533" i="7"/>
  <c r="H533" i="7"/>
  <c r="K533" i="7"/>
  <c r="F534" i="7"/>
  <c r="G534" i="7"/>
  <c r="H534" i="7"/>
  <c r="K534" i="7"/>
  <c r="F535" i="7"/>
  <c r="G535" i="7"/>
  <c r="H535" i="7"/>
  <c r="K535" i="7"/>
  <c r="F536" i="7"/>
  <c r="G536" i="7"/>
  <c r="H536" i="7"/>
  <c r="K536" i="7"/>
  <c r="F537" i="7"/>
  <c r="G537" i="7"/>
  <c r="H537" i="7"/>
  <c r="K537" i="7"/>
  <c r="F538" i="7"/>
  <c r="G538" i="7"/>
  <c r="H538" i="7"/>
  <c r="K538" i="7"/>
  <c r="F539" i="7"/>
  <c r="G539" i="7"/>
  <c r="H539" i="7"/>
  <c r="K539" i="7"/>
  <c r="F540" i="7"/>
  <c r="G540" i="7"/>
  <c r="H540" i="7"/>
  <c r="K540" i="7"/>
  <c r="F541" i="7"/>
  <c r="G541" i="7"/>
  <c r="H541" i="7"/>
  <c r="K541" i="7"/>
  <c r="F542" i="7"/>
  <c r="G542" i="7"/>
  <c r="H542" i="7"/>
  <c r="K542" i="7"/>
  <c r="F543" i="7"/>
  <c r="G543" i="7"/>
  <c r="H543" i="7"/>
  <c r="K543" i="7"/>
  <c r="F544" i="7"/>
  <c r="G544" i="7"/>
  <c r="H544" i="7"/>
  <c r="K544" i="7"/>
  <c r="F545" i="7"/>
  <c r="G545" i="7"/>
  <c r="H545" i="7"/>
  <c r="K545" i="7"/>
  <c r="F546" i="7"/>
  <c r="G546" i="7"/>
  <c r="H546" i="7"/>
  <c r="K546" i="7"/>
  <c r="F547" i="7"/>
  <c r="G547" i="7"/>
  <c r="H547" i="7"/>
  <c r="K547" i="7"/>
  <c r="F548" i="7"/>
  <c r="G548" i="7"/>
  <c r="H548" i="7"/>
  <c r="K548" i="7"/>
  <c r="F549" i="7"/>
  <c r="G549" i="7"/>
  <c r="H549" i="7"/>
  <c r="K549" i="7"/>
  <c r="F550" i="7"/>
  <c r="G550" i="7"/>
  <c r="H550" i="7"/>
  <c r="K550" i="7"/>
  <c r="F551" i="7"/>
  <c r="G551" i="7"/>
  <c r="H551" i="7"/>
  <c r="K551" i="7"/>
  <c r="F552" i="7"/>
  <c r="G552" i="7"/>
  <c r="H552" i="7"/>
  <c r="K552" i="7"/>
  <c r="F553" i="7"/>
  <c r="G553" i="7"/>
  <c r="H553" i="7"/>
  <c r="K553" i="7"/>
  <c r="F554" i="7"/>
  <c r="G554" i="7"/>
  <c r="H554" i="7"/>
  <c r="K554" i="7"/>
  <c r="F555" i="7"/>
  <c r="G555" i="7"/>
  <c r="H555" i="7"/>
  <c r="K555" i="7"/>
  <c r="F556" i="7"/>
  <c r="G556" i="7"/>
  <c r="H556" i="7"/>
  <c r="K556" i="7"/>
  <c r="F557" i="7"/>
  <c r="G557" i="7"/>
  <c r="H557" i="7"/>
  <c r="K557" i="7"/>
  <c r="F558" i="7"/>
  <c r="G558" i="7"/>
  <c r="H558" i="7"/>
  <c r="K558" i="7"/>
  <c r="F559" i="7"/>
  <c r="G559" i="7"/>
  <c r="H559" i="7"/>
  <c r="K559" i="7"/>
  <c r="F560" i="7"/>
  <c r="G560" i="7"/>
  <c r="H560" i="7"/>
  <c r="K560" i="7"/>
  <c r="F561" i="7"/>
  <c r="G561" i="7"/>
  <c r="H561" i="7"/>
  <c r="K561" i="7"/>
  <c r="F562" i="7"/>
  <c r="G562" i="7"/>
  <c r="H562" i="7"/>
  <c r="K562" i="7"/>
  <c r="F563" i="7"/>
  <c r="G563" i="7"/>
  <c r="H563" i="7"/>
  <c r="K563" i="7"/>
  <c r="F564" i="7"/>
  <c r="G564" i="7"/>
  <c r="H564" i="7"/>
  <c r="K564" i="7"/>
  <c r="F565" i="7"/>
  <c r="G565" i="7"/>
  <c r="H565" i="7"/>
  <c r="K565" i="7"/>
  <c r="F566" i="7"/>
  <c r="G566" i="7"/>
  <c r="H566" i="7"/>
  <c r="K566" i="7"/>
  <c r="F567" i="7"/>
  <c r="G567" i="7"/>
  <c r="H567" i="7"/>
  <c r="K567" i="7"/>
  <c r="F568" i="7"/>
  <c r="G568" i="7"/>
  <c r="H568" i="7"/>
  <c r="K568" i="7"/>
  <c r="F569" i="7"/>
  <c r="G569" i="7"/>
  <c r="H569" i="7"/>
  <c r="K569" i="7"/>
  <c r="F570" i="7"/>
  <c r="G570" i="7"/>
  <c r="H570" i="7"/>
  <c r="K570" i="7"/>
  <c r="F571" i="7"/>
  <c r="G571" i="7"/>
  <c r="H571" i="7"/>
  <c r="K571" i="7"/>
  <c r="F572" i="7"/>
  <c r="G572" i="7"/>
  <c r="H572" i="7"/>
  <c r="K572" i="7"/>
  <c r="F573" i="7"/>
  <c r="G573" i="7"/>
  <c r="H573" i="7"/>
  <c r="K573" i="7"/>
  <c r="F574" i="7"/>
  <c r="G574" i="7"/>
  <c r="H574" i="7"/>
  <c r="K574" i="7"/>
  <c r="F575" i="7"/>
  <c r="G575" i="7"/>
  <c r="H575" i="7"/>
  <c r="K575" i="7"/>
  <c r="F576" i="7"/>
  <c r="G576" i="7"/>
  <c r="H576" i="7"/>
  <c r="K576" i="7"/>
  <c r="F577" i="7"/>
  <c r="G577" i="7"/>
  <c r="H577" i="7"/>
  <c r="K577" i="7"/>
  <c r="F578" i="7"/>
  <c r="G578" i="7"/>
  <c r="H578" i="7"/>
  <c r="K578" i="7"/>
  <c r="F579" i="7"/>
  <c r="G579" i="7"/>
  <c r="H579" i="7"/>
  <c r="K579" i="7"/>
  <c r="F580" i="7"/>
  <c r="G580" i="7"/>
  <c r="H580" i="7"/>
  <c r="K580" i="7"/>
  <c r="F581" i="7"/>
  <c r="G581" i="7"/>
  <c r="H581" i="7"/>
  <c r="K581" i="7"/>
  <c r="F582" i="7"/>
  <c r="G582" i="7"/>
  <c r="H582" i="7"/>
  <c r="K582" i="7"/>
  <c r="F583" i="7"/>
  <c r="G583" i="7"/>
  <c r="H583" i="7"/>
  <c r="K583" i="7"/>
  <c r="F584" i="7"/>
  <c r="G584" i="7"/>
  <c r="H584" i="7"/>
  <c r="K584" i="7"/>
  <c r="F585" i="7"/>
  <c r="G585" i="7"/>
  <c r="H585" i="7"/>
  <c r="K585" i="7"/>
  <c r="F586" i="7"/>
  <c r="G586" i="7"/>
  <c r="H586" i="7"/>
  <c r="K586" i="7"/>
  <c r="F587" i="7"/>
  <c r="G587" i="7"/>
  <c r="H587" i="7"/>
  <c r="K587" i="7"/>
  <c r="F588" i="7"/>
  <c r="G588" i="7"/>
  <c r="H588" i="7"/>
  <c r="K588" i="7"/>
  <c r="F589" i="7"/>
  <c r="G589" i="7"/>
  <c r="H589" i="7"/>
  <c r="K589" i="7"/>
  <c r="F590" i="7"/>
  <c r="G590" i="7"/>
  <c r="H590" i="7"/>
  <c r="K590" i="7"/>
  <c r="F591" i="7"/>
  <c r="G591" i="7"/>
  <c r="H591" i="7"/>
  <c r="K591" i="7"/>
  <c r="F592" i="7"/>
  <c r="G592" i="7"/>
  <c r="H592" i="7"/>
  <c r="K592" i="7"/>
  <c r="F593" i="7"/>
  <c r="G593" i="7"/>
  <c r="H593" i="7"/>
  <c r="K593" i="7"/>
  <c r="F594" i="7"/>
  <c r="G594" i="7"/>
  <c r="H594" i="7"/>
  <c r="K594" i="7"/>
  <c r="F595" i="7"/>
  <c r="G595" i="7"/>
  <c r="H595" i="7"/>
  <c r="K595" i="7"/>
  <c r="F596" i="7"/>
  <c r="G596" i="7"/>
  <c r="H596" i="7"/>
  <c r="K596" i="7"/>
  <c r="F597" i="7"/>
  <c r="G597" i="7"/>
  <c r="H597" i="7"/>
  <c r="K597" i="7"/>
  <c r="F598" i="7"/>
  <c r="G598" i="7"/>
  <c r="H598" i="7"/>
  <c r="K598" i="7"/>
  <c r="F599" i="7"/>
  <c r="G599" i="7"/>
  <c r="H599" i="7"/>
  <c r="K599" i="7"/>
  <c r="F600" i="7"/>
  <c r="G600" i="7"/>
  <c r="H600" i="7"/>
  <c r="K600" i="7"/>
  <c r="F601" i="7"/>
  <c r="G601" i="7"/>
  <c r="H601" i="7"/>
  <c r="K601" i="7"/>
  <c r="F602" i="7"/>
  <c r="G602" i="7"/>
  <c r="H602" i="7"/>
  <c r="K602" i="7"/>
  <c r="F603" i="7"/>
  <c r="G603" i="7"/>
  <c r="H603" i="7"/>
  <c r="K603" i="7"/>
  <c r="F604" i="7"/>
  <c r="G604" i="7"/>
  <c r="H604" i="7"/>
  <c r="K604" i="7"/>
  <c r="F605" i="7"/>
  <c r="G605" i="7"/>
  <c r="H605" i="7"/>
  <c r="K605" i="7"/>
  <c r="F606" i="7"/>
  <c r="G606" i="7"/>
  <c r="H606" i="7"/>
  <c r="K606" i="7"/>
  <c r="F607" i="7"/>
  <c r="G607" i="7"/>
  <c r="H607" i="7"/>
  <c r="K607" i="7"/>
  <c r="F608" i="7"/>
  <c r="G608" i="7"/>
  <c r="H608" i="7"/>
  <c r="K608" i="7"/>
  <c r="F609" i="7"/>
  <c r="G609" i="7"/>
  <c r="H609" i="7"/>
  <c r="K609" i="7"/>
  <c r="F610" i="7"/>
  <c r="G610" i="7"/>
  <c r="H610" i="7"/>
  <c r="K610" i="7"/>
  <c r="F611" i="7"/>
  <c r="G611" i="7"/>
  <c r="H611" i="7"/>
  <c r="K611" i="7"/>
  <c r="F612" i="7"/>
  <c r="G612" i="7"/>
  <c r="H612" i="7"/>
  <c r="K612" i="7"/>
  <c r="F613" i="7"/>
  <c r="G613" i="7"/>
  <c r="H613" i="7"/>
  <c r="K613" i="7"/>
  <c r="F614" i="7"/>
  <c r="G614" i="7"/>
  <c r="H614" i="7"/>
  <c r="K614" i="7"/>
  <c r="F615" i="7"/>
  <c r="G615" i="7"/>
  <c r="H615" i="7"/>
  <c r="K615" i="7"/>
  <c r="F616" i="7"/>
  <c r="G616" i="7"/>
  <c r="H616" i="7"/>
  <c r="K616" i="7"/>
  <c r="F617" i="7"/>
  <c r="G617" i="7"/>
  <c r="H617" i="7"/>
  <c r="K617" i="7"/>
  <c r="F618" i="7"/>
  <c r="G618" i="7"/>
  <c r="H618" i="7"/>
  <c r="K618" i="7"/>
  <c r="F619" i="7"/>
  <c r="G619" i="7"/>
  <c r="H619" i="7"/>
  <c r="K619" i="7"/>
  <c r="F620" i="7"/>
  <c r="G620" i="7"/>
  <c r="H620" i="7"/>
  <c r="K620" i="7"/>
  <c r="F621" i="7"/>
  <c r="G621" i="7"/>
  <c r="H621" i="7"/>
  <c r="K621" i="7"/>
  <c r="F622" i="7"/>
  <c r="G622" i="7"/>
  <c r="H622" i="7"/>
  <c r="K622" i="7"/>
  <c r="F623" i="7"/>
  <c r="G623" i="7"/>
  <c r="H623" i="7"/>
  <c r="K623" i="7"/>
  <c r="F624" i="7"/>
  <c r="G624" i="7"/>
  <c r="H624" i="7"/>
  <c r="K624" i="7"/>
  <c r="F625" i="7"/>
  <c r="G625" i="7"/>
  <c r="H625" i="7"/>
  <c r="K625" i="7"/>
  <c r="F626" i="7"/>
  <c r="G626" i="7"/>
  <c r="H626" i="7"/>
  <c r="K626" i="7"/>
  <c r="F627" i="7"/>
  <c r="G627" i="7"/>
  <c r="H627" i="7"/>
  <c r="K627" i="7"/>
  <c r="F628" i="7"/>
  <c r="G628" i="7"/>
  <c r="H628" i="7"/>
  <c r="K628" i="7"/>
  <c r="F629" i="7"/>
  <c r="G629" i="7"/>
  <c r="H629" i="7"/>
  <c r="K629" i="7"/>
  <c r="F630" i="7"/>
  <c r="G630" i="7"/>
  <c r="H630" i="7"/>
  <c r="K630" i="7"/>
  <c r="F631" i="7"/>
  <c r="G631" i="7"/>
  <c r="H631" i="7"/>
  <c r="K631" i="7"/>
  <c r="F632" i="7"/>
  <c r="G632" i="7"/>
  <c r="H632" i="7"/>
  <c r="K632" i="7"/>
  <c r="F633" i="7"/>
  <c r="G633" i="7"/>
  <c r="H633" i="7"/>
  <c r="K633" i="7"/>
  <c r="F634" i="7"/>
  <c r="G634" i="7"/>
  <c r="H634" i="7"/>
  <c r="K634" i="7"/>
  <c r="F635" i="7"/>
  <c r="G635" i="7"/>
  <c r="H635" i="7"/>
  <c r="K635" i="7"/>
  <c r="F636" i="7"/>
  <c r="G636" i="7"/>
  <c r="H636" i="7"/>
  <c r="K636" i="7"/>
  <c r="F637" i="7"/>
  <c r="G637" i="7"/>
  <c r="H637" i="7"/>
  <c r="K637" i="7"/>
  <c r="F638" i="7"/>
  <c r="G638" i="7"/>
  <c r="H638" i="7"/>
  <c r="K638" i="7"/>
  <c r="F639" i="7"/>
  <c r="G639" i="7"/>
  <c r="H639" i="7"/>
  <c r="K639" i="7"/>
  <c r="F640" i="7"/>
  <c r="G640" i="7"/>
  <c r="H640" i="7"/>
  <c r="K640" i="7"/>
  <c r="F641" i="7"/>
  <c r="G641" i="7"/>
  <c r="H641" i="7"/>
  <c r="K641" i="7"/>
  <c r="F642" i="7"/>
  <c r="G642" i="7"/>
  <c r="H642" i="7"/>
  <c r="K642" i="7"/>
  <c r="F643" i="7"/>
  <c r="G643" i="7"/>
  <c r="H643" i="7"/>
  <c r="K643" i="7"/>
  <c r="F644" i="7"/>
  <c r="G644" i="7"/>
  <c r="H644" i="7"/>
  <c r="K644" i="7"/>
  <c r="F645" i="7"/>
  <c r="G645" i="7"/>
  <c r="H645" i="7"/>
  <c r="K645" i="7"/>
  <c r="F646" i="7"/>
  <c r="G646" i="7"/>
  <c r="H646" i="7"/>
  <c r="K646" i="7"/>
  <c r="F647" i="7"/>
  <c r="G647" i="7"/>
  <c r="H647" i="7"/>
  <c r="K647" i="7"/>
  <c r="F648" i="7"/>
  <c r="G648" i="7"/>
  <c r="H648" i="7"/>
  <c r="K648" i="7"/>
  <c r="F649" i="7"/>
  <c r="G649" i="7"/>
  <c r="H649" i="7"/>
  <c r="K649" i="7"/>
  <c r="F650" i="7"/>
  <c r="G650" i="7"/>
  <c r="H650" i="7"/>
  <c r="K650" i="7"/>
  <c r="F651" i="7"/>
  <c r="G651" i="7"/>
  <c r="H651" i="7"/>
  <c r="K651" i="7"/>
  <c r="F652" i="7"/>
  <c r="G652" i="7"/>
  <c r="H652" i="7"/>
  <c r="K652" i="7"/>
  <c r="F653" i="7"/>
  <c r="G653" i="7"/>
  <c r="H653" i="7"/>
  <c r="K653" i="7"/>
  <c r="F654" i="7"/>
  <c r="G654" i="7"/>
  <c r="H654" i="7"/>
  <c r="K654" i="7"/>
  <c r="F655" i="7"/>
  <c r="G655" i="7"/>
  <c r="H655" i="7"/>
  <c r="K655" i="7"/>
  <c r="F656" i="7"/>
  <c r="G656" i="7"/>
  <c r="H656" i="7"/>
  <c r="K656" i="7"/>
  <c r="F657" i="7"/>
  <c r="G657" i="7"/>
  <c r="H657" i="7"/>
  <c r="K657" i="7"/>
  <c r="F658" i="7"/>
  <c r="G658" i="7"/>
  <c r="H658" i="7"/>
  <c r="K658" i="7"/>
  <c r="F659" i="7"/>
  <c r="G659" i="7"/>
  <c r="H659" i="7"/>
  <c r="K659" i="7"/>
  <c r="F660" i="7"/>
  <c r="G660" i="7"/>
  <c r="H660" i="7"/>
  <c r="K660" i="7"/>
  <c r="F661" i="7"/>
  <c r="G661" i="7"/>
  <c r="H661" i="7"/>
  <c r="K661" i="7"/>
  <c r="G6" i="7"/>
  <c r="H6" i="7"/>
  <c r="K6" i="7"/>
  <c r="F6" i="7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8" i="3"/>
  <c r="K1689" i="3"/>
  <c r="K1690" i="3"/>
  <c r="K1691" i="3"/>
  <c r="K1692" i="3"/>
  <c r="K1693" i="3"/>
  <c r="K1694" i="3"/>
  <c r="K1695" i="3"/>
  <c r="K1696" i="3"/>
  <c r="K1697" i="3"/>
  <c r="K1698" i="3"/>
  <c r="K1699" i="3"/>
  <c r="K1700" i="3"/>
  <c r="K1701" i="3"/>
  <c r="K1702" i="3"/>
  <c r="K1703" i="3"/>
  <c r="K1704" i="3"/>
  <c r="K1705" i="3"/>
  <c r="K1706" i="3"/>
  <c r="K1707" i="3"/>
  <c r="K1708" i="3"/>
  <c r="K1709" i="3"/>
  <c r="K1710" i="3"/>
  <c r="K1711" i="3"/>
  <c r="K1712" i="3"/>
  <c r="K1713" i="3"/>
  <c r="K1714" i="3"/>
  <c r="K1715" i="3"/>
  <c r="K1716" i="3"/>
  <c r="K1717" i="3"/>
  <c r="K1718" i="3"/>
  <c r="K1719" i="3"/>
  <c r="K1720" i="3"/>
  <c r="K1721" i="3"/>
  <c r="K1722" i="3"/>
  <c r="K1723" i="3"/>
  <c r="K1724" i="3"/>
  <c r="K1725" i="3"/>
  <c r="K1726" i="3"/>
  <c r="K1727" i="3"/>
  <c r="K1728" i="3"/>
  <c r="K1729" i="3"/>
  <c r="K1730" i="3"/>
  <c r="K1731" i="3"/>
  <c r="K1732" i="3"/>
  <c r="K1733" i="3"/>
  <c r="K1734" i="3"/>
  <c r="K1735" i="3"/>
  <c r="K1736" i="3"/>
  <c r="K1737" i="3"/>
  <c r="K1738" i="3"/>
  <c r="K1739" i="3"/>
  <c r="K1740" i="3"/>
  <c r="K1741" i="3"/>
  <c r="K1742" i="3"/>
  <c r="K1743" i="3"/>
  <c r="K1744" i="3"/>
  <c r="K1745" i="3"/>
  <c r="K1746" i="3"/>
  <c r="K1747" i="3"/>
  <c r="K1748" i="3"/>
  <c r="K1749" i="3"/>
  <c r="K1750" i="3"/>
  <c r="K1751" i="3"/>
  <c r="K1752" i="3"/>
  <c r="K1753" i="3"/>
  <c r="K1754" i="3"/>
  <c r="K1755" i="3"/>
  <c r="K1756" i="3"/>
  <c r="K1757" i="3"/>
  <c r="K1758" i="3"/>
  <c r="K1759" i="3"/>
  <c r="K1760" i="3"/>
  <c r="K1761" i="3"/>
  <c r="K1762" i="3"/>
  <c r="K1763" i="3"/>
  <c r="K1764" i="3"/>
  <c r="K1765" i="3"/>
  <c r="K1766" i="3"/>
  <c r="K1767" i="3"/>
  <c r="K1768" i="3"/>
  <c r="K1769" i="3"/>
  <c r="K1770" i="3"/>
  <c r="K1771" i="3"/>
  <c r="K1772" i="3"/>
  <c r="K1773" i="3"/>
  <c r="K1774" i="3"/>
  <c r="K1775" i="3"/>
  <c r="K1776" i="3"/>
  <c r="K1777" i="3"/>
  <c r="K1778" i="3"/>
  <c r="K1779" i="3"/>
  <c r="K1780" i="3"/>
  <c r="K1781" i="3"/>
  <c r="K1782" i="3"/>
  <c r="K1783" i="3"/>
  <c r="K1784" i="3"/>
  <c r="K1785" i="3"/>
  <c r="K1786" i="3"/>
  <c r="K1787" i="3"/>
  <c r="K1788" i="3"/>
  <c r="K1789" i="3"/>
  <c r="K1790" i="3"/>
  <c r="K1791" i="3"/>
  <c r="K1792" i="3"/>
  <c r="K1793" i="3"/>
  <c r="K1794" i="3"/>
  <c r="K1795" i="3"/>
  <c r="K1796" i="3"/>
  <c r="K1797" i="3"/>
  <c r="K1798" i="3"/>
  <c r="K1799" i="3"/>
  <c r="K1800" i="3"/>
  <c r="K1801" i="3"/>
  <c r="K1802" i="3"/>
  <c r="K1803" i="3"/>
  <c r="K1804" i="3"/>
  <c r="K1805" i="3"/>
  <c r="K1806" i="3"/>
  <c r="K1807" i="3"/>
  <c r="K1808" i="3"/>
  <c r="K1809" i="3"/>
  <c r="K1810" i="3"/>
  <c r="K1811" i="3"/>
  <c r="K1812" i="3"/>
  <c r="K1813" i="3"/>
  <c r="K1814" i="3"/>
  <c r="K1815" i="3"/>
  <c r="K1816" i="3"/>
  <c r="K1817" i="3"/>
  <c r="K1818" i="3"/>
  <c r="K1819" i="3"/>
  <c r="K1820" i="3"/>
  <c r="K1821" i="3"/>
  <c r="K1822" i="3"/>
  <c r="K1823" i="3"/>
  <c r="K1824" i="3"/>
  <c r="K1825" i="3"/>
  <c r="K1826" i="3"/>
  <c r="K1827" i="3"/>
  <c r="K1828" i="3"/>
  <c r="K1829" i="3"/>
  <c r="K1830" i="3"/>
  <c r="K1831" i="3"/>
  <c r="K1832" i="3"/>
  <c r="K1833" i="3"/>
  <c r="K1834" i="3"/>
  <c r="K1835" i="3"/>
  <c r="K1836" i="3"/>
  <c r="K1837" i="3"/>
  <c r="K1838" i="3"/>
  <c r="K1839" i="3"/>
  <c r="K1840" i="3"/>
  <c r="K1841" i="3"/>
  <c r="K1842" i="3"/>
  <c r="K1843" i="3"/>
  <c r="K1844" i="3"/>
  <c r="K1845" i="3"/>
  <c r="K1846" i="3"/>
  <c r="K1847" i="3"/>
  <c r="K1848" i="3"/>
  <c r="K1849" i="3"/>
  <c r="K1850" i="3"/>
  <c r="K1851" i="3"/>
  <c r="K1852" i="3"/>
  <c r="K1853" i="3"/>
  <c r="K1854" i="3"/>
  <c r="K1855" i="3"/>
  <c r="K1856" i="3"/>
  <c r="K1857" i="3"/>
  <c r="K1858" i="3"/>
  <c r="K1859" i="3"/>
  <c r="K1860" i="3"/>
  <c r="K1861" i="3"/>
  <c r="K1862" i="3"/>
  <c r="K1863" i="3"/>
  <c r="K1864" i="3"/>
  <c r="K1865" i="3"/>
  <c r="K1866" i="3"/>
  <c r="K1867" i="3"/>
  <c r="K1868" i="3"/>
  <c r="K1869" i="3"/>
  <c r="K1870" i="3"/>
  <c r="K1871" i="3"/>
  <c r="K1872" i="3"/>
  <c r="K1873" i="3"/>
  <c r="K1874" i="3"/>
  <c r="K1875" i="3"/>
  <c r="K1876" i="3"/>
  <c r="K1877" i="3"/>
  <c r="K1878" i="3"/>
  <c r="K1879" i="3"/>
  <c r="K1880" i="3"/>
  <c r="K1881" i="3"/>
  <c r="K1882" i="3"/>
  <c r="K1883" i="3"/>
  <c r="K1884" i="3"/>
  <c r="K1885" i="3"/>
  <c r="K1886" i="3"/>
  <c r="K1887" i="3"/>
  <c r="K1888" i="3"/>
  <c r="K1889" i="3"/>
  <c r="K1890" i="3"/>
  <c r="K1891" i="3"/>
  <c r="K1892" i="3"/>
  <c r="K1893" i="3"/>
  <c r="K1894" i="3"/>
  <c r="K1895" i="3"/>
  <c r="K1896" i="3"/>
  <c r="K1897" i="3"/>
  <c r="K1898" i="3"/>
  <c r="K1899" i="3"/>
  <c r="K1900" i="3"/>
  <c r="K1901" i="3"/>
  <c r="K1902" i="3"/>
  <c r="K1903" i="3"/>
  <c r="K1904" i="3"/>
  <c r="K1905" i="3"/>
  <c r="K1906" i="3"/>
  <c r="K1907" i="3"/>
  <c r="K1908" i="3"/>
  <c r="K1909" i="3"/>
  <c r="K1910" i="3"/>
  <c r="K1911" i="3"/>
  <c r="K1912" i="3"/>
  <c r="K1913" i="3"/>
  <c r="K1914" i="3"/>
  <c r="K1915" i="3"/>
  <c r="K1916" i="3"/>
  <c r="K1917" i="3"/>
  <c r="K1918" i="3"/>
  <c r="K1919" i="3"/>
  <c r="K1920" i="3"/>
  <c r="K1921" i="3"/>
  <c r="K1922" i="3"/>
  <c r="K1923" i="3"/>
  <c r="K1924" i="3"/>
  <c r="K1925" i="3"/>
  <c r="K1926" i="3"/>
  <c r="K1927" i="3"/>
  <c r="K1928" i="3"/>
  <c r="K1929" i="3"/>
  <c r="K1930" i="3"/>
  <c r="K1931" i="3"/>
  <c r="K1932" i="3"/>
  <c r="K1933" i="3"/>
  <c r="K1934" i="3"/>
  <c r="K1935" i="3"/>
  <c r="K1936" i="3"/>
  <c r="K1937" i="3"/>
  <c r="K1938" i="3"/>
  <c r="K1939" i="3"/>
  <c r="K1940" i="3"/>
  <c r="K1941" i="3"/>
  <c r="K1942" i="3"/>
  <c r="K1943" i="3"/>
  <c r="K1944" i="3"/>
  <c r="K1945" i="3"/>
  <c r="K1946" i="3"/>
  <c r="K1947" i="3"/>
  <c r="K1948" i="3"/>
  <c r="K1949" i="3"/>
  <c r="K1950" i="3"/>
  <c r="K1951" i="3"/>
  <c r="K1952" i="3"/>
  <c r="K1953" i="3"/>
  <c r="K1954" i="3"/>
  <c r="K1955" i="3"/>
  <c r="K1956" i="3"/>
  <c r="K1957" i="3"/>
  <c r="K1958" i="3"/>
  <c r="K1959" i="3"/>
  <c r="K1960" i="3"/>
  <c r="K1961" i="3"/>
  <c r="K1962" i="3"/>
  <c r="K1963" i="3"/>
  <c r="K1964" i="3"/>
  <c r="K1965" i="3"/>
  <c r="K1966" i="3"/>
  <c r="K1967" i="3"/>
  <c r="K1968" i="3"/>
  <c r="K1969" i="3"/>
  <c r="K1970" i="3"/>
  <c r="K1971" i="3"/>
  <c r="K1972" i="3"/>
  <c r="K1973" i="3"/>
  <c r="K1974" i="3"/>
  <c r="K1975" i="3"/>
  <c r="K1976" i="3"/>
  <c r="K1977" i="3"/>
  <c r="K1978" i="3"/>
  <c r="K1979" i="3"/>
  <c r="K1980" i="3"/>
  <c r="K1981" i="3"/>
  <c r="K1982" i="3"/>
  <c r="K1983" i="3"/>
  <c r="K1984" i="3"/>
  <c r="K1985" i="3"/>
  <c r="K1986" i="3"/>
  <c r="K1987" i="3"/>
  <c r="K1988" i="3"/>
  <c r="K1989" i="3"/>
  <c r="K1990" i="3"/>
  <c r="K1991" i="3"/>
  <c r="K1992" i="3"/>
  <c r="K1993" i="3"/>
  <c r="K1994" i="3"/>
  <c r="K1995" i="3"/>
  <c r="K1996" i="3"/>
  <c r="K1997" i="3"/>
  <c r="K1998" i="3"/>
  <c r="K1999" i="3"/>
  <c r="K2000" i="3"/>
  <c r="K2001" i="3"/>
  <c r="K2002" i="3"/>
  <c r="K2003" i="3"/>
  <c r="K2004" i="3"/>
  <c r="K2005" i="3"/>
  <c r="K2006" i="3"/>
  <c r="K2007" i="3"/>
  <c r="K2008" i="3"/>
  <c r="K2009" i="3"/>
  <c r="K2010" i="3"/>
  <c r="K2011" i="3"/>
  <c r="K2012" i="3"/>
  <c r="K2013" i="3"/>
  <c r="K2014" i="3"/>
  <c r="K2015" i="3"/>
  <c r="K2016" i="3"/>
  <c r="K2017" i="3"/>
  <c r="K2018" i="3"/>
  <c r="K2019" i="3"/>
  <c r="K2020" i="3"/>
  <c r="K2021" i="3"/>
  <c r="K2022" i="3"/>
  <c r="K2023" i="3"/>
  <c r="K2024" i="3"/>
  <c r="K2025" i="3"/>
  <c r="K2026" i="3"/>
  <c r="K2027" i="3"/>
  <c r="K2028" i="3"/>
  <c r="K2029" i="3"/>
  <c r="K2030" i="3"/>
  <c r="K2031" i="3"/>
  <c r="K2032" i="3"/>
  <c r="K2033" i="3"/>
  <c r="K2034" i="3"/>
  <c r="K2035" i="3"/>
  <c r="K2036" i="3"/>
  <c r="K2037" i="3"/>
  <c r="K2038" i="3"/>
  <c r="K2039" i="3"/>
  <c r="K2040" i="3"/>
  <c r="K2041" i="3"/>
  <c r="K2042" i="3"/>
  <c r="K2043" i="3"/>
  <c r="K2044" i="3"/>
  <c r="K2045" i="3"/>
  <c r="K2046" i="3"/>
  <c r="K2047" i="3"/>
  <c r="K2048" i="3"/>
  <c r="K2049" i="3"/>
  <c r="K2050" i="3"/>
  <c r="K2051" i="3"/>
  <c r="K2052" i="3"/>
  <c r="K2053" i="3"/>
  <c r="K2054" i="3"/>
  <c r="K2055" i="3"/>
  <c r="K2056" i="3"/>
  <c r="K2057" i="3"/>
  <c r="K2058" i="3"/>
  <c r="K2059" i="3"/>
  <c r="K2060" i="3"/>
  <c r="K2061" i="3"/>
  <c r="K2062" i="3"/>
  <c r="K2063" i="3"/>
  <c r="K2064" i="3"/>
  <c r="K2065" i="3"/>
  <c r="K2066" i="3"/>
  <c r="K2067" i="3"/>
  <c r="K2068" i="3"/>
  <c r="K2069" i="3"/>
  <c r="K2070" i="3"/>
  <c r="K2071" i="3"/>
  <c r="K2072" i="3"/>
  <c r="K2073" i="3"/>
  <c r="K2074" i="3"/>
  <c r="K2075" i="3"/>
  <c r="K2076" i="3"/>
  <c r="K2077" i="3"/>
  <c r="K2078" i="3"/>
  <c r="K2079" i="3"/>
  <c r="K2080" i="3"/>
  <c r="K2081" i="3"/>
  <c r="K2082" i="3"/>
  <c r="K2083" i="3"/>
  <c r="K2084" i="3"/>
  <c r="K2085" i="3"/>
  <c r="K2086" i="3"/>
  <c r="K2087" i="3"/>
  <c r="K2088" i="3"/>
  <c r="K2089" i="3"/>
  <c r="K2090" i="3"/>
  <c r="K2091" i="3"/>
  <c r="K2092" i="3"/>
  <c r="K2093" i="3"/>
  <c r="K2094" i="3"/>
  <c r="K2095" i="3"/>
  <c r="K2096" i="3"/>
  <c r="K2097" i="3"/>
  <c r="K2098" i="3"/>
  <c r="K2099" i="3"/>
  <c r="K2100" i="3"/>
  <c r="K2101" i="3"/>
  <c r="K2102" i="3"/>
  <c r="K2103" i="3"/>
  <c r="K2104" i="3"/>
  <c r="K2105" i="3"/>
  <c r="K2106" i="3"/>
  <c r="K2107" i="3"/>
  <c r="K2108" i="3"/>
  <c r="K2109" i="3"/>
  <c r="K2110" i="3"/>
  <c r="K2111" i="3"/>
  <c r="K2112" i="3"/>
  <c r="K2113" i="3"/>
  <c r="K2114" i="3"/>
  <c r="K2115" i="3"/>
  <c r="K2116" i="3"/>
  <c r="K2117" i="3"/>
  <c r="K2118" i="3"/>
  <c r="K2119" i="3"/>
  <c r="K2120" i="3"/>
  <c r="K2121" i="3"/>
  <c r="K2122" i="3"/>
  <c r="K2123" i="3"/>
  <c r="K2124" i="3"/>
  <c r="K2125" i="3"/>
  <c r="K2126" i="3"/>
  <c r="K2127" i="3"/>
  <c r="K2128" i="3"/>
  <c r="K2129" i="3"/>
  <c r="K2130" i="3"/>
  <c r="K2131" i="3"/>
  <c r="K2132" i="3"/>
  <c r="K2133" i="3"/>
  <c r="K2134" i="3"/>
  <c r="K2135" i="3"/>
  <c r="K2136" i="3"/>
  <c r="K2137" i="3"/>
  <c r="K2138" i="3"/>
  <c r="K2139" i="3"/>
  <c r="K2140" i="3"/>
  <c r="K2141" i="3"/>
  <c r="K2142" i="3"/>
  <c r="K2143" i="3"/>
  <c r="K2144" i="3"/>
  <c r="K2145" i="3"/>
  <c r="K2146" i="3"/>
  <c r="K2147" i="3"/>
  <c r="K2148" i="3"/>
  <c r="K2149" i="3"/>
  <c r="K2150" i="3"/>
  <c r="K2151" i="3"/>
  <c r="K2152" i="3"/>
  <c r="K2153" i="3"/>
  <c r="K2154" i="3"/>
  <c r="K2155" i="3"/>
  <c r="K2156" i="3"/>
  <c r="K2157" i="3"/>
  <c r="K2158" i="3"/>
  <c r="K2159" i="3"/>
  <c r="K2160" i="3"/>
  <c r="K2161" i="3"/>
  <c r="K2162" i="3"/>
  <c r="K2163" i="3"/>
  <c r="K2164" i="3"/>
  <c r="K2165" i="3"/>
  <c r="K2166" i="3"/>
  <c r="K2167" i="3"/>
  <c r="K2168" i="3"/>
  <c r="K2169" i="3"/>
  <c r="K2170" i="3"/>
  <c r="K2171" i="3"/>
  <c r="K2172" i="3"/>
  <c r="K2173" i="3"/>
  <c r="K2174" i="3"/>
  <c r="K2175" i="3"/>
  <c r="K2176" i="3"/>
  <c r="K2177" i="3"/>
  <c r="K2178" i="3"/>
  <c r="K2179" i="3"/>
  <c r="K2180" i="3"/>
  <c r="K2181" i="3"/>
  <c r="K2182" i="3"/>
  <c r="K2183" i="3"/>
  <c r="K2184" i="3"/>
  <c r="K2185" i="3"/>
  <c r="K2186" i="3"/>
  <c r="K2187" i="3"/>
  <c r="K2188" i="3"/>
  <c r="K2189" i="3"/>
  <c r="K2190" i="3"/>
  <c r="K2191" i="3"/>
  <c r="K2192" i="3"/>
  <c r="K2193" i="3"/>
  <c r="K2194" i="3"/>
  <c r="K2195" i="3"/>
  <c r="K2196" i="3"/>
  <c r="K2197" i="3"/>
  <c r="K2198" i="3"/>
  <c r="K2199" i="3"/>
  <c r="K2200" i="3"/>
  <c r="K2201" i="3"/>
  <c r="K2202" i="3"/>
  <c r="K2203" i="3"/>
  <c r="K2204" i="3"/>
  <c r="K2205" i="3"/>
  <c r="K2206" i="3"/>
  <c r="K2207" i="3"/>
  <c r="K2208" i="3"/>
  <c r="K2209" i="3"/>
  <c r="K2210" i="3"/>
  <c r="K2211" i="3"/>
  <c r="K2212" i="3"/>
  <c r="K2213" i="3"/>
  <c r="K2214" i="3"/>
  <c r="K2215" i="3"/>
  <c r="K2216" i="3"/>
  <c r="K2217" i="3"/>
  <c r="K2218" i="3"/>
  <c r="K2219" i="3"/>
  <c r="K2220" i="3"/>
  <c r="K2221" i="3"/>
  <c r="K2222" i="3"/>
  <c r="K2223" i="3"/>
  <c r="K2224" i="3"/>
  <c r="K2225" i="3"/>
  <c r="K2226" i="3"/>
  <c r="K2227" i="3"/>
  <c r="K2228" i="3"/>
  <c r="K2229" i="3"/>
  <c r="K2230" i="3"/>
  <c r="K2231" i="3"/>
  <c r="K2232" i="3"/>
  <c r="K2233" i="3"/>
  <c r="K2234" i="3"/>
  <c r="K2235" i="3"/>
  <c r="K2236" i="3"/>
  <c r="K2237" i="3"/>
  <c r="K2238" i="3"/>
  <c r="K2239" i="3"/>
  <c r="K2240" i="3"/>
  <c r="K2241" i="3"/>
  <c r="K2242" i="3"/>
  <c r="K2243" i="3"/>
  <c r="K2244" i="3"/>
  <c r="K2245" i="3"/>
  <c r="K2246" i="3"/>
  <c r="K2247" i="3"/>
  <c r="K2248" i="3"/>
  <c r="K2249" i="3"/>
  <c r="K2250" i="3"/>
  <c r="K2251" i="3"/>
  <c r="K2252" i="3"/>
  <c r="K2253" i="3"/>
  <c r="K2254" i="3"/>
  <c r="K2255" i="3"/>
  <c r="K2256" i="3"/>
  <c r="K2257" i="3"/>
  <c r="K2258" i="3"/>
  <c r="K2259" i="3"/>
  <c r="K2260" i="3"/>
  <c r="K2261" i="3"/>
  <c r="K2262" i="3"/>
  <c r="K2263" i="3"/>
  <c r="K2264" i="3"/>
  <c r="K2265" i="3"/>
  <c r="K2266" i="3"/>
  <c r="K2267" i="3"/>
  <c r="K2268" i="3"/>
  <c r="K2269" i="3"/>
  <c r="K2270" i="3"/>
  <c r="K2271" i="3"/>
  <c r="K2272" i="3"/>
  <c r="K2273" i="3"/>
  <c r="K2274" i="3"/>
  <c r="K2275" i="3"/>
  <c r="K2276" i="3"/>
  <c r="K2277" i="3"/>
  <c r="K2278" i="3"/>
  <c r="K2279" i="3"/>
  <c r="K2280" i="3"/>
  <c r="K2281" i="3"/>
  <c r="K2282" i="3"/>
  <c r="K2283" i="3"/>
  <c r="K2284" i="3"/>
  <c r="K2285" i="3"/>
  <c r="K2286" i="3"/>
  <c r="K2287" i="3"/>
  <c r="K2288" i="3"/>
  <c r="K2289" i="3"/>
  <c r="K2290" i="3"/>
  <c r="K2291" i="3"/>
  <c r="K2292" i="3"/>
  <c r="K2293" i="3"/>
  <c r="K2294" i="3"/>
  <c r="K2295" i="3"/>
  <c r="K2296" i="3"/>
  <c r="K2297" i="3"/>
  <c r="K2298" i="3"/>
  <c r="K2299" i="3"/>
  <c r="K2300" i="3"/>
  <c r="K2301" i="3"/>
  <c r="K2302" i="3"/>
  <c r="K2303" i="3"/>
  <c r="K2304" i="3"/>
  <c r="K2305" i="3"/>
  <c r="K2306" i="3"/>
  <c r="K2307" i="3"/>
  <c r="K2308" i="3"/>
  <c r="K2309" i="3"/>
  <c r="K2310" i="3"/>
  <c r="K2311" i="3"/>
  <c r="K2312" i="3"/>
  <c r="K2313" i="3"/>
  <c r="K2314" i="3"/>
  <c r="K2315" i="3"/>
  <c r="K2316" i="3"/>
  <c r="K2317" i="3"/>
  <c r="K2318" i="3"/>
  <c r="K2319" i="3"/>
  <c r="K2320" i="3"/>
  <c r="K2321" i="3"/>
  <c r="K2322" i="3"/>
  <c r="K2323" i="3"/>
  <c r="K2324" i="3"/>
  <c r="K2325" i="3"/>
  <c r="K2326" i="3"/>
  <c r="K2327" i="3"/>
  <c r="K2328" i="3"/>
  <c r="K2329" i="3"/>
  <c r="K2330" i="3"/>
  <c r="K2331" i="3"/>
  <c r="K2332" i="3"/>
  <c r="K2333" i="3"/>
  <c r="K2334" i="3"/>
  <c r="K2335" i="3"/>
  <c r="K2336" i="3"/>
  <c r="K2337" i="3"/>
  <c r="K2338" i="3"/>
  <c r="K2339" i="3"/>
  <c r="K2340" i="3"/>
  <c r="K2341" i="3"/>
  <c r="K2342" i="3"/>
  <c r="K2343" i="3"/>
  <c r="K2344" i="3"/>
  <c r="K2345" i="3"/>
  <c r="K2346" i="3"/>
  <c r="K2347" i="3"/>
  <c r="K2348" i="3"/>
  <c r="K2349" i="3"/>
  <c r="K2350" i="3"/>
  <c r="K2351" i="3"/>
  <c r="K2352" i="3"/>
  <c r="K2353" i="3"/>
  <c r="K2354" i="3"/>
  <c r="K2355" i="3"/>
  <c r="K2356" i="3"/>
  <c r="K2357" i="3"/>
  <c r="K2358" i="3"/>
  <c r="K2359" i="3"/>
  <c r="K2360" i="3"/>
  <c r="K2361" i="3"/>
  <c r="K2362" i="3"/>
  <c r="K2363" i="3"/>
  <c r="K2364" i="3"/>
  <c r="K2365" i="3"/>
  <c r="K2366" i="3"/>
  <c r="K2367" i="3"/>
  <c r="K2368" i="3"/>
  <c r="K2369" i="3"/>
  <c r="K2370" i="3"/>
  <c r="K2371" i="3"/>
  <c r="K2372" i="3"/>
  <c r="K2373" i="3"/>
  <c r="K2374" i="3"/>
  <c r="K2375" i="3"/>
  <c r="K2376" i="3"/>
  <c r="K2377" i="3"/>
  <c r="K2378" i="3"/>
  <c r="K2379" i="3"/>
  <c r="K2380" i="3"/>
  <c r="K2381" i="3"/>
  <c r="K2382" i="3"/>
  <c r="K2383" i="3"/>
  <c r="K2384" i="3"/>
  <c r="K2385" i="3"/>
  <c r="K2386" i="3"/>
  <c r="K2387" i="3"/>
  <c r="K2388" i="3"/>
  <c r="K2389" i="3"/>
  <c r="K2390" i="3"/>
  <c r="K2391" i="3"/>
  <c r="K2392" i="3"/>
  <c r="K2393" i="3"/>
  <c r="K2394" i="3"/>
  <c r="K2395" i="3"/>
  <c r="K2396" i="3"/>
  <c r="K2397" i="3"/>
  <c r="K2398" i="3"/>
  <c r="K2399" i="3"/>
  <c r="K2400" i="3"/>
  <c r="K2401" i="3"/>
  <c r="K2402" i="3"/>
  <c r="K2403" i="3"/>
  <c r="K2404" i="3"/>
  <c r="K2405" i="3"/>
  <c r="K2406" i="3"/>
  <c r="K2407" i="3"/>
  <c r="K2408" i="3"/>
  <c r="K2409" i="3"/>
  <c r="K2410" i="3"/>
  <c r="K2411" i="3"/>
  <c r="K2412" i="3"/>
  <c r="K2413" i="3"/>
  <c r="K2414" i="3"/>
  <c r="K2415" i="3"/>
  <c r="K2416" i="3"/>
  <c r="K2417" i="3"/>
  <c r="K2418" i="3"/>
  <c r="K2419" i="3"/>
  <c r="K2420" i="3"/>
  <c r="K2421" i="3"/>
  <c r="K2422" i="3"/>
  <c r="K2423" i="3"/>
  <c r="K2424" i="3"/>
  <c r="K2425" i="3"/>
  <c r="K2426" i="3"/>
  <c r="K2427" i="3"/>
  <c r="K2428" i="3"/>
  <c r="K2429" i="3"/>
  <c r="K2430" i="3"/>
  <c r="K2431" i="3"/>
  <c r="K2432" i="3"/>
  <c r="K2433" i="3"/>
  <c r="K2434" i="3"/>
  <c r="K2435" i="3"/>
  <c r="K2436" i="3"/>
  <c r="K2437" i="3"/>
  <c r="K2438" i="3"/>
  <c r="K2439" i="3"/>
  <c r="K2440" i="3"/>
  <c r="K2441" i="3"/>
  <c r="K2442" i="3"/>
  <c r="K2443" i="3"/>
  <c r="K2444" i="3"/>
  <c r="K2445" i="3"/>
  <c r="K2446" i="3"/>
  <c r="K2447" i="3"/>
  <c r="K2448" i="3"/>
  <c r="K2449" i="3"/>
  <c r="K2450" i="3"/>
  <c r="K2451" i="3"/>
  <c r="K2452" i="3"/>
  <c r="K2453" i="3"/>
  <c r="K2454" i="3"/>
  <c r="K2455" i="3"/>
  <c r="K2456" i="3"/>
  <c r="K2457" i="3"/>
  <c r="K2458" i="3"/>
  <c r="K2459" i="3"/>
  <c r="K2460" i="3"/>
  <c r="K2461" i="3"/>
  <c r="K2462" i="3"/>
  <c r="K2463" i="3"/>
  <c r="K2464" i="3"/>
  <c r="K2465" i="3"/>
  <c r="K2466" i="3"/>
  <c r="K2467" i="3"/>
  <c r="K2468" i="3"/>
  <c r="K2469" i="3"/>
  <c r="K2470" i="3"/>
  <c r="K2471" i="3"/>
  <c r="K2472" i="3"/>
  <c r="K2473" i="3"/>
  <c r="K2474" i="3"/>
  <c r="K2475" i="3"/>
  <c r="K2476" i="3"/>
  <c r="K2477" i="3"/>
  <c r="K2478" i="3"/>
  <c r="K2479" i="3"/>
  <c r="K2480" i="3"/>
  <c r="K2481" i="3"/>
  <c r="K2482" i="3"/>
  <c r="K2483" i="3"/>
  <c r="K2484" i="3"/>
  <c r="K2485" i="3"/>
  <c r="K2486" i="3"/>
  <c r="K2487" i="3"/>
  <c r="K2488" i="3"/>
  <c r="K2489" i="3"/>
  <c r="K2490" i="3"/>
  <c r="K2491" i="3"/>
  <c r="K2492" i="3"/>
  <c r="K2493" i="3"/>
  <c r="K2494" i="3"/>
  <c r="K2495" i="3"/>
  <c r="K2496" i="3"/>
  <c r="K2497" i="3"/>
  <c r="K2498" i="3"/>
  <c r="K2499" i="3"/>
  <c r="K2500" i="3"/>
  <c r="K2501" i="3"/>
  <c r="K2502" i="3"/>
  <c r="K2503" i="3"/>
  <c r="K2504" i="3"/>
  <c r="K2505" i="3"/>
  <c r="K2506" i="3"/>
  <c r="K2507" i="3"/>
  <c r="K2508" i="3"/>
  <c r="K2509" i="3"/>
  <c r="K2510" i="3"/>
  <c r="K2511" i="3"/>
  <c r="K2512" i="3"/>
  <c r="K2513" i="3"/>
  <c r="K2514" i="3"/>
  <c r="K2515" i="3"/>
  <c r="K2516" i="3"/>
  <c r="K2517" i="3"/>
  <c r="K2518" i="3"/>
  <c r="K2519" i="3"/>
  <c r="K2520" i="3"/>
  <c r="K2521" i="3"/>
  <c r="K2522" i="3"/>
  <c r="K2523" i="3"/>
  <c r="K2524" i="3"/>
  <c r="K2525" i="3"/>
  <c r="K2526" i="3"/>
  <c r="K2527" i="3"/>
  <c r="K2528" i="3"/>
  <c r="K2529" i="3"/>
  <c r="K2530" i="3"/>
  <c r="K2531" i="3"/>
  <c r="K2532" i="3"/>
  <c r="K2533" i="3"/>
  <c r="K2534" i="3"/>
  <c r="K2535" i="3"/>
  <c r="K2536" i="3"/>
  <c r="K2537" i="3"/>
  <c r="K2538" i="3"/>
  <c r="K2539" i="3"/>
  <c r="K2540" i="3"/>
  <c r="K2541" i="3"/>
  <c r="K2542" i="3"/>
  <c r="K2543" i="3"/>
  <c r="K2544" i="3"/>
  <c r="K2545" i="3"/>
  <c r="K2546" i="3"/>
  <c r="K2547" i="3"/>
  <c r="K2548" i="3"/>
  <c r="K2549" i="3"/>
  <c r="K2550" i="3"/>
  <c r="K2551" i="3"/>
  <c r="K2552" i="3"/>
  <c r="K2553" i="3"/>
  <c r="K2554" i="3"/>
  <c r="K2555" i="3"/>
  <c r="K2556" i="3"/>
  <c r="K2557" i="3"/>
  <c r="K2558" i="3"/>
  <c r="K2559" i="3"/>
  <c r="K2560" i="3"/>
  <c r="K2561" i="3"/>
  <c r="K2562" i="3"/>
  <c r="K2563" i="3"/>
  <c r="K2564" i="3"/>
  <c r="K2565" i="3"/>
  <c r="K2566" i="3"/>
  <c r="K2567" i="3"/>
  <c r="K2568" i="3"/>
  <c r="K2569" i="3"/>
  <c r="K2570" i="3"/>
  <c r="K2571" i="3"/>
  <c r="K2572" i="3"/>
  <c r="K2573" i="3"/>
  <c r="K2574" i="3"/>
  <c r="K2575" i="3"/>
  <c r="K2576" i="3"/>
  <c r="K2577" i="3"/>
  <c r="K2578" i="3"/>
  <c r="K2579" i="3"/>
  <c r="K2580" i="3"/>
  <c r="K2581" i="3"/>
  <c r="K2582" i="3"/>
  <c r="K2583" i="3"/>
  <c r="K2584" i="3"/>
  <c r="K2585" i="3"/>
  <c r="K2586" i="3"/>
  <c r="K2587" i="3"/>
  <c r="K2588" i="3"/>
  <c r="K2589" i="3"/>
  <c r="K2590" i="3"/>
  <c r="K2591" i="3"/>
  <c r="K2592" i="3"/>
  <c r="K2593" i="3"/>
  <c r="K2594" i="3"/>
  <c r="K2595" i="3"/>
  <c r="K2596" i="3"/>
  <c r="K2597" i="3"/>
  <c r="K2598" i="3"/>
  <c r="K2599" i="3"/>
  <c r="K2600" i="3"/>
  <c r="K2601" i="3"/>
  <c r="K2602" i="3"/>
  <c r="K2603" i="3"/>
  <c r="K2604" i="3"/>
  <c r="K2605" i="3"/>
  <c r="K2606" i="3"/>
  <c r="K2607" i="3"/>
  <c r="K2608" i="3"/>
  <c r="K2609" i="3"/>
  <c r="K2610" i="3"/>
  <c r="K2611" i="3"/>
  <c r="K2612" i="3"/>
  <c r="K2613" i="3"/>
  <c r="K2614" i="3"/>
  <c r="K2615" i="3"/>
  <c r="K2616" i="3"/>
  <c r="K2617" i="3"/>
  <c r="K2618" i="3"/>
  <c r="K2619" i="3"/>
  <c r="K2620" i="3"/>
  <c r="K2621" i="3"/>
  <c r="K2622" i="3"/>
  <c r="K2623" i="3"/>
  <c r="K2624" i="3"/>
  <c r="K2625" i="3"/>
  <c r="K2626" i="3"/>
  <c r="K2627" i="3"/>
  <c r="K2628" i="3"/>
  <c r="K2629" i="3"/>
  <c r="K2630" i="3"/>
  <c r="K2631" i="3"/>
  <c r="K2632" i="3"/>
  <c r="K2633" i="3"/>
  <c r="K2634" i="3"/>
  <c r="K2635" i="3"/>
  <c r="K2636" i="3"/>
  <c r="K2637" i="3"/>
  <c r="K2638" i="3"/>
  <c r="K2639" i="3"/>
  <c r="K2640" i="3"/>
  <c r="K2641" i="3"/>
  <c r="K2642" i="3"/>
  <c r="K2643" i="3"/>
  <c r="K2644" i="3"/>
  <c r="K2645" i="3"/>
  <c r="K2646" i="3"/>
  <c r="K2647" i="3"/>
  <c r="K2648" i="3"/>
  <c r="K2649" i="3"/>
  <c r="K2650" i="3"/>
  <c r="K2651" i="3"/>
  <c r="K2652" i="3"/>
  <c r="K2653" i="3"/>
  <c r="K2654" i="3"/>
  <c r="K2655" i="3"/>
  <c r="K2656" i="3"/>
  <c r="K2657" i="3"/>
  <c r="K2658" i="3"/>
  <c r="K2659" i="3"/>
  <c r="K2660" i="3"/>
  <c r="K2661" i="3"/>
  <c r="K2662" i="3"/>
  <c r="K2663" i="3"/>
  <c r="K2664" i="3"/>
  <c r="K2665" i="3"/>
  <c r="K2666" i="3"/>
  <c r="K2667" i="3"/>
  <c r="K2668" i="3"/>
  <c r="K2669" i="3"/>
  <c r="K2670" i="3"/>
  <c r="K2671" i="3"/>
  <c r="K2672" i="3"/>
  <c r="K2673" i="3"/>
  <c r="K2674" i="3"/>
  <c r="K2675" i="3"/>
  <c r="K2676" i="3"/>
  <c r="K2677" i="3"/>
  <c r="K2678" i="3"/>
  <c r="K2679" i="3"/>
  <c r="K2680" i="3"/>
  <c r="K2681" i="3"/>
  <c r="K2682" i="3"/>
  <c r="K2683" i="3"/>
  <c r="K2684" i="3"/>
  <c r="K2685" i="3"/>
  <c r="K2686" i="3"/>
  <c r="K2687" i="3"/>
  <c r="K2688" i="3"/>
  <c r="K2689" i="3"/>
  <c r="K2690" i="3"/>
  <c r="K2691" i="3"/>
  <c r="K2692" i="3"/>
  <c r="K2693" i="3"/>
  <c r="K2694" i="3"/>
  <c r="K2695" i="3"/>
  <c r="K2696" i="3"/>
  <c r="K2697" i="3"/>
  <c r="K2698" i="3"/>
  <c r="K2699" i="3"/>
  <c r="K2700" i="3"/>
  <c r="K2701" i="3"/>
  <c r="K2702" i="3"/>
  <c r="K2703" i="3"/>
  <c r="K2704" i="3"/>
  <c r="K2705" i="3"/>
  <c r="K2706" i="3"/>
  <c r="K2707" i="3"/>
  <c r="K2708" i="3"/>
  <c r="K2709" i="3"/>
  <c r="K2710" i="3"/>
  <c r="K2711" i="3"/>
  <c r="K2712" i="3"/>
  <c r="K2713" i="3"/>
  <c r="K2714" i="3"/>
  <c r="K2715" i="3"/>
  <c r="K2716" i="3"/>
  <c r="K2717" i="3"/>
  <c r="K2718" i="3"/>
  <c r="K2719" i="3"/>
  <c r="K2720" i="3"/>
  <c r="K2721" i="3"/>
  <c r="K2722" i="3"/>
  <c r="K2723" i="3"/>
  <c r="K2724" i="3"/>
  <c r="K2725" i="3"/>
  <c r="K2726" i="3"/>
  <c r="K2727" i="3"/>
  <c r="K2728" i="3"/>
  <c r="K2729" i="3"/>
  <c r="K2730" i="3"/>
  <c r="K2731" i="3"/>
  <c r="K2732" i="3"/>
  <c r="K2733" i="3"/>
  <c r="K2734" i="3"/>
  <c r="K2735" i="3"/>
  <c r="K2736" i="3"/>
  <c r="K2737" i="3"/>
  <c r="K2738" i="3"/>
  <c r="K2739" i="3"/>
  <c r="K2740" i="3"/>
  <c r="K2741" i="3"/>
  <c r="K2742" i="3"/>
  <c r="K2743" i="3"/>
  <c r="K2744" i="3"/>
  <c r="K2745" i="3"/>
  <c r="K2746" i="3"/>
  <c r="K2747" i="3"/>
  <c r="K2748" i="3"/>
  <c r="K2749" i="3"/>
  <c r="K2750" i="3"/>
  <c r="K2751" i="3"/>
  <c r="K2752" i="3"/>
  <c r="K2753" i="3"/>
  <c r="K2754" i="3"/>
  <c r="K2755" i="3"/>
  <c r="K2756" i="3"/>
  <c r="K2757" i="3"/>
  <c r="K2758" i="3"/>
  <c r="K2759" i="3"/>
  <c r="K2760" i="3"/>
  <c r="K2761" i="3"/>
  <c r="K2762" i="3"/>
  <c r="K2763" i="3"/>
  <c r="K2764" i="3"/>
  <c r="K2765" i="3"/>
  <c r="K2766" i="3"/>
  <c r="K2767" i="3"/>
  <c r="K2768" i="3"/>
  <c r="K2769" i="3"/>
  <c r="K2770" i="3"/>
  <c r="K2771" i="3"/>
  <c r="K2772" i="3"/>
  <c r="K2773" i="3"/>
  <c r="K2774" i="3"/>
  <c r="K2775" i="3"/>
  <c r="K2776" i="3"/>
  <c r="K2777" i="3"/>
  <c r="K2778" i="3"/>
  <c r="K2779" i="3"/>
  <c r="K2780" i="3"/>
  <c r="K2781" i="3"/>
  <c r="K2782" i="3"/>
  <c r="K2783" i="3"/>
  <c r="K2784" i="3"/>
  <c r="K2785" i="3"/>
  <c r="K2786" i="3"/>
  <c r="K2787" i="3"/>
  <c r="K2788" i="3"/>
  <c r="K2789" i="3"/>
  <c r="K2790" i="3"/>
  <c r="K2791" i="3"/>
  <c r="K2792" i="3"/>
  <c r="K2793" i="3"/>
  <c r="K2794" i="3"/>
  <c r="K2795" i="3"/>
  <c r="K2796" i="3"/>
  <c r="K2797" i="3"/>
  <c r="K2798" i="3"/>
  <c r="K2799" i="3"/>
  <c r="K2800" i="3"/>
  <c r="K2801" i="3"/>
  <c r="K2802" i="3"/>
  <c r="K2803" i="3"/>
  <c r="K2804" i="3"/>
  <c r="K2805" i="3"/>
  <c r="K2806" i="3"/>
  <c r="K2807" i="3"/>
  <c r="K2808" i="3"/>
  <c r="K2809" i="3"/>
  <c r="K2810" i="3"/>
  <c r="K2811" i="3"/>
  <c r="K2812" i="3"/>
  <c r="K2813" i="3"/>
  <c r="K2814" i="3"/>
  <c r="K2815" i="3"/>
  <c r="K2816" i="3"/>
  <c r="K2817" i="3"/>
  <c r="K2818" i="3"/>
  <c r="K2819" i="3"/>
  <c r="K2820" i="3"/>
  <c r="K2821" i="3"/>
  <c r="K2822" i="3"/>
  <c r="K2823" i="3"/>
  <c r="K2824" i="3"/>
  <c r="K2825" i="3"/>
  <c r="K2826" i="3"/>
  <c r="K2827" i="3"/>
  <c r="K2828" i="3"/>
  <c r="K2829" i="3"/>
  <c r="K2830" i="3"/>
  <c r="K2831" i="3"/>
  <c r="K2832" i="3"/>
  <c r="K2833" i="3"/>
  <c r="K2834" i="3"/>
  <c r="K2835" i="3"/>
  <c r="K2836" i="3"/>
  <c r="K2837" i="3"/>
  <c r="K2838" i="3"/>
  <c r="K2839" i="3"/>
  <c r="K2840" i="3"/>
  <c r="K2841" i="3"/>
  <c r="K2842" i="3"/>
  <c r="K2843" i="3"/>
  <c r="K2844" i="3"/>
  <c r="K2845" i="3"/>
  <c r="K2846" i="3"/>
  <c r="K2847" i="3"/>
  <c r="K2848" i="3"/>
  <c r="K2849" i="3"/>
  <c r="K2850" i="3"/>
  <c r="K2851" i="3"/>
  <c r="K2852" i="3"/>
  <c r="K2853" i="3"/>
  <c r="K2854" i="3"/>
  <c r="K2855" i="3"/>
  <c r="K2856" i="3"/>
  <c r="K2857" i="3"/>
  <c r="K2858" i="3"/>
  <c r="K2859" i="3"/>
  <c r="K2860" i="3"/>
  <c r="K2861" i="3"/>
  <c r="K2862" i="3"/>
  <c r="K2863" i="3"/>
  <c r="K2864" i="3"/>
  <c r="K2865" i="3"/>
  <c r="K2866" i="3"/>
  <c r="K2867" i="3"/>
  <c r="K2868" i="3"/>
  <c r="K2869" i="3"/>
  <c r="K2870" i="3"/>
  <c r="K2871" i="3"/>
  <c r="K2872" i="3"/>
  <c r="K2873" i="3"/>
  <c r="K2874" i="3"/>
  <c r="K2875" i="3"/>
  <c r="K2876" i="3"/>
  <c r="K2877" i="3"/>
  <c r="K2878" i="3"/>
  <c r="K2879" i="3"/>
  <c r="K2880" i="3"/>
  <c r="K2881" i="3"/>
  <c r="K2882" i="3"/>
  <c r="K2883" i="3"/>
  <c r="K2884" i="3"/>
  <c r="K2885" i="3"/>
  <c r="K2886" i="3"/>
  <c r="K2887" i="3"/>
  <c r="K2888" i="3"/>
  <c r="K2889" i="3"/>
  <c r="K2890" i="3"/>
  <c r="K2891" i="3"/>
  <c r="K2892" i="3"/>
  <c r="K2893" i="3"/>
  <c r="K2894" i="3"/>
  <c r="K2895" i="3"/>
  <c r="K2896" i="3"/>
  <c r="K2897" i="3"/>
  <c r="K2898" i="3"/>
  <c r="K2899" i="3"/>
  <c r="K2900" i="3"/>
  <c r="K2901" i="3"/>
  <c r="K2902" i="3"/>
  <c r="K2903" i="3"/>
  <c r="K2904" i="3"/>
  <c r="K2905" i="3"/>
  <c r="K2906" i="3"/>
  <c r="K2907" i="3"/>
  <c r="K2908" i="3"/>
  <c r="K2909" i="3"/>
  <c r="K2910" i="3"/>
  <c r="K2911" i="3"/>
  <c r="K2912" i="3"/>
  <c r="K2913" i="3"/>
  <c r="K2914" i="3"/>
  <c r="K2915" i="3"/>
  <c r="K2916" i="3"/>
  <c r="K2917" i="3"/>
  <c r="K2918" i="3"/>
  <c r="K2919" i="3"/>
  <c r="K2920" i="3"/>
  <c r="K2921" i="3"/>
  <c r="K2922" i="3"/>
  <c r="K2923" i="3"/>
  <c r="K2924" i="3"/>
  <c r="K2925" i="3"/>
  <c r="K2926" i="3"/>
  <c r="K2927" i="3"/>
  <c r="K2928" i="3"/>
  <c r="K2929" i="3"/>
  <c r="K2930" i="3"/>
  <c r="K2931" i="3"/>
  <c r="K2932" i="3"/>
  <c r="K2933" i="3"/>
  <c r="K2934" i="3"/>
  <c r="K2935" i="3"/>
  <c r="K2936" i="3"/>
  <c r="K2937" i="3"/>
  <c r="K2938" i="3"/>
  <c r="K2939" i="3"/>
  <c r="K2940" i="3"/>
  <c r="K2941" i="3"/>
  <c r="K2942" i="3"/>
  <c r="K2943" i="3"/>
  <c r="K2944" i="3"/>
  <c r="K2945" i="3"/>
  <c r="K2946" i="3"/>
  <c r="K2947" i="3"/>
  <c r="K2948" i="3"/>
  <c r="K2949" i="3"/>
  <c r="K2950" i="3"/>
  <c r="K2951" i="3"/>
  <c r="K2952" i="3"/>
  <c r="K2953" i="3"/>
  <c r="K2954" i="3"/>
  <c r="K2955" i="3"/>
  <c r="K2956" i="3"/>
  <c r="K2957" i="3"/>
  <c r="K2958" i="3"/>
  <c r="K2959" i="3"/>
  <c r="K2960" i="3"/>
  <c r="K2961" i="3"/>
  <c r="K2962" i="3"/>
  <c r="K2963" i="3"/>
  <c r="K2964" i="3"/>
  <c r="K2965" i="3"/>
  <c r="K2966" i="3"/>
  <c r="K2967" i="3"/>
  <c r="K2968" i="3"/>
  <c r="K2969" i="3"/>
  <c r="K2970" i="3"/>
  <c r="K2971" i="3"/>
  <c r="K2972" i="3"/>
  <c r="K2973" i="3"/>
  <c r="K2974" i="3"/>
  <c r="K2975" i="3"/>
  <c r="K2976" i="3"/>
  <c r="K2977" i="3"/>
  <c r="K2978" i="3"/>
  <c r="K2979" i="3"/>
  <c r="K2980" i="3"/>
  <c r="K2981" i="3"/>
  <c r="K2982" i="3"/>
  <c r="K2983" i="3"/>
  <c r="K2984" i="3"/>
  <c r="K2985" i="3"/>
  <c r="K2986" i="3"/>
  <c r="K2987" i="3"/>
  <c r="K2988" i="3"/>
  <c r="K2989" i="3"/>
  <c r="K2990" i="3"/>
  <c r="K2991" i="3"/>
  <c r="K2992" i="3"/>
  <c r="K2993" i="3"/>
  <c r="K2994" i="3"/>
  <c r="K2995" i="3"/>
  <c r="K2996" i="3"/>
  <c r="K2997" i="3"/>
  <c r="K2998" i="3"/>
  <c r="K2999" i="3"/>
  <c r="K3000" i="3"/>
  <c r="K3001" i="3"/>
  <c r="K3002" i="3"/>
  <c r="K3003" i="3"/>
  <c r="K3004" i="3"/>
  <c r="K3005" i="3"/>
  <c r="K3006" i="3"/>
  <c r="K3007" i="3"/>
  <c r="K3008" i="3"/>
  <c r="K3009" i="3"/>
  <c r="K3010" i="3"/>
  <c r="K3011" i="3"/>
  <c r="K3012" i="3"/>
  <c r="K3013" i="3"/>
  <c r="K3014" i="3"/>
  <c r="K3015" i="3"/>
  <c r="K3016" i="3"/>
  <c r="K3017" i="3"/>
  <c r="K3018" i="3"/>
  <c r="K3019" i="3"/>
  <c r="K3020" i="3"/>
  <c r="K3021" i="3"/>
  <c r="K3022" i="3"/>
  <c r="K3023" i="3"/>
  <c r="K3024" i="3"/>
  <c r="K3025" i="3"/>
  <c r="K3026" i="3"/>
  <c r="K3027" i="3"/>
  <c r="K3028" i="3"/>
  <c r="K3029" i="3"/>
  <c r="K3030" i="3"/>
  <c r="K3031" i="3"/>
  <c r="K3032" i="3"/>
  <c r="K3033" i="3"/>
  <c r="K3034" i="3"/>
  <c r="K3035" i="3"/>
  <c r="K3036" i="3"/>
  <c r="K3037" i="3"/>
  <c r="K3038" i="3"/>
  <c r="K3039" i="3"/>
  <c r="K3040" i="3"/>
  <c r="K3041" i="3"/>
  <c r="K3042" i="3"/>
  <c r="K3043" i="3"/>
  <c r="K3044" i="3"/>
  <c r="K3045" i="3"/>
  <c r="K3046" i="3"/>
  <c r="K3047" i="3"/>
  <c r="K3048" i="3"/>
  <c r="K3049" i="3"/>
  <c r="K3050" i="3"/>
  <c r="K3051" i="3"/>
  <c r="K3052" i="3"/>
  <c r="K3053" i="3"/>
  <c r="K3054" i="3"/>
  <c r="K3055" i="3"/>
  <c r="K3056" i="3"/>
  <c r="K3057" i="3"/>
  <c r="K3058" i="3"/>
  <c r="K3059" i="3"/>
  <c r="K3060" i="3"/>
  <c r="K3061" i="3"/>
  <c r="K3062" i="3"/>
  <c r="K3063" i="3"/>
  <c r="K3064" i="3"/>
  <c r="K3065" i="3"/>
  <c r="K3066" i="3"/>
  <c r="K3067" i="3"/>
  <c r="K3068" i="3"/>
  <c r="K3069" i="3"/>
  <c r="K3070" i="3"/>
  <c r="K3071" i="3"/>
  <c r="K3072" i="3"/>
  <c r="K3073" i="3"/>
  <c r="K3074" i="3"/>
  <c r="K3075" i="3"/>
  <c r="K3076" i="3"/>
  <c r="K3077" i="3"/>
  <c r="K3078" i="3"/>
  <c r="K3079" i="3"/>
  <c r="K3080" i="3"/>
  <c r="K3081" i="3"/>
  <c r="K3082" i="3"/>
  <c r="K3083" i="3"/>
  <c r="K3084" i="3"/>
  <c r="K3085" i="3"/>
  <c r="K3086" i="3"/>
  <c r="K3087" i="3"/>
  <c r="K3088" i="3"/>
  <c r="K3089" i="3"/>
  <c r="K3090" i="3"/>
  <c r="K3091" i="3"/>
  <c r="K3092" i="3"/>
  <c r="K3093" i="3"/>
  <c r="K3094" i="3"/>
  <c r="K3095" i="3"/>
  <c r="K3096" i="3"/>
  <c r="K3097" i="3"/>
  <c r="K3098" i="3"/>
  <c r="K3099" i="3"/>
  <c r="K3100" i="3"/>
  <c r="K3101" i="3"/>
  <c r="K3102" i="3"/>
  <c r="K3103" i="3"/>
  <c r="K3104" i="3"/>
  <c r="K3105" i="3"/>
  <c r="K3106" i="3"/>
  <c r="K3107" i="3"/>
  <c r="K3108" i="3"/>
  <c r="K3109" i="3"/>
  <c r="K3110" i="3"/>
  <c r="K3111" i="3"/>
  <c r="K3112" i="3"/>
  <c r="K3113" i="3"/>
  <c r="K3114" i="3"/>
  <c r="K3115" i="3"/>
  <c r="K3116" i="3"/>
  <c r="K3117" i="3"/>
  <c r="K3118" i="3"/>
  <c r="K3119" i="3"/>
  <c r="K3120" i="3"/>
  <c r="K3121" i="3"/>
  <c r="K3122" i="3"/>
  <c r="K3123" i="3"/>
  <c r="K3124" i="3"/>
  <c r="K3125" i="3"/>
  <c r="K3126" i="3"/>
  <c r="K3127" i="3"/>
  <c r="K3128" i="3"/>
  <c r="K3129" i="3"/>
  <c r="K3130" i="3"/>
  <c r="K3131" i="3"/>
  <c r="K3132" i="3"/>
  <c r="K3133" i="3"/>
  <c r="K3134" i="3"/>
  <c r="K3135" i="3"/>
  <c r="K3136" i="3"/>
  <c r="K3137" i="3"/>
  <c r="K3138" i="3"/>
  <c r="K3139" i="3"/>
  <c r="K3140" i="3"/>
  <c r="K3141" i="3"/>
  <c r="K3142" i="3"/>
  <c r="K3143" i="3"/>
  <c r="K3144" i="3"/>
  <c r="K3145" i="3"/>
  <c r="K3146" i="3"/>
  <c r="K3147" i="3"/>
  <c r="K3148" i="3"/>
  <c r="K3149" i="3"/>
  <c r="K3150" i="3"/>
  <c r="K3151" i="3"/>
  <c r="K3152" i="3"/>
  <c r="K3153" i="3"/>
  <c r="K3154" i="3"/>
  <c r="K3155" i="3"/>
  <c r="K3156" i="3"/>
  <c r="K3157" i="3"/>
  <c r="K3158" i="3"/>
  <c r="K3159" i="3"/>
  <c r="K3160" i="3"/>
  <c r="K3161" i="3"/>
  <c r="K3162" i="3"/>
  <c r="K3163" i="3"/>
  <c r="K3164" i="3"/>
  <c r="K3165" i="3"/>
  <c r="K3166" i="3"/>
  <c r="K3167" i="3"/>
  <c r="K3168" i="3"/>
  <c r="K3169" i="3"/>
  <c r="K3170" i="3"/>
  <c r="K3171" i="3"/>
  <c r="K3172" i="3"/>
  <c r="K3173" i="3"/>
  <c r="K3174" i="3"/>
  <c r="K3175" i="3"/>
  <c r="K3176" i="3"/>
  <c r="K3177" i="3"/>
  <c r="K3178" i="3"/>
  <c r="K3179" i="3"/>
  <c r="K3180" i="3"/>
  <c r="K3181" i="3"/>
  <c r="K3182" i="3"/>
  <c r="K3183" i="3"/>
  <c r="K3184" i="3"/>
  <c r="K3185" i="3"/>
  <c r="K3186" i="3"/>
  <c r="K3187" i="3"/>
  <c r="K3188" i="3"/>
  <c r="K3189" i="3"/>
  <c r="K3190" i="3"/>
  <c r="K3191" i="3"/>
  <c r="K3192" i="3"/>
  <c r="K3193" i="3"/>
  <c r="K3194" i="3"/>
  <c r="K3195" i="3"/>
  <c r="K3196" i="3"/>
  <c r="K3197" i="3"/>
  <c r="K3198" i="3"/>
  <c r="K3199" i="3"/>
  <c r="K3200" i="3"/>
  <c r="K3201" i="3"/>
  <c r="K3202" i="3"/>
  <c r="K3203" i="3"/>
  <c r="K3204" i="3"/>
  <c r="K3205" i="3"/>
  <c r="K3206" i="3"/>
  <c r="K3207" i="3"/>
  <c r="K3208" i="3"/>
  <c r="K3209" i="3"/>
  <c r="K3210" i="3"/>
  <c r="K3211" i="3"/>
  <c r="K3212" i="3"/>
  <c r="K3213" i="3"/>
  <c r="K3214" i="3"/>
  <c r="K3215" i="3"/>
  <c r="K3216" i="3"/>
  <c r="K3217" i="3"/>
  <c r="K3218" i="3"/>
  <c r="K3219" i="3"/>
  <c r="K3220" i="3"/>
  <c r="K3221" i="3"/>
  <c r="K3222" i="3"/>
  <c r="K3223" i="3"/>
  <c r="K3224" i="3"/>
  <c r="K3225" i="3"/>
  <c r="K3226" i="3"/>
  <c r="K3227" i="3"/>
  <c r="K3228" i="3"/>
  <c r="K3229" i="3"/>
  <c r="K3230" i="3"/>
  <c r="K3231" i="3"/>
  <c r="K3232" i="3"/>
  <c r="K3233" i="3"/>
  <c r="K3234" i="3"/>
  <c r="K3235" i="3"/>
  <c r="K3236" i="3"/>
  <c r="K3237" i="3"/>
  <c r="K3238" i="3"/>
  <c r="K3239" i="3"/>
  <c r="K3240" i="3"/>
  <c r="K3241" i="3"/>
  <c r="K3242" i="3"/>
  <c r="K3243" i="3"/>
  <c r="K3244" i="3"/>
  <c r="K3245" i="3"/>
  <c r="K3246" i="3"/>
  <c r="K3247" i="3"/>
  <c r="K3248" i="3"/>
  <c r="K3249" i="3"/>
  <c r="K3250" i="3"/>
  <c r="K3251" i="3"/>
  <c r="K3252" i="3"/>
  <c r="K3253" i="3"/>
  <c r="K3254" i="3"/>
  <c r="K3255" i="3"/>
  <c r="K3256" i="3"/>
  <c r="K3257" i="3"/>
  <c r="K3258" i="3"/>
  <c r="K3259" i="3"/>
  <c r="K3260" i="3"/>
  <c r="K3261" i="3"/>
  <c r="K3262" i="3"/>
  <c r="K3263" i="3"/>
  <c r="K3264" i="3"/>
  <c r="K3265" i="3"/>
  <c r="K3266" i="3"/>
  <c r="K3267" i="3"/>
  <c r="K3268" i="3"/>
  <c r="K3269" i="3"/>
  <c r="K3270" i="3"/>
  <c r="K3271" i="3"/>
  <c r="K3272" i="3"/>
  <c r="K3273" i="3"/>
  <c r="K3274" i="3"/>
  <c r="K3275" i="3"/>
  <c r="K3276" i="3"/>
  <c r="K3277" i="3"/>
  <c r="K3278" i="3"/>
  <c r="K3279" i="3"/>
  <c r="K3280" i="3"/>
  <c r="K3281" i="3"/>
  <c r="K3282" i="3"/>
  <c r="K3283" i="3"/>
  <c r="K3284" i="3"/>
  <c r="K3285" i="3"/>
  <c r="K3286" i="3"/>
  <c r="K3287" i="3"/>
  <c r="K3288" i="3"/>
  <c r="K3289" i="3"/>
  <c r="K3290" i="3"/>
  <c r="K3291" i="3"/>
  <c r="K3292" i="3"/>
  <c r="K3293" i="3"/>
  <c r="K3294" i="3"/>
  <c r="K3295" i="3"/>
  <c r="K3296" i="3"/>
  <c r="K3297" i="3"/>
  <c r="K3298" i="3"/>
  <c r="K3299" i="3"/>
  <c r="K3300" i="3"/>
  <c r="K3301" i="3"/>
  <c r="K3302" i="3"/>
  <c r="K3303" i="3"/>
  <c r="K3304" i="3"/>
  <c r="K3305" i="3"/>
  <c r="K3306" i="3"/>
  <c r="K3307" i="3"/>
  <c r="K3308" i="3"/>
  <c r="K3309" i="3"/>
  <c r="K3310" i="3"/>
  <c r="K3311" i="3"/>
  <c r="K3312" i="3"/>
  <c r="K3313" i="3"/>
  <c r="K3314" i="3"/>
  <c r="K3315" i="3"/>
  <c r="K3316" i="3"/>
  <c r="K3317" i="3"/>
  <c r="K3318" i="3"/>
  <c r="K3319" i="3"/>
  <c r="K3320" i="3"/>
  <c r="K3321" i="3"/>
  <c r="K3322" i="3"/>
  <c r="K3323" i="3"/>
  <c r="K3324" i="3"/>
  <c r="K3325" i="3"/>
  <c r="K3326" i="3"/>
  <c r="K3327" i="3"/>
  <c r="K3328" i="3"/>
  <c r="K3329" i="3"/>
  <c r="K3330" i="3"/>
  <c r="K3331" i="3"/>
  <c r="K3332" i="3"/>
  <c r="K3333" i="3"/>
  <c r="K3334" i="3"/>
  <c r="K3335" i="3"/>
  <c r="K3336" i="3"/>
  <c r="K3337" i="3"/>
  <c r="K3338" i="3"/>
  <c r="K3339" i="3"/>
  <c r="K3340" i="3"/>
  <c r="K3341" i="3"/>
  <c r="K3342" i="3"/>
  <c r="K3343" i="3"/>
  <c r="K3344" i="3"/>
  <c r="K3345" i="3"/>
  <c r="K3346" i="3"/>
  <c r="K3347" i="3"/>
  <c r="K3348" i="3"/>
  <c r="K3349" i="3"/>
  <c r="K3350" i="3"/>
  <c r="K3351" i="3"/>
  <c r="K3352" i="3"/>
  <c r="K3353" i="3"/>
  <c r="K3354" i="3"/>
  <c r="K3355" i="3"/>
  <c r="K3356" i="3"/>
  <c r="K3357" i="3"/>
  <c r="K3358" i="3"/>
  <c r="K3359" i="3"/>
  <c r="K3360" i="3"/>
  <c r="K3361" i="3"/>
  <c r="K3362" i="3"/>
  <c r="K3363" i="3"/>
  <c r="K3364" i="3"/>
  <c r="K3365" i="3"/>
  <c r="K3366" i="3"/>
  <c r="K3367" i="3"/>
  <c r="K3368" i="3"/>
  <c r="K3369" i="3"/>
  <c r="K3370" i="3"/>
  <c r="K3371" i="3"/>
  <c r="K3372" i="3"/>
  <c r="K3373" i="3"/>
  <c r="K3374" i="3"/>
  <c r="K3375" i="3"/>
  <c r="K3376" i="3"/>
  <c r="K3377" i="3"/>
  <c r="K3378" i="3"/>
  <c r="K3379" i="3"/>
  <c r="K3380" i="3"/>
  <c r="K3381" i="3"/>
  <c r="K3382" i="3"/>
  <c r="K3383" i="3"/>
  <c r="K3384" i="3"/>
  <c r="K3385" i="3"/>
  <c r="K3386" i="3"/>
  <c r="K3387" i="3"/>
  <c r="K3388" i="3"/>
  <c r="K3389" i="3"/>
  <c r="K3390" i="3"/>
  <c r="K3391" i="3"/>
  <c r="K3392" i="3"/>
  <c r="K3393" i="3"/>
  <c r="K3394" i="3"/>
  <c r="K3395" i="3"/>
  <c r="K3396" i="3"/>
  <c r="K3397" i="3"/>
  <c r="K3398" i="3"/>
  <c r="K3399" i="3"/>
  <c r="K3400" i="3"/>
  <c r="K3401" i="3"/>
  <c r="K3402" i="3"/>
  <c r="K3403" i="3"/>
  <c r="K3404" i="3"/>
  <c r="K3405" i="3"/>
  <c r="K3406" i="3"/>
  <c r="K3407" i="3"/>
  <c r="K3408" i="3"/>
  <c r="K3409" i="3"/>
  <c r="K3410" i="3"/>
  <c r="K3411" i="3"/>
  <c r="K3412" i="3"/>
  <c r="K3413" i="3"/>
  <c r="K3414" i="3"/>
  <c r="K3415" i="3"/>
  <c r="K3416" i="3"/>
  <c r="K3417" i="3"/>
  <c r="K3418" i="3"/>
  <c r="K3419" i="3"/>
  <c r="K3420" i="3"/>
  <c r="K3421" i="3"/>
  <c r="K3422" i="3"/>
  <c r="K3423" i="3"/>
  <c r="K3424" i="3"/>
  <c r="K3425" i="3"/>
  <c r="K3426" i="3"/>
  <c r="K3427" i="3"/>
  <c r="K3428" i="3"/>
  <c r="K3429" i="3"/>
  <c r="K3430" i="3"/>
  <c r="K3431" i="3"/>
  <c r="K3432" i="3"/>
  <c r="K3433" i="3"/>
  <c r="K3434" i="3"/>
  <c r="K3435" i="3"/>
  <c r="K3436" i="3"/>
  <c r="K3437" i="3"/>
  <c r="K3438" i="3"/>
  <c r="K3439" i="3"/>
  <c r="K3440" i="3"/>
  <c r="K3441" i="3"/>
  <c r="K3442" i="3"/>
  <c r="K3443" i="3"/>
  <c r="K3444" i="3"/>
  <c r="K3445" i="3"/>
  <c r="K3446" i="3"/>
  <c r="K3447" i="3"/>
  <c r="K3448" i="3"/>
  <c r="K3449" i="3"/>
  <c r="K3450" i="3"/>
  <c r="K3451" i="3"/>
  <c r="K3452" i="3"/>
  <c r="K3453" i="3"/>
  <c r="K3454" i="3"/>
  <c r="K3455" i="3"/>
  <c r="K3456" i="3"/>
  <c r="K3457" i="3"/>
  <c r="K3458" i="3"/>
  <c r="K3459" i="3"/>
  <c r="K3460" i="3"/>
  <c r="K3461" i="3"/>
  <c r="K3462" i="3"/>
  <c r="K3463" i="3"/>
  <c r="K3464" i="3"/>
  <c r="K3465" i="3"/>
  <c r="K3466" i="3"/>
  <c r="K3467" i="3"/>
  <c r="K3468" i="3"/>
  <c r="K3469" i="3"/>
  <c r="K3470" i="3"/>
  <c r="K3471" i="3"/>
  <c r="K3472" i="3"/>
  <c r="K3473" i="3"/>
  <c r="K3474" i="3"/>
  <c r="K3475" i="3"/>
  <c r="K3476" i="3"/>
  <c r="K3477" i="3"/>
  <c r="K3478" i="3"/>
  <c r="K3479" i="3"/>
  <c r="K3480" i="3"/>
  <c r="K3481" i="3"/>
  <c r="K3482" i="3"/>
  <c r="K3483" i="3"/>
  <c r="K3484" i="3"/>
  <c r="K3485" i="3"/>
  <c r="K3486" i="3"/>
  <c r="K3487" i="3"/>
  <c r="K3488" i="3"/>
  <c r="K3489" i="3"/>
  <c r="K3490" i="3"/>
  <c r="K3491" i="3"/>
  <c r="K3492" i="3"/>
  <c r="K3493" i="3"/>
  <c r="K3494" i="3"/>
  <c r="K3495" i="3"/>
  <c r="K3496" i="3"/>
  <c r="K3497" i="3"/>
  <c r="K3498" i="3"/>
  <c r="K3499" i="3"/>
  <c r="K3500" i="3"/>
  <c r="K3501" i="3"/>
  <c r="K3502" i="3"/>
  <c r="K3503" i="3"/>
  <c r="K3504" i="3"/>
  <c r="K3505" i="3"/>
  <c r="K3506" i="3"/>
  <c r="K3507" i="3"/>
  <c r="K3508" i="3"/>
  <c r="K3509" i="3"/>
  <c r="K3510" i="3"/>
  <c r="K3511" i="3"/>
  <c r="K3512" i="3"/>
  <c r="K3513" i="3"/>
  <c r="K3514" i="3"/>
  <c r="K3515" i="3"/>
  <c r="K3516" i="3"/>
  <c r="K3517" i="3"/>
  <c r="K3518" i="3"/>
  <c r="K3519" i="3"/>
  <c r="K3520" i="3"/>
  <c r="K3521" i="3"/>
  <c r="K3522" i="3"/>
  <c r="K3523" i="3"/>
  <c r="K3524" i="3"/>
  <c r="K3525" i="3"/>
  <c r="K3526" i="3"/>
  <c r="K3527" i="3"/>
  <c r="K3528" i="3"/>
  <c r="K3529" i="3"/>
  <c r="K3530" i="3"/>
  <c r="K3531" i="3"/>
  <c r="K3532" i="3"/>
  <c r="K3533" i="3"/>
  <c r="K3534" i="3"/>
  <c r="K3535" i="3"/>
  <c r="K3536" i="3"/>
  <c r="K3537" i="3"/>
  <c r="K3538" i="3"/>
  <c r="K3539" i="3"/>
  <c r="K3540" i="3"/>
  <c r="K3541" i="3"/>
  <c r="K3542" i="3"/>
  <c r="K3543" i="3"/>
  <c r="K3544" i="3"/>
  <c r="K3545" i="3"/>
  <c r="K3546" i="3"/>
  <c r="K3547" i="3"/>
  <c r="K3548" i="3"/>
  <c r="K3549" i="3"/>
  <c r="K3550" i="3"/>
  <c r="K3551" i="3"/>
  <c r="K3552" i="3"/>
  <c r="K3553" i="3"/>
  <c r="K3554" i="3"/>
  <c r="K3555" i="3"/>
  <c r="K3556" i="3"/>
  <c r="K3557" i="3"/>
  <c r="K3558" i="3"/>
  <c r="K3559" i="3"/>
  <c r="K3560" i="3"/>
  <c r="K3561" i="3"/>
  <c r="K3562" i="3"/>
  <c r="K3563" i="3"/>
  <c r="K3564" i="3"/>
  <c r="K3565" i="3"/>
  <c r="K3566" i="3"/>
  <c r="K3567" i="3"/>
  <c r="K3568" i="3"/>
  <c r="K3569" i="3"/>
  <c r="K3570" i="3"/>
  <c r="K3571" i="3"/>
  <c r="K3572" i="3"/>
  <c r="K3573" i="3"/>
  <c r="K3574" i="3"/>
  <c r="K3575" i="3"/>
  <c r="K3576" i="3"/>
  <c r="K3577" i="3"/>
  <c r="K3578" i="3"/>
  <c r="K3579" i="3"/>
  <c r="K3580" i="3"/>
  <c r="K3581" i="3"/>
  <c r="K3582" i="3"/>
  <c r="K3583" i="3"/>
  <c r="K3584" i="3"/>
  <c r="K3585" i="3"/>
  <c r="K3586" i="3"/>
  <c r="K3587" i="3"/>
  <c r="K3588" i="3"/>
  <c r="K3589" i="3"/>
  <c r="K3590" i="3"/>
  <c r="K3591" i="3"/>
  <c r="K3592" i="3"/>
  <c r="K3593" i="3"/>
  <c r="K3594" i="3"/>
  <c r="K3595" i="3"/>
  <c r="K3596" i="3"/>
  <c r="K3597" i="3"/>
  <c r="K3598" i="3"/>
  <c r="K3599" i="3"/>
  <c r="K3600" i="3"/>
  <c r="K3601" i="3"/>
  <c r="K3602" i="3"/>
  <c r="K3603" i="3"/>
  <c r="K3604" i="3"/>
  <c r="K3605" i="3"/>
  <c r="K3606" i="3"/>
  <c r="K3607" i="3"/>
  <c r="K3608" i="3"/>
  <c r="K3609" i="3"/>
  <c r="K3610" i="3"/>
  <c r="K3611" i="3"/>
  <c r="K3612" i="3"/>
  <c r="K3613" i="3"/>
  <c r="K3614" i="3"/>
  <c r="K3615" i="3"/>
  <c r="K3616" i="3"/>
  <c r="K3617" i="3"/>
  <c r="K3618" i="3"/>
  <c r="K3619" i="3"/>
  <c r="K3620" i="3"/>
  <c r="K3621" i="3"/>
  <c r="K3622" i="3"/>
  <c r="K3623" i="3"/>
  <c r="K3624" i="3"/>
  <c r="K3625" i="3"/>
  <c r="K3626" i="3"/>
  <c r="K3627" i="3"/>
  <c r="K3628" i="3"/>
  <c r="K3629" i="3"/>
  <c r="K3630" i="3"/>
  <c r="K3631" i="3"/>
  <c r="K3632" i="3"/>
  <c r="K3633" i="3"/>
  <c r="K3634" i="3"/>
  <c r="K3635" i="3"/>
  <c r="K3636" i="3"/>
  <c r="K3637" i="3"/>
  <c r="K3638" i="3"/>
  <c r="K3639" i="3"/>
  <c r="K3640" i="3"/>
  <c r="K3641" i="3"/>
  <c r="K3642" i="3"/>
  <c r="K3643" i="3"/>
  <c r="K3644" i="3"/>
  <c r="K3645" i="3"/>
  <c r="K3646" i="3"/>
  <c r="K3647" i="3"/>
  <c r="K3648" i="3"/>
  <c r="K3649" i="3"/>
  <c r="K3650" i="3"/>
  <c r="K3651" i="3"/>
  <c r="K3652" i="3"/>
  <c r="K3653" i="3"/>
  <c r="K3654" i="3"/>
  <c r="K3655" i="3"/>
  <c r="K3656" i="3"/>
  <c r="K3657" i="3"/>
  <c r="K3658" i="3"/>
  <c r="K3659" i="3"/>
  <c r="K3660" i="3"/>
  <c r="K3661" i="3"/>
  <c r="K3662" i="3"/>
  <c r="K3663" i="3"/>
  <c r="K3664" i="3"/>
  <c r="K3665" i="3"/>
  <c r="K3666" i="3"/>
  <c r="K3667" i="3"/>
  <c r="K3668" i="3"/>
  <c r="K3669" i="3"/>
  <c r="K3670" i="3"/>
  <c r="K3671" i="3"/>
  <c r="K3672" i="3"/>
  <c r="K3673" i="3"/>
  <c r="K3674" i="3"/>
  <c r="K3675" i="3"/>
  <c r="K3676" i="3"/>
  <c r="K3677" i="3"/>
  <c r="K3678" i="3"/>
  <c r="K3679" i="3"/>
  <c r="K3680" i="3"/>
  <c r="K3681" i="3"/>
  <c r="K3682" i="3"/>
  <c r="K3683" i="3"/>
  <c r="K3684" i="3"/>
  <c r="K3685" i="3"/>
  <c r="K3686" i="3"/>
  <c r="K3687" i="3"/>
  <c r="K3688" i="3"/>
  <c r="K3689" i="3"/>
  <c r="K3690" i="3"/>
  <c r="K3691" i="3"/>
  <c r="K3692" i="3"/>
  <c r="K3693" i="3"/>
  <c r="K3694" i="3"/>
  <c r="K3695" i="3"/>
  <c r="K3696" i="3"/>
  <c r="K3697" i="3"/>
  <c r="K3698" i="3"/>
  <c r="K3699" i="3"/>
  <c r="K3700" i="3"/>
  <c r="K3701" i="3"/>
  <c r="K3702" i="3"/>
  <c r="K3703" i="3"/>
  <c r="K3704" i="3"/>
  <c r="K3705" i="3"/>
  <c r="K3706" i="3"/>
  <c r="K3707" i="3"/>
  <c r="K3708" i="3"/>
  <c r="K3709" i="3"/>
  <c r="K3710" i="3"/>
  <c r="K3711" i="3"/>
  <c r="K3712" i="3"/>
  <c r="K3713" i="3"/>
  <c r="K3714" i="3"/>
  <c r="K3715" i="3"/>
  <c r="K3716" i="3"/>
  <c r="K3717" i="3"/>
  <c r="K3718" i="3"/>
  <c r="K3719" i="3"/>
  <c r="K3720" i="3"/>
  <c r="K3721" i="3"/>
  <c r="K3722" i="3"/>
  <c r="K3723" i="3"/>
  <c r="K3724" i="3"/>
  <c r="K3725" i="3"/>
  <c r="K3726" i="3"/>
  <c r="K3727" i="3"/>
  <c r="K3728" i="3"/>
  <c r="K3729" i="3"/>
  <c r="K3730" i="3"/>
  <c r="K3731" i="3"/>
  <c r="K3732" i="3"/>
  <c r="K3733" i="3"/>
  <c r="K3734" i="3"/>
  <c r="K3735" i="3"/>
  <c r="K3736" i="3"/>
  <c r="K3737" i="3"/>
  <c r="K3738" i="3"/>
  <c r="K3739" i="3"/>
  <c r="K3740" i="3"/>
  <c r="K3741" i="3"/>
  <c r="K3742" i="3"/>
  <c r="K3743" i="3"/>
  <c r="K3744" i="3"/>
  <c r="K3745" i="3"/>
  <c r="K3746" i="3"/>
  <c r="K3747" i="3"/>
  <c r="K3748" i="3"/>
  <c r="K3749" i="3"/>
  <c r="K3750" i="3"/>
  <c r="K3751" i="3"/>
  <c r="K3752" i="3"/>
  <c r="K3753" i="3"/>
  <c r="K3754" i="3"/>
  <c r="K3755" i="3"/>
  <c r="K3756" i="3"/>
  <c r="K3757" i="3"/>
  <c r="K3758" i="3"/>
  <c r="K3759" i="3"/>
  <c r="K3760" i="3"/>
  <c r="K3761" i="3"/>
  <c r="K3762" i="3"/>
  <c r="K3763" i="3"/>
  <c r="K3764" i="3"/>
  <c r="K3765" i="3"/>
  <c r="K3766" i="3"/>
  <c r="K3767" i="3"/>
  <c r="K3768" i="3"/>
  <c r="K3769" i="3"/>
  <c r="K3770" i="3"/>
  <c r="K3771" i="3"/>
  <c r="K3772" i="3"/>
  <c r="K3773" i="3"/>
  <c r="K3774" i="3"/>
  <c r="K3775" i="3"/>
  <c r="K3776" i="3"/>
  <c r="K3777" i="3"/>
  <c r="K3778" i="3"/>
  <c r="K3779" i="3"/>
  <c r="K3780" i="3"/>
  <c r="K3781" i="3"/>
  <c r="K3782" i="3"/>
  <c r="K3783" i="3"/>
  <c r="K3784" i="3"/>
  <c r="K3785" i="3"/>
  <c r="K3786" i="3"/>
  <c r="K3787" i="3"/>
  <c r="K3788" i="3"/>
  <c r="K3789" i="3"/>
  <c r="K3790" i="3"/>
  <c r="K3791" i="3"/>
  <c r="K3792" i="3"/>
  <c r="K3793" i="3"/>
  <c r="K3794" i="3"/>
  <c r="K3795" i="3"/>
  <c r="K3796" i="3"/>
  <c r="K3797" i="3"/>
  <c r="K3798" i="3"/>
  <c r="K3799" i="3"/>
  <c r="K3800" i="3"/>
  <c r="K3801" i="3"/>
  <c r="K3802" i="3"/>
  <c r="K3803" i="3"/>
  <c r="K3804" i="3"/>
  <c r="K3805" i="3"/>
  <c r="K3806" i="3"/>
  <c r="K3807" i="3"/>
  <c r="K3808" i="3"/>
  <c r="K3809" i="3"/>
  <c r="K3810" i="3"/>
  <c r="K3811" i="3"/>
  <c r="K3812" i="3"/>
  <c r="K3813" i="3"/>
  <c r="K3814" i="3"/>
  <c r="K3815" i="3"/>
  <c r="K3816" i="3"/>
  <c r="K3817" i="3"/>
  <c r="K3818" i="3"/>
  <c r="K3819" i="3"/>
  <c r="K3820" i="3"/>
  <c r="K3821" i="3"/>
  <c r="K3822" i="3"/>
  <c r="K3823" i="3"/>
  <c r="K3824" i="3"/>
  <c r="K3825" i="3"/>
  <c r="K3826" i="3"/>
  <c r="K3827" i="3"/>
  <c r="K3828" i="3"/>
  <c r="K3829" i="3"/>
  <c r="K3830" i="3"/>
  <c r="K3831" i="3"/>
  <c r="K3832" i="3"/>
  <c r="K3833" i="3"/>
  <c r="K3834" i="3"/>
  <c r="K3835" i="3"/>
  <c r="K3836" i="3"/>
  <c r="K3837" i="3"/>
  <c r="K3838" i="3"/>
  <c r="K3839" i="3"/>
  <c r="K3840" i="3"/>
  <c r="K3841" i="3"/>
  <c r="K3842" i="3"/>
  <c r="K3843" i="3"/>
  <c r="K3844" i="3"/>
  <c r="K3845" i="3"/>
  <c r="K3846" i="3"/>
  <c r="K3847" i="3"/>
  <c r="K3848" i="3"/>
  <c r="K3849" i="3"/>
  <c r="K3850" i="3"/>
  <c r="K3851" i="3"/>
  <c r="K3852" i="3"/>
  <c r="K3853" i="3"/>
  <c r="K3854" i="3"/>
  <c r="K3855" i="3"/>
  <c r="K3856" i="3"/>
  <c r="K3857" i="3"/>
  <c r="K3858" i="3"/>
  <c r="K3859" i="3"/>
  <c r="K3860" i="3"/>
  <c r="K3861" i="3"/>
  <c r="K3862" i="3"/>
  <c r="K3863" i="3"/>
  <c r="K3864" i="3"/>
  <c r="K3865" i="3"/>
  <c r="K3866" i="3"/>
  <c r="K3867" i="3"/>
  <c r="K3868" i="3"/>
  <c r="K3869" i="3"/>
  <c r="K3870" i="3"/>
  <c r="K3871" i="3"/>
  <c r="K3872" i="3"/>
  <c r="K3873" i="3"/>
  <c r="K3874" i="3"/>
  <c r="K3875" i="3"/>
  <c r="K3876" i="3"/>
  <c r="K3877" i="3"/>
  <c r="K3878" i="3"/>
  <c r="K3879" i="3"/>
  <c r="K3880" i="3"/>
  <c r="K3881" i="3"/>
  <c r="K3882" i="3"/>
  <c r="K3883" i="3"/>
  <c r="K3884" i="3"/>
  <c r="K3885" i="3"/>
  <c r="K3886" i="3"/>
  <c r="K3887" i="3"/>
  <c r="K3888" i="3"/>
  <c r="K3889" i="3"/>
  <c r="K3890" i="3"/>
  <c r="K3891" i="3"/>
  <c r="K3892" i="3"/>
  <c r="K3893" i="3"/>
  <c r="K3894" i="3"/>
  <c r="K3895" i="3"/>
  <c r="K3896" i="3"/>
  <c r="K3897" i="3"/>
  <c r="K3898" i="3"/>
  <c r="K3899" i="3"/>
  <c r="K3900" i="3"/>
  <c r="K3901" i="3"/>
  <c r="K3902" i="3"/>
  <c r="K3903" i="3"/>
  <c r="K3904" i="3"/>
  <c r="K3905" i="3"/>
  <c r="K3906" i="3"/>
  <c r="K3907" i="3"/>
  <c r="K3908" i="3"/>
  <c r="K3909" i="3"/>
  <c r="K3910" i="3"/>
  <c r="K3911" i="3"/>
  <c r="K3912" i="3"/>
  <c r="K3913" i="3"/>
  <c r="K3914" i="3"/>
  <c r="K3915" i="3"/>
  <c r="K3916" i="3"/>
  <c r="K3917" i="3"/>
  <c r="K3918" i="3"/>
  <c r="K3919" i="3"/>
  <c r="K3920" i="3"/>
  <c r="K3921" i="3"/>
  <c r="K3922" i="3"/>
  <c r="K3923" i="3"/>
  <c r="K3924" i="3"/>
  <c r="K3925" i="3"/>
  <c r="K3926" i="3"/>
  <c r="K3927" i="3"/>
  <c r="K3928" i="3"/>
  <c r="K3929" i="3"/>
  <c r="K3930" i="3"/>
  <c r="K3931" i="3"/>
  <c r="K3932" i="3"/>
  <c r="K3933" i="3"/>
  <c r="K3934" i="3"/>
  <c r="K3935" i="3"/>
  <c r="K3936" i="3"/>
  <c r="K3937" i="3"/>
  <c r="K3938" i="3"/>
  <c r="K3939" i="3"/>
  <c r="K3940" i="3"/>
  <c r="K3941" i="3"/>
  <c r="K3942" i="3"/>
  <c r="K3943" i="3"/>
  <c r="K3944" i="3"/>
  <c r="K3945" i="3"/>
  <c r="K3946" i="3"/>
  <c r="K3947" i="3"/>
  <c r="K3948" i="3"/>
  <c r="K3949" i="3"/>
  <c r="K3950" i="3"/>
  <c r="K3951" i="3"/>
  <c r="K3952" i="3"/>
  <c r="K3953" i="3"/>
  <c r="K3954" i="3"/>
  <c r="K3955" i="3"/>
  <c r="K3956" i="3"/>
  <c r="K3957" i="3"/>
  <c r="K3958" i="3"/>
  <c r="K3959" i="3"/>
  <c r="K3960" i="3"/>
  <c r="K3961" i="3"/>
  <c r="K3962" i="3"/>
  <c r="K3963" i="3"/>
  <c r="K3964" i="3"/>
  <c r="K3965" i="3"/>
  <c r="K3966" i="3"/>
  <c r="K3967" i="3"/>
  <c r="K3968" i="3"/>
  <c r="K3969" i="3"/>
  <c r="K3970" i="3"/>
  <c r="K3971" i="3"/>
  <c r="K3972" i="3"/>
  <c r="K3973" i="3"/>
  <c r="K2" i="3"/>
  <c r="J3938" i="3"/>
  <c r="J3939" i="3"/>
  <c r="J3940" i="3"/>
  <c r="J3941" i="3"/>
  <c r="J3942" i="3"/>
  <c r="J3943" i="3"/>
  <c r="J3944" i="3"/>
  <c r="J3945" i="3"/>
  <c r="J3946" i="3"/>
  <c r="J3947" i="3"/>
  <c r="J3948" i="3"/>
  <c r="J3949" i="3"/>
  <c r="J3950" i="3"/>
  <c r="J3951" i="3"/>
  <c r="J3952" i="3"/>
  <c r="J3953" i="3"/>
  <c r="J3954" i="3"/>
  <c r="J3955" i="3"/>
  <c r="J3956" i="3"/>
  <c r="J3957" i="3"/>
  <c r="J3958" i="3"/>
  <c r="J3959" i="3"/>
  <c r="J3960" i="3"/>
  <c r="J3961" i="3"/>
  <c r="J3962" i="3"/>
  <c r="J3963" i="3"/>
  <c r="J3964" i="3"/>
  <c r="J3965" i="3"/>
  <c r="J3966" i="3"/>
  <c r="J3967" i="3"/>
  <c r="J3968" i="3"/>
  <c r="J3969" i="3"/>
  <c r="J3970" i="3"/>
  <c r="J3971" i="3"/>
  <c r="J3972" i="3"/>
  <c r="J3973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8" i="3"/>
  <c r="J1689" i="3"/>
  <c r="J1690" i="3"/>
  <c r="J1691" i="3"/>
  <c r="J1692" i="3"/>
  <c r="J1693" i="3"/>
  <c r="J1694" i="3"/>
  <c r="J1695" i="3"/>
  <c r="J1696" i="3"/>
  <c r="J1697" i="3"/>
  <c r="J1698" i="3"/>
  <c r="J1699" i="3"/>
  <c r="J1700" i="3"/>
  <c r="J1701" i="3"/>
  <c r="J1702" i="3"/>
  <c r="J1703" i="3"/>
  <c r="J1704" i="3"/>
  <c r="J1705" i="3"/>
  <c r="J1706" i="3"/>
  <c r="J1707" i="3"/>
  <c r="J1708" i="3"/>
  <c r="J1709" i="3"/>
  <c r="J1710" i="3"/>
  <c r="J1711" i="3"/>
  <c r="J1712" i="3"/>
  <c r="J1713" i="3"/>
  <c r="J1714" i="3"/>
  <c r="J1715" i="3"/>
  <c r="J1716" i="3"/>
  <c r="J1717" i="3"/>
  <c r="J1718" i="3"/>
  <c r="J1719" i="3"/>
  <c r="J1720" i="3"/>
  <c r="J1721" i="3"/>
  <c r="J1722" i="3"/>
  <c r="J1723" i="3"/>
  <c r="J1724" i="3"/>
  <c r="J1725" i="3"/>
  <c r="J1726" i="3"/>
  <c r="J1727" i="3"/>
  <c r="J1728" i="3"/>
  <c r="J1729" i="3"/>
  <c r="J1730" i="3"/>
  <c r="J1731" i="3"/>
  <c r="J1732" i="3"/>
  <c r="J1733" i="3"/>
  <c r="J1734" i="3"/>
  <c r="J1735" i="3"/>
  <c r="J1736" i="3"/>
  <c r="J1737" i="3"/>
  <c r="J1738" i="3"/>
  <c r="J1739" i="3"/>
  <c r="J1740" i="3"/>
  <c r="J1741" i="3"/>
  <c r="J1742" i="3"/>
  <c r="J1743" i="3"/>
  <c r="J1744" i="3"/>
  <c r="J1745" i="3"/>
  <c r="J1746" i="3"/>
  <c r="J1747" i="3"/>
  <c r="J1748" i="3"/>
  <c r="J1749" i="3"/>
  <c r="J1750" i="3"/>
  <c r="J1751" i="3"/>
  <c r="J1752" i="3"/>
  <c r="J1753" i="3"/>
  <c r="J1754" i="3"/>
  <c r="J1755" i="3"/>
  <c r="J1756" i="3"/>
  <c r="J1757" i="3"/>
  <c r="J1758" i="3"/>
  <c r="J1759" i="3"/>
  <c r="J1760" i="3"/>
  <c r="J1761" i="3"/>
  <c r="J1762" i="3"/>
  <c r="J1763" i="3"/>
  <c r="J1764" i="3"/>
  <c r="J1765" i="3"/>
  <c r="J1766" i="3"/>
  <c r="J1767" i="3"/>
  <c r="J1768" i="3"/>
  <c r="J1769" i="3"/>
  <c r="J1770" i="3"/>
  <c r="J1771" i="3"/>
  <c r="J1772" i="3"/>
  <c r="J1773" i="3"/>
  <c r="J1774" i="3"/>
  <c r="J1775" i="3"/>
  <c r="J1776" i="3"/>
  <c r="J1777" i="3"/>
  <c r="J1778" i="3"/>
  <c r="J1779" i="3"/>
  <c r="J1780" i="3"/>
  <c r="J1781" i="3"/>
  <c r="J1782" i="3"/>
  <c r="J1783" i="3"/>
  <c r="J1784" i="3"/>
  <c r="J1785" i="3"/>
  <c r="J1786" i="3"/>
  <c r="J1787" i="3"/>
  <c r="J1788" i="3"/>
  <c r="J1789" i="3"/>
  <c r="J1790" i="3"/>
  <c r="J1791" i="3"/>
  <c r="J1792" i="3"/>
  <c r="J1793" i="3"/>
  <c r="J1794" i="3"/>
  <c r="J1795" i="3"/>
  <c r="J1796" i="3"/>
  <c r="J1797" i="3"/>
  <c r="J1798" i="3"/>
  <c r="J1799" i="3"/>
  <c r="J1800" i="3"/>
  <c r="J1801" i="3"/>
  <c r="J1802" i="3"/>
  <c r="J1803" i="3"/>
  <c r="J1804" i="3"/>
  <c r="J1805" i="3"/>
  <c r="J1806" i="3"/>
  <c r="J1807" i="3"/>
  <c r="J1808" i="3"/>
  <c r="J1809" i="3"/>
  <c r="J1810" i="3"/>
  <c r="J1811" i="3"/>
  <c r="J1812" i="3"/>
  <c r="J1813" i="3"/>
  <c r="J1814" i="3"/>
  <c r="J1815" i="3"/>
  <c r="J1816" i="3"/>
  <c r="J1817" i="3"/>
  <c r="J1818" i="3"/>
  <c r="J1819" i="3"/>
  <c r="J1820" i="3"/>
  <c r="J1821" i="3"/>
  <c r="J1822" i="3"/>
  <c r="J1823" i="3"/>
  <c r="J1824" i="3"/>
  <c r="J1825" i="3"/>
  <c r="J1826" i="3"/>
  <c r="J1827" i="3"/>
  <c r="J1828" i="3"/>
  <c r="J1829" i="3"/>
  <c r="J1830" i="3"/>
  <c r="J1831" i="3"/>
  <c r="J1832" i="3"/>
  <c r="J1833" i="3"/>
  <c r="J1834" i="3"/>
  <c r="J1835" i="3"/>
  <c r="J1836" i="3"/>
  <c r="J1837" i="3"/>
  <c r="J1838" i="3"/>
  <c r="J1839" i="3"/>
  <c r="J1840" i="3"/>
  <c r="J1841" i="3"/>
  <c r="J1842" i="3"/>
  <c r="J1843" i="3"/>
  <c r="J1844" i="3"/>
  <c r="J1845" i="3"/>
  <c r="J1846" i="3"/>
  <c r="J1847" i="3"/>
  <c r="J1848" i="3"/>
  <c r="J1849" i="3"/>
  <c r="J1850" i="3"/>
  <c r="J1851" i="3"/>
  <c r="J1852" i="3"/>
  <c r="J1853" i="3"/>
  <c r="J1854" i="3"/>
  <c r="J1855" i="3"/>
  <c r="J1856" i="3"/>
  <c r="J1857" i="3"/>
  <c r="J1858" i="3"/>
  <c r="J1859" i="3"/>
  <c r="J1860" i="3"/>
  <c r="J1861" i="3"/>
  <c r="J1862" i="3"/>
  <c r="J1863" i="3"/>
  <c r="J1864" i="3"/>
  <c r="J1865" i="3"/>
  <c r="J1866" i="3"/>
  <c r="J1867" i="3"/>
  <c r="J1868" i="3"/>
  <c r="J1869" i="3"/>
  <c r="J1870" i="3"/>
  <c r="J1871" i="3"/>
  <c r="J1872" i="3"/>
  <c r="J1873" i="3"/>
  <c r="J1874" i="3"/>
  <c r="J1875" i="3"/>
  <c r="J1876" i="3"/>
  <c r="J1877" i="3"/>
  <c r="J1878" i="3"/>
  <c r="J1879" i="3"/>
  <c r="J1880" i="3"/>
  <c r="J1881" i="3"/>
  <c r="J1882" i="3"/>
  <c r="J1883" i="3"/>
  <c r="J1884" i="3"/>
  <c r="J1885" i="3"/>
  <c r="J1886" i="3"/>
  <c r="J1887" i="3"/>
  <c r="J1888" i="3"/>
  <c r="J1889" i="3"/>
  <c r="J1890" i="3"/>
  <c r="J1891" i="3"/>
  <c r="J1892" i="3"/>
  <c r="J1893" i="3"/>
  <c r="J1894" i="3"/>
  <c r="J1895" i="3"/>
  <c r="J1896" i="3"/>
  <c r="J1897" i="3"/>
  <c r="J1898" i="3"/>
  <c r="J1899" i="3"/>
  <c r="J1900" i="3"/>
  <c r="J1901" i="3"/>
  <c r="J1902" i="3"/>
  <c r="J1903" i="3"/>
  <c r="J1904" i="3"/>
  <c r="J1905" i="3"/>
  <c r="J1906" i="3"/>
  <c r="J1907" i="3"/>
  <c r="J1908" i="3"/>
  <c r="J1909" i="3"/>
  <c r="J1910" i="3"/>
  <c r="J1911" i="3"/>
  <c r="J1912" i="3"/>
  <c r="J1913" i="3"/>
  <c r="J1914" i="3"/>
  <c r="J1915" i="3"/>
  <c r="J1916" i="3"/>
  <c r="J1917" i="3"/>
  <c r="J1918" i="3"/>
  <c r="J1919" i="3"/>
  <c r="J1920" i="3"/>
  <c r="J1921" i="3"/>
  <c r="J1922" i="3"/>
  <c r="J1923" i="3"/>
  <c r="J1924" i="3"/>
  <c r="J1925" i="3"/>
  <c r="J1926" i="3"/>
  <c r="J1927" i="3"/>
  <c r="J1928" i="3"/>
  <c r="J1929" i="3"/>
  <c r="J1930" i="3"/>
  <c r="J1931" i="3"/>
  <c r="J1932" i="3"/>
  <c r="J1933" i="3"/>
  <c r="J1934" i="3"/>
  <c r="J1935" i="3"/>
  <c r="J1936" i="3"/>
  <c r="J1937" i="3"/>
  <c r="J1938" i="3"/>
  <c r="J1939" i="3"/>
  <c r="J1940" i="3"/>
  <c r="J1941" i="3"/>
  <c r="J1942" i="3"/>
  <c r="J1943" i="3"/>
  <c r="J1944" i="3"/>
  <c r="J1945" i="3"/>
  <c r="J1946" i="3"/>
  <c r="J1947" i="3"/>
  <c r="J1948" i="3"/>
  <c r="J1949" i="3"/>
  <c r="J1950" i="3"/>
  <c r="J1951" i="3"/>
  <c r="J1952" i="3"/>
  <c r="J1953" i="3"/>
  <c r="J1954" i="3"/>
  <c r="J1955" i="3"/>
  <c r="J1956" i="3"/>
  <c r="J1957" i="3"/>
  <c r="J1958" i="3"/>
  <c r="J1959" i="3"/>
  <c r="J1960" i="3"/>
  <c r="J1961" i="3"/>
  <c r="J1962" i="3"/>
  <c r="J1963" i="3"/>
  <c r="J1964" i="3"/>
  <c r="J1965" i="3"/>
  <c r="J1966" i="3"/>
  <c r="J1967" i="3"/>
  <c r="J1968" i="3"/>
  <c r="J1969" i="3"/>
  <c r="J1970" i="3"/>
  <c r="J1971" i="3"/>
  <c r="J1972" i="3"/>
  <c r="J1973" i="3"/>
  <c r="J1974" i="3"/>
  <c r="J1975" i="3"/>
  <c r="J1976" i="3"/>
  <c r="J1977" i="3"/>
  <c r="J1978" i="3"/>
  <c r="J1979" i="3"/>
  <c r="J1980" i="3"/>
  <c r="J1981" i="3"/>
  <c r="J1982" i="3"/>
  <c r="J1983" i="3"/>
  <c r="J1984" i="3"/>
  <c r="J1985" i="3"/>
  <c r="J1986" i="3"/>
  <c r="J1987" i="3"/>
  <c r="J1988" i="3"/>
  <c r="J1989" i="3"/>
  <c r="J1990" i="3"/>
  <c r="J1991" i="3"/>
  <c r="J1992" i="3"/>
  <c r="J1993" i="3"/>
  <c r="J1994" i="3"/>
  <c r="J1995" i="3"/>
  <c r="J1996" i="3"/>
  <c r="J1997" i="3"/>
  <c r="J1998" i="3"/>
  <c r="J1999" i="3"/>
  <c r="J2000" i="3"/>
  <c r="J2001" i="3"/>
  <c r="J2002" i="3"/>
  <c r="J2003" i="3"/>
  <c r="J2004" i="3"/>
  <c r="J2005" i="3"/>
  <c r="J2006" i="3"/>
  <c r="J2007" i="3"/>
  <c r="J2008" i="3"/>
  <c r="J2009" i="3"/>
  <c r="J2010" i="3"/>
  <c r="J2011" i="3"/>
  <c r="J2012" i="3"/>
  <c r="J2013" i="3"/>
  <c r="J2014" i="3"/>
  <c r="J2015" i="3"/>
  <c r="J2016" i="3"/>
  <c r="J2017" i="3"/>
  <c r="J2018" i="3"/>
  <c r="J2019" i="3"/>
  <c r="J2020" i="3"/>
  <c r="J2021" i="3"/>
  <c r="J2022" i="3"/>
  <c r="J2023" i="3"/>
  <c r="J2024" i="3"/>
  <c r="J2025" i="3"/>
  <c r="J2026" i="3"/>
  <c r="J2027" i="3"/>
  <c r="J2028" i="3"/>
  <c r="J2029" i="3"/>
  <c r="J2030" i="3"/>
  <c r="J2031" i="3"/>
  <c r="J2032" i="3"/>
  <c r="J2033" i="3"/>
  <c r="J2034" i="3"/>
  <c r="J2035" i="3"/>
  <c r="J2036" i="3"/>
  <c r="J2037" i="3"/>
  <c r="J2038" i="3"/>
  <c r="J2039" i="3"/>
  <c r="J2040" i="3"/>
  <c r="J2041" i="3"/>
  <c r="J2042" i="3"/>
  <c r="J2043" i="3"/>
  <c r="J2044" i="3"/>
  <c r="J2045" i="3"/>
  <c r="J2046" i="3"/>
  <c r="J2047" i="3"/>
  <c r="J2048" i="3"/>
  <c r="J2049" i="3"/>
  <c r="J2050" i="3"/>
  <c r="J2051" i="3"/>
  <c r="J2052" i="3"/>
  <c r="J2053" i="3"/>
  <c r="J2054" i="3"/>
  <c r="J2055" i="3"/>
  <c r="J2056" i="3"/>
  <c r="J2057" i="3"/>
  <c r="J2058" i="3"/>
  <c r="J2059" i="3"/>
  <c r="J2060" i="3"/>
  <c r="J2061" i="3"/>
  <c r="J2062" i="3"/>
  <c r="J2063" i="3"/>
  <c r="J2064" i="3"/>
  <c r="J2065" i="3"/>
  <c r="J2066" i="3"/>
  <c r="J2067" i="3"/>
  <c r="J2068" i="3"/>
  <c r="J2069" i="3"/>
  <c r="J2070" i="3"/>
  <c r="J2071" i="3"/>
  <c r="J2072" i="3"/>
  <c r="J2073" i="3"/>
  <c r="J2074" i="3"/>
  <c r="J2075" i="3"/>
  <c r="J2076" i="3"/>
  <c r="J2077" i="3"/>
  <c r="J2078" i="3"/>
  <c r="J2079" i="3"/>
  <c r="J2080" i="3"/>
  <c r="J2081" i="3"/>
  <c r="J2082" i="3"/>
  <c r="J2083" i="3"/>
  <c r="J2084" i="3"/>
  <c r="J2085" i="3"/>
  <c r="J2086" i="3"/>
  <c r="J2087" i="3"/>
  <c r="J2088" i="3"/>
  <c r="J2089" i="3"/>
  <c r="J2090" i="3"/>
  <c r="J2091" i="3"/>
  <c r="J2092" i="3"/>
  <c r="J2093" i="3"/>
  <c r="J2094" i="3"/>
  <c r="J2095" i="3"/>
  <c r="J2096" i="3"/>
  <c r="J2097" i="3"/>
  <c r="J2098" i="3"/>
  <c r="J2099" i="3"/>
  <c r="J2100" i="3"/>
  <c r="J2101" i="3"/>
  <c r="J2102" i="3"/>
  <c r="J2103" i="3"/>
  <c r="J2104" i="3"/>
  <c r="J2105" i="3"/>
  <c r="J2106" i="3"/>
  <c r="J2107" i="3"/>
  <c r="J2108" i="3"/>
  <c r="J2109" i="3"/>
  <c r="J2110" i="3"/>
  <c r="J2111" i="3"/>
  <c r="J2112" i="3"/>
  <c r="J2113" i="3"/>
  <c r="J2114" i="3"/>
  <c r="J2115" i="3"/>
  <c r="J2116" i="3"/>
  <c r="J2117" i="3"/>
  <c r="J2118" i="3"/>
  <c r="J2119" i="3"/>
  <c r="J2120" i="3"/>
  <c r="J2121" i="3"/>
  <c r="J2122" i="3"/>
  <c r="J2123" i="3"/>
  <c r="J2124" i="3"/>
  <c r="J2125" i="3"/>
  <c r="J2126" i="3"/>
  <c r="J2127" i="3"/>
  <c r="J2128" i="3"/>
  <c r="J2129" i="3"/>
  <c r="J2130" i="3"/>
  <c r="J2131" i="3"/>
  <c r="J2132" i="3"/>
  <c r="J2133" i="3"/>
  <c r="J2134" i="3"/>
  <c r="J2135" i="3"/>
  <c r="J2136" i="3"/>
  <c r="J2137" i="3"/>
  <c r="J2138" i="3"/>
  <c r="J2139" i="3"/>
  <c r="J2140" i="3"/>
  <c r="J2141" i="3"/>
  <c r="J2142" i="3"/>
  <c r="J2143" i="3"/>
  <c r="J2144" i="3"/>
  <c r="J2145" i="3"/>
  <c r="J2146" i="3"/>
  <c r="J2147" i="3"/>
  <c r="J2148" i="3"/>
  <c r="J2149" i="3"/>
  <c r="J2150" i="3"/>
  <c r="J2151" i="3"/>
  <c r="J2152" i="3"/>
  <c r="J2153" i="3"/>
  <c r="J2154" i="3"/>
  <c r="J2155" i="3"/>
  <c r="J2156" i="3"/>
  <c r="J2157" i="3"/>
  <c r="J2158" i="3"/>
  <c r="J2159" i="3"/>
  <c r="J2160" i="3"/>
  <c r="J2161" i="3"/>
  <c r="J2162" i="3"/>
  <c r="J2163" i="3"/>
  <c r="J2164" i="3"/>
  <c r="J2165" i="3"/>
  <c r="J2166" i="3"/>
  <c r="J2167" i="3"/>
  <c r="J2168" i="3"/>
  <c r="J2169" i="3"/>
  <c r="J2170" i="3"/>
  <c r="J2171" i="3"/>
  <c r="J2172" i="3"/>
  <c r="J2173" i="3"/>
  <c r="J2174" i="3"/>
  <c r="J2175" i="3"/>
  <c r="J2176" i="3"/>
  <c r="J2177" i="3"/>
  <c r="J2178" i="3"/>
  <c r="J2179" i="3"/>
  <c r="J2180" i="3"/>
  <c r="J2181" i="3"/>
  <c r="J2182" i="3"/>
  <c r="J2183" i="3"/>
  <c r="J2184" i="3"/>
  <c r="J2185" i="3"/>
  <c r="J2186" i="3"/>
  <c r="J2187" i="3"/>
  <c r="J2188" i="3"/>
  <c r="J2189" i="3"/>
  <c r="J2190" i="3"/>
  <c r="J2191" i="3"/>
  <c r="J2192" i="3"/>
  <c r="J2193" i="3"/>
  <c r="J2194" i="3"/>
  <c r="J2195" i="3"/>
  <c r="J2196" i="3"/>
  <c r="J2197" i="3"/>
  <c r="J2198" i="3"/>
  <c r="J2199" i="3"/>
  <c r="J2200" i="3"/>
  <c r="J2201" i="3"/>
  <c r="J2202" i="3"/>
  <c r="J2203" i="3"/>
  <c r="J2204" i="3"/>
  <c r="J2205" i="3"/>
  <c r="J2206" i="3"/>
  <c r="J2207" i="3"/>
  <c r="J2208" i="3"/>
  <c r="J2209" i="3"/>
  <c r="J2210" i="3"/>
  <c r="J2211" i="3"/>
  <c r="J2212" i="3"/>
  <c r="J2213" i="3"/>
  <c r="J2214" i="3"/>
  <c r="J2215" i="3"/>
  <c r="J2216" i="3"/>
  <c r="J2217" i="3"/>
  <c r="J2218" i="3"/>
  <c r="J2219" i="3"/>
  <c r="J2220" i="3"/>
  <c r="J2221" i="3"/>
  <c r="J2222" i="3"/>
  <c r="J2223" i="3"/>
  <c r="J2224" i="3"/>
  <c r="J2225" i="3"/>
  <c r="J2226" i="3"/>
  <c r="J2227" i="3"/>
  <c r="J2228" i="3"/>
  <c r="J2229" i="3"/>
  <c r="J2230" i="3"/>
  <c r="J2231" i="3"/>
  <c r="J2232" i="3"/>
  <c r="J2233" i="3"/>
  <c r="J2234" i="3"/>
  <c r="J2235" i="3"/>
  <c r="J2236" i="3"/>
  <c r="J2237" i="3"/>
  <c r="J2238" i="3"/>
  <c r="J2239" i="3"/>
  <c r="J2240" i="3"/>
  <c r="J2241" i="3"/>
  <c r="J2242" i="3"/>
  <c r="J2243" i="3"/>
  <c r="J2244" i="3"/>
  <c r="J2245" i="3"/>
  <c r="J2246" i="3"/>
  <c r="J2247" i="3"/>
  <c r="J2248" i="3"/>
  <c r="J2249" i="3"/>
  <c r="J2250" i="3"/>
  <c r="J2251" i="3"/>
  <c r="J2252" i="3"/>
  <c r="J2253" i="3"/>
  <c r="J2254" i="3"/>
  <c r="J2255" i="3"/>
  <c r="J2256" i="3"/>
  <c r="J2257" i="3"/>
  <c r="J2258" i="3"/>
  <c r="J2259" i="3"/>
  <c r="J2260" i="3"/>
  <c r="J2261" i="3"/>
  <c r="J2262" i="3"/>
  <c r="J2263" i="3"/>
  <c r="J2264" i="3"/>
  <c r="J2265" i="3"/>
  <c r="J2266" i="3"/>
  <c r="J2267" i="3"/>
  <c r="J2268" i="3"/>
  <c r="J2269" i="3"/>
  <c r="J2270" i="3"/>
  <c r="J2271" i="3"/>
  <c r="J2272" i="3"/>
  <c r="J2273" i="3"/>
  <c r="J2274" i="3"/>
  <c r="J2275" i="3"/>
  <c r="J2276" i="3"/>
  <c r="J2277" i="3"/>
  <c r="J2278" i="3"/>
  <c r="J2279" i="3"/>
  <c r="J2280" i="3"/>
  <c r="J2281" i="3"/>
  <c r="J2282" i="3"/>
  <c r="J2283" i="3"/>
  <c r="J2284" i="3"/>
  <c r="J2285" i="3"/>
  <c r="J2286" i="3"/>
  <c r="J2287" i="3"/>
  <c r="J2288" i="3"/>
  <c r="J2289" i="3"/>
  <c r="J2290" i="3"/>
  <c r="J2291" i="3"/>
  <c r="J2292" i="3"/>
  <c r="J2293" i="3"/>
  <c r="J2294" i="3"/>
  <c r="J2295" i="3"/>
  <c r="J2296" i="3"/>
  <c r="J2297" i="3"/>
  <c r="J2298" i="3"/>
  <c r="J2299" i="3"/>
  <c r="J2300" i="3"/>
  <c r="J2301" i="3"/>
  <c r="J2302" i="3"/>
  <c r="J2303" i="3"/>
  <c r="J2304" i="3"/>
  <c r="J2305" i="3"/>
  <c r="J2306" i="3"/>
  <c r="J2307" i="3"/>
  <c r="J2308" i="3"/>
  <c r="J2309" i="3"/>
  <c r="J2310" i="3"/>
  <c r="J2311" i="3"/>
  <c r="J2312" i="3"/>
  <c r="J2313" i="3"/>
  <c r="J2314" i="3"/>
  <c r="J2315" i="3"/>
  <c r="J2316" i="3"/>
  <c r="J2317" i="3"/>
  <c r="J2318" i="3"/>
  <c r="J2319" i="3"/>
  <c r="J2320" i="3"/>
  <c r="J2321" i="3"/>
  <c r="J2322" i="3"/>
  <c r="J2323" i="3"/>
  <c r="J2324" i="3"/>
  <c r="J2325" i="3"/>
  <c r="J2326" i="3"/>
  <c r="J2327" i="3"/>
  <c r="J2328" i="3"/>
  <c r="J2329" i="3"/>
  <c r="J2330" i="3"/>
  <c r="J2331" i="3"/>
  <c r="J2332" i="3"/>
  <c r="J2333" i="3"/>
  <c r="J2334" i="3"/>
  <c r="J2335" i="3"/>
  <c r="J2336" i="3"/>
  <c r="J2337" i="3"/>
  <c r="J2338" i="3"/>
  <c r="J2339" i="3"/>
  <c r="J2340" i="3"/>
  <c r="J2341" i="3"/>
  <c r="J2342" i="3"/>
  <c r="J2343" i="3"/>
  <c r="J2344" i="3"/>
  <c r="J2345" i="3"/>
  <c r="J2346" i="3"/>
  <c r="J2347" i="3"/>
  <c r="J2348" i="3"/>
  <c r="J2349" i="3"/>
  <c r="J2350" i="3"/>
  <c r="J2351" i="3"/>
  <c r="J2352" i="3"/>
  <c r="J2353" i="3"/>
  <c r="J2354" i="3"/>
  <c r="J2355" i="3"/>
  <c r="J2356" i="3"/>
  <c r="J2357" i="3"/>
  <c r="J2358" i="3"/>
  <c r="J2359" i="3"/>
  <c r="J2360" i="3"/>
  <c r="J2361" i="3"/>
  <c r="J2362" i="3"/>
  <c r="J2363" i="3"/>
  <c r="J2364" i="3"/>
  <c r="J2365" i="3"/>
  <c r="J2366" i="3"/>
  <c r="J2367" i="3"/>
  <c r="J2368" i="3"/>
  <c r="J2369" i="3"/>
  <c r="J2370" i="3"/>
  <c r="J2371" i="3"/>
  <c r="J2372" i="3"/>
  <c r="J2373" i="3"/>
  <c r="J2374" i="3"/>
  <c r="J2375" i="3"/>
  <c r="J2376" i="3"/>
  <c r="J2377" i="3"/>
  <c r="J2378" i="3"/>
  <c r="J2379" i="3"/>
  <c r="J2380" i="3"/>
  <c r="J2381" i="3"/>
  <c r="J2382" i="3"/>
  <c r="J2383" i="3"/>
  <c r="J2384" i="3"/>
  <c r="J2385" i="3"/>
  <c r="J2386" i="3"/>
  <c r="J2387" i="3"/>
  <c r="J2388" i="3"/>
  <c r="J2389" i="3"/>
  <c r="J2390" i="3"/>
  <c r="J2391" i="3"/>
  <c r="J2392" i="3"/>
  <c r="J2393" i="3"/>
  <c r="J2394" i="3"/>
  <c r="J2395" i="3"/>
  <c r="J2396" i="3"/>
  <c r="J2397" i="3"/>
  <c r="J2398" i="3"/>
  <c r="J2399" i="3"/>
  <c r="J2400" i="3"/>
  <c r="J2401" i="3"/>
  <c r="J2402" i="3"/>
  <c r="J2403" i="3"/>
  <c r="J2404" i="3"/>
  <c r="J2405" i="3"/>
  <c r="J2406" i="3"/>
  <c r="J2407" i="3"/>
  <c r="J2408" i="3"/>
  <c r="J2409" i="3"/>
  <c r="J2410" i="3"/>
  <c r="J2411" i="3"/>
  <c r="J2412" i="3"/>
  <c r="J2413" i="3"/>
  <c r="J2414" i="3"/>
  <c r="J2415" i="3"/>
  <c r="J2416" i="3"/>
  <c r="J2417" i="3"/>
  <c r="J2418" i="3"/>
  <c r="J2419" i="3"/>
  <c r="J2420" i="3"/>
  <c r="J2421" i="3"/>
  <c r="J2422" i="3"/>
  <c r="J2423" i="3"/>
  <c r="J2424" i="3"/>
  <c r="J2425" i="3"/>
  <c r="J2426" i="3"/>
  <c r="J2427" i="3"/>
  <c r="J2428" i="3"/>
  <c r="J2429" i="3"/>
  <c r="J2430" i="3"/>
  <c r="J2431" i="3"/>
  <c r="J2432" i="3"/>
  <c r="J2433" i="3"/>
  <c r="J2434" i="3"/>
  <c r="J2435" i="3"/>
  <c r="J2436" i="3"/>
  <c r="J2437" i="3"/>
  <c r="J2438" i="3"/>
  <c r="J2439" i="3"/>
  <c r="J2440" i="3"/>
  <c r="J2441" i="3"/>
  <c r="J2442" i="3"/>
  <c r="J2443" i="3"/>
  <c r="J2444" i="3"/>
  <c r="J2445" i="3"/>
  <c r="J2446" i="3"/>
  <c r="J2447" i="3"/>
  <c r="J2448" i="3"/>
  <c r="J2449" i="3"/>
  <c r="J2450" i="3"/>
  <c r="J2451" i="3"/>
  <c r="J2452" i="3"/>
  <c r="J2453" i="3"/>
  <c r="J2454" i="3"/>
  <c r="J2455" i="3"/>
  <c r="J2456" i="3"/>
  <c r="J2457" i="3"/>
  <c r="J2458" i="3"/>
  <c r="J2459" i="3"/>
  <c r="J2460" i="3"/>
  <c r="J2461" i="3"/>
  <c r="J2462" i="3"/>
  <c r="J2463" i="3"/>
  <c r="J2464" i="3"/>
  <c r="J2465" i="3"/>
  <c r="J2466" i="3"/>
  <c r="J2467" i="3"/>
  <c r="J2468" i="3"/>
  <c r="J2469" i="3"/>
  <c r="J2470" i="3"/>
  <c r="J2471" i="3"/>
  <c r="J2472" i="3"/>
  <c r="J2473" i="3"/>
  <c r="J2474" i="3"/>
  <c r="J2475" i="3"/>
  <c r="J2476" i="3"/>
  <c r="J2477" i="3"/>
  <c r="J2478" i="3"/>
  <c r="J2479" i="3"/>
  <c r="J2480" i="3"/>
  <c r="J2481" i="3"/>
  <c r="J2482" i="3"/>
  <c r="J2483" i="3"/>
  <c r="J2484" i="3"/>
  <c r="J2485" i="3"/>
  <c r="J2486" i="3"/>
  <c r="J2487" i="3"/>
  <c r="J2488" i="3"/>
  <c r="J2489" i="3"/>
  <c r="J2490" i="3"/>
  <c r="J2491" i="3"/>
  <c r="J2492" i="3"/>
  <c r="J2493" i="3"/>
  <c r="J2494" i="3"/>
  <c r="J2495" i="3"/>
  <c r="J2496" i="3"/>
  <c r="J2497" i="3"/>
  <c r="J2498" i="3"/>
  <c r="J2499" i="3"/>
  <c r="J2500" i="3"/>
  <c r="J2501" i="3"/>
  <c r="J2502" i="3"/>
  <c r="J2503" i="3"/>
  <c r="J2504" i="3"/>
  <c r="J2505" i="3"/>
  <c r="J2506" i="3"/>
  <c r="J2507" i="3"/>
  <c r="J2508" i="3"/>
  <c r="J2509" i="3"/>
  <c r="J2510" i="3"/>
  <c r="J2511" i="3"/>
  <c r="J2512" i="3"/>
  <c r="J2513" i="3"/>
  <c r="J2514" i="3"/>
  <c r="J2515" i="3"/>
  <c r="J2516" i="3"/>
  <c r="J2517" i="3"/>
  <c r="J2518" i="3"/>
  <c r="J2519" i="3"/>
  <c r="J2520" i="3"/>
  <c r="J2521" i="3"/>
  <c r="J2522" i="3"/>
  <c r="J2523" i="3"/>
  <c r="J2524" i="3"/>
  <c r="J2525" i="3"/>
  <c r="J2526" i="3"/>
  <c r="J2527" i="3"/>
  <c r="J2528" i="3"/>
  <c r="J2529" i="3"/>
  <c r="J2530" i="3"/>
  <c r="J2531" i="3"/>
  <c r="J2532" i="3"/>
  <c r="J2533" i="3"/>
  <c r="J2534" i="3"/>
  <c r="J2535" i="3"/>
  <c r="J2536" i="3"/>
  <c r="J2537" i="3"/>
  <c r="J2538" i="3"/>
  <c r="J2539" i="3"/>
  <c r="J2540" i="3"/>
  <c r="J2541" i="3"/>
  <c r="J2542" i="3"/>
  <c r="J2543" i="3"/>
  <c r="J2544" i="3"/>
  <c r="J2545" i="3"/>
  <c r="J2546" i="3"/>
  <c r="J2547" i="3"/>
  <c r="J2548" i="3"/>
  <c r="J2549" i="3"/>
  <c r="J2550" i="3"/>
  <c r="J2551" i="3"/>
  <c r="J2552" i="3"/>
  <c r="J2553" i="3"/>
  <c r="J2554" i="3"/>
  <c r="J2555" i="3"/>
  <c r="J2556" i="3"/>
  <c r="J2557" i="3"/>
  <c r="J2558" i="3"/>
  <c r="J2559" i="3"/>
  <c r="J2560" i="3"/>
  <c r="J2561" i="3"/>
  <c r="J2562" i="3"/>
  <c r="J2563" i="3"/>
  <c r="J2564" i="3"/>
  <c r="J2565" i="3"/>
  <c r="J2566" i="3"/>
  <c r="J2567" i="3"/>
  <c r="J2568" i="3"/>
  <c r="J2569" i="3"/>
  <c r="J2570" i="3"/>
  <c r="J2571" i="3"/>
  <c r="J2572" i="3"/>
  <c r="J2573" i="3"/>
  <c r="J2574" i="3"/>
  <c r="J2575" i="3"/>
  <c r="J2576" i="3"/>
  <c r="J2577" i="3"/>
  <c r="J2578" i="3"/>
  <c r="J2579" i="3"/>
  <c r="J2580" i="3"/>
  <c r="J2581" i="3"/>
  <c r="J2582" i="3"/>
  <c r="J2583" i="3"/>
  <c r="J2584" i="3"/>
  <c r="J2585" i="3"/>
  <c r="J2586" i="3"/>
  <c r="J2587" i="3"/>
  <c r="J2588" i="3"/>
  <c r="J2589" i="3"/>
  <c r="J2590" i="3"/>
  <c r="J2591" i="3"/>
  <c r="J2592" i="3"/>
  <c r="J2593" i="3"/>
  <c r="J2594" i="3"/>
  <c r="J2595" i="3"/>
  <c r="J2596" i="3"/>
  <c r="J2597" i="3"/>
  <c r="J2598" i="3"/>
  <c r="J2599" i="3"/>
  <c r="J2600" i="3"/>
  <c r="J2601" i="3"/>
  <c r="J2602" i="3"/>
  <c r="J2603" i="3"/>
  <c r="J2604" i="3"/>
  <c r="J2605" i="3"/>
  <c r="J2606" i="3"/>
  <c r="J2607" i="3"/>
  <c r="J2608" i="3"/>
  <c r="J2609" i="3"/>
  <c r="J2610" i="3"/>
  <c r="J2611" i="3"/>
  <c r="J2612" i="3"/>
  <c r="J2613" i="3"/>
  <c r="J2614" i="3"/>
  <c r="J2615" i="3"/>
  <c r="J2616" i="3"/>
  <c r="J2617" i="3"/>
  <c r="J2618" i="3"/>
  <c r="J2619" i="3"/>
  <c r="J2620" i="3"/>
  <c r="J2621" i="3"/>
  <c r="J2622" i="3"/>
  <c r="J2623" i="3"/>
  <c r="J2624" i="3"/>
  <c r="J2625" i="3"/>
  <c r="J2626" i="3"/>
  <c r="J2627" i="3"/>
  <c r="J2628" i="3"/>
  <c r="J2629" i="3"/>
  <c r="J2630" i="3"/>
  <c r="J2631" i="3"/>
  <c r="J2632" i="3"/>
  <c r="J2633" i="3"/>
  <c r="J2634" i="3"/>
  <c r="J2635" i="3"/>
  <c r="J2636" i="3"/>
  <c r="J2637" i="3"/>
  <c r="J2638" i="3"/>
  <c r="J2639" i="3"/>
  <c r="J2640" i="3"/>
  <c r="J2641" i="3"/>
  <c r="J2642" i="3"/>
  <c r="J2643" i="3"/>
  <c r="J2644" i="3"/>
  <c r="J2645" i="3"/>
  <c r="J2646" i="3"/>
  <c r="J2647" i="3"/>
  <c r="J2648" i="3"/>
  <c r="J2649" i="3"/>
  <c r="J2650" i="3"/>
  <c r="J2651" i="3"/>
  <c r="J2652" i="3"/>
  <c r="J2653" i="3"/>
  <c r="J2654" i="3"/>
  <c r="J2655" i="3"/>
  <c r="J2656" i="3"/>
  <c r="J2657" i="3"/>
  <c r="J2658" i="3"/>
  <c r="J2659" i="3"/>
  <c r="J2660" i="3"/>
  <c r="J2661" i="3"/>
  <c r="J2662" i="3"/>
  <c r="J2663" i="3"/>
  <c r="J2664" i="3"/>
  <c r="J2665" i="3"/>
  <c r="J2666" i="3"/>
  <c r="J2667" i="3"/>
  <c r="J2668" i="3"/>
  <c r="J2669" i="3"/>
  <c r="J2670" i="3"/>
  <c r="J2671" i="3"/>
  <c r="J2672" i="3"/>
  <c r="J2673" i="3"/>
  <c r="J2674" i="3"/>
  <c r="J2675" i="3"/>
  <c r="J2676" i="3"/>
  <c r="J2677" i="3"/>
  <c r="J2678" i="3"/>
  <c r="J2679" i="3"/>
  <c r="J2680" i="3"/>
  <c r="J2681" i="3"/>
  <c r="J2682" i="3"/>
  <c r="J2683" i="3"/>
  <c r="J2684" i="3"/>
  <c r="J2685" i="3"/>
  <c r="J2686" i="3"/>
  <c r="J2687" i="3"/>
  <c r="J2688" i="3"/>
  <c r="J2689" i="3"/>
  <c r="J2690" i="3"/>
  <c r="J2691" i="3"/>
  <c r="J2692" i="3"/>
  <c r="J2693" i="3"/>
  <c r="J2694" i="3"/>
  <c r="J2695" i="3"/>
  <c r="J2696" i="3"/>
  <c r="J2697" i="3"/>
  <c r="J2698" i="3"/>
  <c r="J2699" i="3"/>
  <c r="J2700" i="3"/>
  <c r="J2701" i="3"/>
  <c r="J2702" i="3"/>
  <c r="J2703" i="3"/>
  <c r="J2704" i="3"/>
  <c r="J2705" i="3"/>
  <c r="J2706" i="3"/>
  <c r="J2707" i="3"/>
  <c r="J2708" i="3"/>
  <c r="J2709" i="3"/>
  <c r="J2710" i="3"/>
  <c r="J2711" i="3"/>
  <c r="J2712" i="3"/>
  <c r="J2713" i="3"/>
  <c r="J2714" i="3"/>
  <c r="J2715" i="3"/>
  <c r="J2716" i="3"/>
  <c r="J2717" i="3"/>
  <c r="J2718" i="3"/>
  <c r="J2719" i="3"/>
  <c r="J2720" i="3"/>
  <c r="J2721" i="3"/>
  <c r="J2722" i="3"/>
  <c r="J2723" i="3"/>
  <c r="J2724" i="3"/>
  <c r="J2725" i="3"/>
  <c r="J2726" i="3"/>
  <c r="J2727" i="3"/>
  <c r="J2728" i="3"/>
  <c r="J2729" i="3"/>
  <c r="J2730" i="3"/>
  <c r="J2731" i="3"/>
  <c r="J2732" i="3"/>
  <c r="J2733" i="3"/>
  <c r="J2734" i="3"/>
  <c r="J2735" i="3"/>
  <c r="J2736" i="3"/>
  <c r="J2737" i="3"/>
  <c r="J2738" i="3"/>
  <c r="J2739" i="3"/>
  <c r="J2740" i="3"/>
  <c r="J2741" i="3"/>
  <c r="J2742" i="3"/>
  <c r="J2743" i="3"/>
  <c r="J2744" i="3"/>
  <c r="J2745" i="3"/>
  <c r="J2746" i="3"/>
  <c r="J2747" i="3"/>
  <c r="J2748" i="3"/>
  <c r="J2749" i="3"/>
  <c r="J2750" i="3"/>
  <c r="J2751" i="3"/>
  <c r="J2752" i="3"/>
  <c r="J2753" i="3"/>
  <c r="J2754" i="3"/>
  <c r="J2755" i="3"/>
  <c r="J2756" i="3"/>
  <c r="J2757" i="3"/>
  <c r="J2758" i="3"/>
  <c r="J2759" i="3"/>
  <c r="J2760" i="3"/>
  <c r="J2761" i="3"/>
  <c r="J2762" i="3"/>
  <c r="J2763" i="3"/>
  <c r="J2764" i="3"/>
  <c r="J2765" i="3"/>
  <c r="J2766" i="3"/>
  <c r="J2767" i="3"/>
  <c r="J2768" i="3"/>
  <c r="J2769" i="3"/>
  <c r="J2770" i="3"/>
  <c r="J2771" i="3"/>
  <c r="J2772" i="3"/>
  <c r="J2773" i="3"/>
  <c r="J2774" i="3"/>
  <c r="J2775" i="3"/>
  <c r="J2776" i="3"/>
  <c r="J2777" i="3"/>
  <c r="J2778" i="3"/>
  <c r="J2779" i="3"/>
  <c r="J2780" i="3"/>
  <c r="J2781" i="3"/>
  <c r="J2782" i="3"/>
  <c r="J2783" i="3"/>
  <c r="J2784" i="3"/>
  <c r="J2785" i="3"/>
  <c r="J2786" i="3"/>
  <c r="J2787" i="3"/>
  <c r="J2788" i="3"/>
  <c r="J2789" i="3"/>
  <c r="J2790" i="3"/>
  <c r="J2791" i="3"/>
  <c r="J2792" i="3"/>
  <c r="J2793" i="3"/>
  <c r="J2794" i="3"/>
  <c r="J2795" i="3"/>
  <c r="J2796" i="3"/>
  <c r="J2797" i="3"/>
  <c r="J2798" i="3"/>
  <c r="J2799" i="3"/>
  <c r="J2800" i="3"/>
  <c r="J2801" i="3"/>
  <c r="J2802" i="3"/>
  <c r="J2803" i="3"/>
  <c r="J2804" i="3"/>
  <c r="J2805" i="3"/>
  <c r="J2806" i="3"/>
  <c r="J2807" i="3"/>
  <c r="J2808" i="3"/>
  <c r="J2809" i="3"/>
  <c r="J2810" i="3"/>
  <c r="J2811" i="3"/>
  <c r="J2812" i="3"/>
  <c r="J2813" i="3"/>
  <c r="J2814" i="3"/>
  <c r="J2815" i="3"/>
  <c r="J2816" i="3"/>
  <c r="J2817" i="3"/>
  <c r="J2818" i="3"/>
  <c r="J2819" i="3"/>
  <c r="J2820" i="3"/>
  <c r="J2821" i="3"/>
  <c r="J2822" i="3"/>
  <c r="J2823" i="3"/>
  <c r="J2824" i="3"/>
  <c r="J2825" i="3"/>
  <c r="J2826" i="3"/>
  <c r="J2827" i="3"/>
  <c r="J2828" i="3"/>
  <c r="J2829" i="3"/>
  <c r="J2830" i="3"/>
  <c r="J2831" i="3"/>
  <c r="J2832" i="3"/>
  <c r="J2833" i="3"/>
  <c r="J2834" i="3"/>
  <c r="J2835" i="3"/>
  <c r="J2836" i="3"/>
  <c r="J2837" i="3"/>
  <c r="J2838" i="3"/>
  <c r="J2839" i="3"/>
  <c r="J2840" i="3"/>
  <c r="J2841" i="3"/>
  <c r="J2842" i="3"/>
  <c r="J2843" i="3"/>
  <c r="J2844" i="3"/>
  <c r="J2845" i="3"/>
  <c r="J2846" i="3"/>
  <c r="J2847" i="3"/>
  <c r="J2848" i="3"/>
  <c r="J2849" i="3"/>
  <c r="J2850" i="3"/>
  <c r="J2851" i="3"/>
  <c r="J2852" i="3"/>
  <c r="J2853" i="3"/>
  <c r="J2854" i="3"/>
  <c r="J2855" i="3"/>
  <c r="J2856" i="3"/>
  <c r="J2857" i="3"/>
  <c r="J2858" i="3"/>
  <c r="J2859" i="3"/>
  <c r="J2860" i="3"/>
  <c r="J2861" i="3"/>
  <c r="J2862" i="3"/>
  <c r="J2863" i="3"/>
  <c r="J2864" i="3"/>
  <c r="J2865" i="3"/>
  <c r="J2866" i="3"/>
  <c r="J2867" i="3"/>
  <c r="J2868" i="3"/>
  <c r="J2869" i="3"/>
  <c r="J2870" i="3"/>
  <c r="J2871" i="3"/>
  <c r="J2872" i="3"/>
  <c r="J2873" i="3"/>
  <c r="J2874" i="3"/>
  <c r="J2875" i="3"/>
  <c r="J2876" i="3"/>
  <c r="J2877" i="3"/>
  <c r="J2878" i="3"/>
  <c r="J2879" i="3"/>
  <c r="J2880" i="3"/>
  <c r="J2881" i="3"/>
  <c r="J2882" i="3"/>
  <c r="J2883" i="3"/>
  <c r="J2884" i="3"/>
  <c r="J2885" i="3"/>
  <c r="J2886" i="3"/>
  <c r="J2887" i="3"/>
  <c r="J2888" i="3"/>
  <c r="J2889" i="3"/>
  <c r="J2890" i="3"/>
  <c r="J2891" i="3"/>
  <c r="J2892" i="3"/>
  <c r="J2893" i="3"/>
  <c r="J2894" i="3"/>
  <c r="J2895" i="3"/>
  <c r="J2896" i="3"/>
  <c r="J2897" i="3"/>
  <c r="J2898" i="3"/>
  <c r="J2899" i="3"/>
  <c r="J2900" i="3"/>
  <c r="J2901" i="3"/>
  <c r="J2902" i="3"/>
  <c r="J2903" i="3"/>
  <c r="J2904" i="3"/>
  <c r="J2905" i="3"/>
  <c r="J2906" i="3"/>
  <c r="J2907" i="3"/>
  <c r="J2908" i="3"/>
  <c r="J2909" i="3"/>
  <c r="J2910" i="3"/>
  <c r="J2911" i="3"/>
  <c r="J2912" i="3"/>
  <c r="J2913" i="3"/>
  <c r="J2914" i="3"/>
  <c r="J2915" i="3"/>
  <c r="J2916" i="3"/>
  <c r="J2917" i="3"/>
  <c r="J2918" i="3"/>
  <c r="J2919" i="3"/>
  <c r="J2920" i="3"/>
  <c r="J2921" i="3"/>
  <c r="J2922" i="3"/>
  <c r="J2923" i="3"/>
  <c r="J2924" i="3"/>
  <c r="J2925" i="3"/>
  <c r="J2926" i="3"/>
  <c r="J2927" i="3"/>
  <c r="J2928" i="3"/>
  <c r="J2929" i="3"/>
  <c r="J2930" i="3"/>
  <c r="J2931" i="3"/>
  <c r="J2932" i="3"/>
  <c r="J2933" i="3"/>
  <c r="J2934" i="3"/>
  <c r="J2935" i="3"/>
  <c r="J2936" i="3"/>
  <c r="J2937" i="3"/>
  <c r="J2938" i="3"/>
  <c r="J2939" i="3"/>
  <c r="J2940" i="3"/>
  <c r="J2941" i="3"/>
  <c r="J2942" i="3"/>
  <c r="J2943" i="3"/>
  <c r="J2944" i="3"/>
  <c r="J2945" i="3"/>
  <c r="J2946" i="3"/>
  <c r="J2947" i="3"/>
  <c r="J2948" i="3"/>
  <c r="J2949" i="3"/>
  <c r="J2950" i="3"/>
  <c r="J2951" i="3"/>
  <c r="J2952" i="3"/>
  <c r="J2953" i="3"/>
  <c r="J2954" i="3"/>
  <c r="J2955" i="3"/>
  <c r="J2956" i="3"/>
  <c r="J2957" i="3"/>
  <c r="J2958" i="3"/>
  <c r="J2959" i="3"/>
  <c r="J2960" i="3"/>
  <c r="J2961" i="3"/>
  <c r="J2962" i="3"/>
  <c r="J2963" i="3"/>
  <c r="J2964" i="3"/>
  <c r="J2965" i="3"/>
  <c r="J2966" i="3"/>
  <c r="J2967" i="3"/>
  <c r="J2968" i="3"/>
  <c r="J2969" i="3"/>
  <c r="J2970" i="3"/>
  <c r="J2971" i="3"/>
  <c r="J2972" i="3"/>
  <c r="J2973" i="3"/>
  <c r="J2974" i="3"/>
  <c r="J2975" i="3"/>
  <c r="J2976" i="3"/>
  <c r="J2977" i="3"/>
  <c r="J2978" i="3"/>
  <c r="J2979" i="3"/>
  <c r="J2980" i="3"/>
  <c r="J2981" i="3"/>
  <c r="J2982" i="3"/>
  <c r="J2983" i="3"/>
  <c r="J2984" i="3"/>
  <c r="J2985" i="3"/>
  <c r="J2986" i="3"/>
  <c r="J2987" i="3"/>
  <c r="J2988" i="3"/>
  <c r="J2989" i="3"/>
  <c r="J2990" i="3"/>
  <c r="J2991" i="3"/>
  <c r="J2992" i="3"/>
  <c r="J2993" i="3"/>
  <c r="J2994" i="3"/>
  <c r="J2995" i="3"/>
  <c r="J2996" i="3"/>
  <c r="J2997" i="3"/>
  <c r="J2998" i="3"/>
  <c r="J2999" i="3"/>
  <c r="J3000" i="3"/>
  <c r="J3001" i="3"/>
  <c r="J3002" i="3"/>
  <c r="J3003" i="3"/>
  <c r="J3004" i="3"/>
  <c r="J3005" i="3"/>
  <c r="J3006" i="3"/>
  <c r="J3007" i="3"/>
  <c r="J3008" i="3"/>
  <c r="J3009" i="3"/>
  <c r="J3010" i="3"/>
  <c r="J3011" i="3"/>
  <c r="J3012" i="3"/>
  <c r="J3013" i="3"/>
  <c r="J3014" i="3"/>
  <c r="J3015" i="3"/>
  <c r="J3016" i="3"/>
  <c r="J3017" i="3"/>
  <c r="J3018" i="3"/>
  <c r="J3019" i="3"/>
  <c r="J3020" i="3"/>
  <c r="J3021" i="3"/>
  <c r="J3022" i="3"/>
  <c r="J3023" i="3"/>
  <c r="J3024" i="3"/>
  <c r="J3025" i="3"/>
  <c r="J3026" i="3"/>
  <c r="J3027" i="3"/>
  <c r="J3028" i="3"/>
  <c r="J3029" i="3"/>
  <c r="J3030" i="3"/>
  <c r="J3031" i="3"/>
  <c r="J3032" i="3"/>
  <c r="J3033" i="3"/>
  <c r="J3034" i="3"/>
  <c r="J3035" i="3"/>
  <c r="J3036" i="3"/>
  <c r="J3037" i="3"/>
  <c r="J3038" i="3"/>
  <c r="J3039" i="3"/>
  <c r="J3040" i="3"/>
  <c r="J3041" i="3"/>
  <c r="J3042" i="3"/>
  <c r="J3043" i="3"/>
  <c r="J3044" i="3"/>
  <c r="J3045" i="3"/>
  <c r="J3046" i="3"/>
  <c r="J3047" i="3"/>
  <c r="J3048" i="3"/>
  <c r="J3049" i="3"/>
  <c r="J3050" i="3"/>
  <c r="J3051" i="3"/>
  <c r="J3052" i="3"/>
  <c r="J3053" i="3"/>
  <c r="J3054" i="3"/>
  <c r="J3055" i="3"/>
  <c r="J3056" i="3"/>
  <c r="J3057" i="3"/>
  <c r="J3058" i="3"/>
  <c r="J3059" i="3"/>
  <c r="J3060" i="3"/>
  <c r="J3061" i="3"/>
  <c r="J3062" i="3"/>
  <c r="J3063" i="3"/>
  <c r="J3064" i="3"/>
  <c r="J3065" i="3"/>
  <c r="J3066" i="3"/>
  <c r="J3067" i="3"/>
  <c r="J3068" i="3"/>
  <c r="J3069" i="3"/>
  <c r="J3070" i="3"/>
  <c r="J3071" i="3"/>
  <c r="J3072" i="3"/>
  <c r="J3073" i="3"/>
  <c r="J3074" i="3"/>
  <c r="J3075" i="3"/>
  <c r="J3076" i="3"/>
  <c r="J3077" i="3"/>
  <c r="J3078" i="3"/>
  <c r="J3079" i="3"/>
  <c r="J3080" i="3"/>
  <c r="J3081" i="3"/>
  <c r="J3082" i="3"/>
  <c r="J3083" i="3"/>
  <c r="J3084" i="3"/>
  <c r="J3085" i="3"/>
  <c r="J3086" i="3"/>
  <c r="J3087" i="3"/>
  <c r="J3088" i="3"/>
  <c r="J3089" i="3"/>
  <c r="J3090" i="3"/>
  <c r="J3091" i="3"/>
  <c r="J3092" i="3"/>
  <c r="J3093" i="3"/>
  <c r="J3094" i="3"/>
  <c r="J3095" i="3"/>
  <c r="J3096" i="3"/>
  <c r="J3097" i="3"/>
  <c r="J3098" i="3"/>
  <c r="J3099" i="3"/>
  <c r="J3100" i="3"/>
  <c r="J3101" i="3"/>
  <c r="J3102" i="3"/>
  <c r="J3103" i="3"/>
  <c r="J3104" i="3"/>
  <c r="J3105" i="3"/>
  <c r="J3106" i="3"/>
  <c r="J3107" i="3"/>
  <c r="J3108" i="3"/>
  <c r="J3109" i="3"/>
  <c r="J3110" i="3"/>
  <c r="J3111" i="3"/>
  <c r="J3112" i="3"/>
  <c r="J3113" i="3"/>
  <c r="J3114" i="3"/>
  <c r="J3115" i="3"/>
  <c r="J3116" i="3"/>
  <c r="J3117" i="3"/>
  <c r="J3118" i="3"/>
  <c r="J3119" i="3"/>
  <c r="J3120" i="3"/>
  <c r="J3121" i="3"/>
  <c r="J3122" i="3"/>
  <c r="J3123" i="3"/>
  <c r="J3124" i="3"/>
  <c r="J3125" i="3"/>
  <c r="J3126" i="3"/>
  <c r="J3127" i="3"/>
  <c r="J3128" i="3"/>
  <c r="J3129" i="3"/>
  <c r="J3130" i="3"/>
  <c r="J3131" i="3"/>
  <c r="J3132" i="3"/>
  <c r="J3133" i="3"/>
  <c r="J3134" i="3"/>
  <c r="J3135" i="3"/>
  <c r="J3136" i="3"/>
  <c r="J3137" i="3"/>
  <c r="J3138" i="3"/>
  <c r="J3139" i="3"/>
  <c r="J3140" i="3"/>
  <c r="J3141" i="3"/>
  <c r="J3142" i="3"/>
  <c r="J3143" i="3"/>
  <c r="J3144" i="3"/>
  <c r="J3145" i="3"/>
  <c r="J3146" i="3"/>
  <c r="J3147" i="3"/>
  <c r="J3148" i="3"/>
  <c r="J3149" i="3"/>
  <c r="J3150" i="3"/>
  <c r="J3151" i="3"/>
  <c r="J3152" i="3"/>
  <c r="J3153" i="3"/>
  <c r="J3154" i="3"/>
  <c r="J3155" i="3"/>
  <c r="J3156" i="3"/>
  <c r="J3157" i="3"/>
  <c r="J3158" i="3"/>
  <c r="J3159" i="3"/>
  <c r="J3160" i="3"/>
  <c r="J3161" i="3"/>
  <c r="J3162" i="3"/>
  <c r="J3163" i="3"/>
  <c r="J3164" i="3"/>
  <c r="J3165" i="3"/>
  <c r="J3166" i="3"/>
  <c r="J3167" i="3"/>
  <c r="J3168" i="3"/>
  <c r="J3169" i="3"/>
  <c r="J3170" i="3"/>
  <c r="J3171" i="3"/>
  <c r="J3172" i="3"/>
  <c r="J3173" i="3"/>
  <c r="J3174" i="3"/>
  <c r="J3175" i="3"/>
  <c r="J3176" i="3"/>
  <c r="J3177" i="3"/>
  <c r="J3178" i="3"/>
  <c r="J3179" i="3"/>
  <c r="J3180" i="3"/>
  <c r="J3181" i="3"/>
  <c r="J3182" i="3"/>
  <c r="J3183" i="3"/>
  <c r="J3184" i="3"/>
  <c r="J3185" i="3"/>
  <c r="J3186" i="3"/>
  <c r="J3187" i="3"/>
  <c r="J3188" i="3"/>
  <c r="J3189" i="3"/>
  <c r="J3190" i="3"/>
  <c r="J3191" i="3"/>
  <c r="J3192" i="3"/>
  <c r="J3193" i="3"/>
  <c r="J3194" i="3"/>
  <c r="J3195" i="3"/>
  <c r="J3196" i="3"/>
  <c r="J3197" i="3"/>
  <c r="J3198" i="3"/>
  <c r="J3199" i="3"/>
  <c r="J3200" i="3"/>
  <c r="J3201" i="3"/>
  <c r="J3202" i="3"/>
  <c r="J3203" i="3"/>
  <c r="J3204" i="3"/>
  <c r="J3205" i="3"/>
  <c r="J3206" i="3"/>
  <c r="J3207" i="3"/>
  <c r="J3208" i="3"/>
  <c r="J3209" i="3"/>
  <c r="J3210" i="3"/>
  <c r="J3211" i="3"/>
  <c r="J3212" i="3"/>
  <c r="J3213" i="3"/>
  <c r="J3214" i="3"/>
  <c r="J3215" i="3"/>
  <c r="J3216" i="3"/>
  <c r="J3217" i="3"/>
  <c r="J3218" i="3"/>
  <c r="J3219" i="3"/>
  <c r="J3220" i="3"/>
  <c r="J3221" i="3"/>
  <c r="J3222" i="3"/>
  <c r="J3223" i="3"/>
  <c r="J3224" i="3"/>
  <c r="J3225" i="3"/>
  <c r="J3226" i="3"/>
  <c r="J3227" i="3"/>
  <c r="J3228" i="3"/>
  <c r="J3229" i="3"/>
  <c r="J3230" i="3"/>
  <c r="J3231" i="3"/>
  <c r="J3232" i="3"/>
  <c r="J3233" i="3"/>
  <c r="J3234" i="3"/>
  <c r="J3235" i="3"/>
  <c r="J3236" i="3"/>
  <c r="J3237" i="3"/>
  <c r="J3238" i="3"/>
  <c r="J3239" i="3"/>
  <c r="J3240" i="3"/>
  <c r="J3241" i="3"/>
  <c r="J3242" i="3"/>
  <c r="J3243" i="3"/>
  <c r="J3244" i="3"/>
  <c r="J3245" i="3"/>
  <c r="J3246" i="3"/>
  <c r="J3247" i="3"/>
  <c r="J3248" i="3"/>
  <c r="J3249" i="3"/>
  <c r="J3250" i="3"/>
  <c r="J3251" i="3"/>
  <c r="J3252" i="3"/>
  <c r="J3253" i="3"/>
  <c r="J3254" i="3"/>
  <c r="J3255" i="3"/>
  <c r="J3256" i="3"/>
  <c r="J3257" i="3"/>
  <c r="J3258" i="3"/>
  <c r="J3259" i="3"/>
  <c r="J3260" i="3"/>
  <c r="J3261" i="3"/>
  <c r="J3262" i="3"/>
  <c r="J3263" i="3"/>
  <c r="J3264" i="3"/>
  <c r="J3265" i="3"/>
  <c r="J3266" i="3"/>
  <c r="J3267" i="3"/>
  <c r="J3268" i="3"/>
  <c r="J3269" i="3"/>
  <c r="J3270" i="3"/>
  <c r="J3271" i="3"/>
  <c r="J3272" i="3"/>
  <c r="J3273" i="3"/>
  <c r="J3274" i="3"/>
  <c r="J3275" i="3"/>
  <c r="J3276" i="3"/>
  <c r="J3277" i="3"/>
  <c r="J3278" i="3"/>
  <c r="J3279" i="3"/>
  <c r="J3280" i="3"/>
  <c r="J3281" i="3"/>
  <c r="J3282" i="3"/>
  <c r="J3283" i="3"/>
  <c r="J3284" i="3"/>
  <c r="J3285" i="3"/>
  <c r="J3286" i="3"/>
  <c r="J3287" i="3"/>
  <c r="J3288" i="3"/>
  <c r="J3289" i="3"/>
  <c r="J3290" i="3"/>
  <c r="J3291" i="3"/>
  <c r="J3292" i="3"/>
  <c r="J3293" i="3"/>
  <c r="J3294" i="3"/>
  <c r="J3295" i="3"/>
  <c r="J3296" i="3"/>
  <c r="J3297" i="3"/>
  <c r="J3298" i="3"/>
  <c r="J3299" i="3"/>
  <c r="J3300" i="3"/>
  <c r="J3301" i="3"/>
  <c r="J3302" i="3"/>
  <c r="J3303" i="3"/>
  <c r="J3304" i="3"/>
  <c r="J3305" i="3"/>
  <c r="J3306" i="3"/>
  <c r="J3307" i="3"/>
  <c r="J3308" i="3"/>
  <c r="J3309" i="3"/>
  <c r="J3310" i="3"/>
  <c r="J3311" i="3"/>
  <c r="J3312" i="3"/>
  <c r="J3313" i="3"/>
  <c r="J3314" i="3"/>
  <c r="J3315" i="3"/>
  <c r="J3316" i="3"/>
  <c r="J3317" i="3"/>
  <c r="J3318" i="3"/>
  <c r="J3319" i="3"/>
  <c r="J3320" i="3"/>
  <c r="J3321" i="3"/>
  <c r="J3322" i="3"/>
  <c r="J3323" i="3"/>
  <c r="J3324" i="3"/>
  <c r="J3325" i="3"/>
  <c r="J3326" i="3"/>
  <c r="J3327" i="3"/>
  <c r="J3328" i="3"/>
  <c r="J3329" i="3"/>
  <c r="J3330" i="3"/>
  <c r="J3331" i="3"/>
  <c r="J3332" i="3"/>
  <c r="J3333" i="3"/>
  <c r="J3334" i="3"/>
  <c r="J3335" i="3"/>
  <c r="J3336" i="3"/>
  <c r="J3337" i="3"/>
  <c r="J3338" i="3"/>
  <c r="J3339" i="3"/>
  <c r="J3340" i="3"/>
  <c r="J3341" i="3"/>
  <c r="J3342" i="3"/>
  <c r="J3343" i="3"/>
  <c r="J3344" i="3"/>
  <c r="J3345" i="3"/>
  <c r="J3346" i="3"/>
  <c r="J3347" i="3"/>
  <c r="J3348" i="3"/>
  <c r="J3349" i="3"/>
  <c r="J3350" i="3"/>
  <c r="J3351" i="3"/>
  <c r="J3352" i="3"/>
  <c r="J3353" i="3"/>
  <c r="J3354" i="3"/>
  <c r="J3355" i="3"/>
  <c r="J3356" i="3"/>
  <c r="J3357" i="3"/>
  <c r="J3358" i="3"/>
  <c r="J3359" i="3"/>
  <c r="J3360" i="3"/>
  <c r="J3361" i="3"/>
  <c r="J3362" i="3"/>
  <c r="J3363" i="3"/>
  <c r="J3364" i="3"/>
  <c r="J3365" i="3"/>
  <c r="J3366" i="3"/>
  <c r="J3367" i="3"/>
  <c r="J3368" i="3"/>
  <c r="J3369" i="3"/>
  <c r="J3370" i="3"/>
  <c r="J3371" i="3"/>
  <c r="J3372" i="3"/>
  <c r="J3373" i="3"/>
  <c r="J3374" i="3"/>
  <c r="J3375" i="3"/>
  <c r="J3376" i="3"/>
  <c r="J3377" i="3"/>
  <c r="J3378" i="3"/>
  <c r="J3379" i="3"/>
  <c r="J3380" i="3"/>
  <c r="J3381" i="3"/>
  <c r="J3382" i="3"/>
  <c r="J3383" i="3"/>
  <c r="J3384" i="3"/>
  <c r="J3385" i="3"/>
  <c r="J3386" i="3"/>
  <c r="J3387" i="3"/>
  <c r="J3388" i="3"/>
  <c r="J3389" i="3"/>
  <c r="J3390" i="3"/>
  <c r="J3391" i="3"/>
  <c r="J3392" i="3"/>
  <c r="J3393" i="3"/>
  <c r="J3394" i="3"/>
  <c r="J3395" i="3"/>
  <c r="J3396" i="3"/>
  <c r="J3397" i="3"/>
  <c r="J3398" i="3"/>
  <c r="J3399" i="3"/>
  <c r="J3400" i="3"/>
  <c r="J3401" i="3"/>
  <c r="J3402" i="3"/>
  <c r="J3403" i="3"/>
  <c r="J3404" i="3"/>
  <c r="J3405" i="3"/>
  <c r="J3406" i="3"/>
  <c r="J3407" i="3"/>
  <c r="J3408" i="3"/>
  <c r="J3409" i="3"/>
  <c r="J3410" i="3"/>
  <c r="J3411" i="3"/>
  <c r="J3412" i="3"/>
  <c r="J3413" i="3"/>
  <c r="J3414" i="3"/>
  <c r="J3415" i="3"/>
  <c r="J3416" i="3"/>
  <c r="J3417" i="3"/>
  <c r="J3418" i="3"/>
  <c r="J3419" i="3"/>
  <c r="J3420" i="3"/>
  <c r="J3421" i="3"/>
  <c r="J3422" i="3"/>
  <c r="J3423" i="3"/>
  <c r="J3424" i="3"/>
  <c r="J3425" i="3"/>
  <c r="J3426" i="3"/>
  <c r="J3427" i="3"/>
  <c r="J3428" i="3"/>
  <c r="J3429" i="3"/>
  <c r="J3430" i="3"/>
  <c r="J3431" i="3"/>
  <c r="J3432" i="3"/>
  <c r="J3433" i="3"/>
  <c r="J3434" i="3"/>
  <c r="J3435" i="3"/>
  <c r="J3436" i="3"/>
  <c r="J3437" i="3"/>
  <c r="J3438" i="3"/>
  <c r="J3439" i="3"/>
  <c r="J3440" i="3"/>
  <c r="J3441" i="3"/>
  <c r="J3442" i="3"/>
  <c r="J3443" i="3"/>
  <c r="J3444" i="3"/>
  <c r="J3445" i="3"/>
  <c r="J3446" i="3"/>
  <c r="J3447" i="3"/>
  <c r="J3448" i="3"/>
  <c r="J3449" i="3"/>
  <c r="J3450" i="3"/>
  <c r="J3451" i="3"/>
  <c r="J3452" i="3"/>
  <c r="J3453" i="3"/>
  <c r="J3454" i="3"/>
  <c r="J3455" i="3"/>
  <c r="J3456" i="3"/>
  <c r="J3457" i="3"/>
  <c r="J3458" i="3"/>
  <c r="J3459" i="3"/>
  <c r="J3460" i="3"/>
  <c r="J3461" i="3"/>
  <c r="J3462" i="3"/>
  <c r="J3463" i="3"/>
  <c r="J3464" i="3"/>
  <c r="J3465" i="3"/>
  <c r="J3466" i="3"/>
  <c r="J3467" i="3"/>
  <c r="J3468" i="3"/>
  <c r="J3469" i="3"/>
  <c r="J3470" i="3"/>
  <c r="J3471" i="3"/>
  <c r="J3472" i="3"/>
  <c r="J3473" i="3"/>
  <c r="J3474" i="3"/>
  <c r="J3475" i="3"/>
  <c r="J3476" i="3"/>
  <c r="J3477" i="3"/>
  <c r="J3478" i="3"/>
  <c r="J3479" i="3"/>
  <c r="J3480" i="3"/>
  <c r="J3481" i="3"/>
  <c r="J3482" i="3"/>
  <c r="J3483" i="3"/>
  <c r="J3484" i="3"/>
  <c r="J3485" i="3"/>
  <c r="J3486" i="3"/>
  <c r="J3487" i="3"/>
  <c r="J3488" i="3"/>
  <c r="J3489" i="3"/>
  <c r="J3490" i="3"/>
  <c r="J3491" i="3"/>
  <c r="J3492" i="3"/>
  <c r="J3493" i="3"/>
  <c r="J3494" i="3"/>
  <c r="J3495" i="3"/>
  <c r="J3496" i="3"/>
  <c r="J3497" i="3"/>
  <c r="J3498" i="3"/>
  <c r="J3499" i="3"/>
  <c r="J3500" i="3"/>
  <c r="J3501" i="3"/>
  <c r="J3502" i="3"/>
  <c r="J3503" i="3"/>
  <c r="J3504" i="3"/>
  <c r="J3505" i="3"/>
  <c r="J3506" i="3"/>
  <c r="J3507" i="3"/>
  <c r="J3508" i="3"/>
  <c r="J3509" i="3"/>
  <c r="J3510" i="3"/>
  <c r="J3511" i="3"/>
  <c r="J3512" i="3"/>
  <c r="J3513" i="3"/>
  <c r="J3514" i="3"/>
  <c r="J3515" i="3"/>
  <c r="J3516" i="3"/>
  <c r="J3517" i="3"/>
  <c r="J3518" i="3"/>
  <c r="J3519" i="3"/>
  <c r="J3520" i="3"/>
  <c r="J3521" i="3"/>
  <c r="J3522" i="3"/>
  <c r="J3523" i="3"/>
  <c r="J3524" i="3"/>
  <c r="J3525" i="3"/>
  <c r="J3526" i="3"/>
  <c r="J3527" i="3"/>
  <c r="J3528" i="3"/>
  <c r="J3529" i="3"/>
  <c r="J3530" i="3"/>
  <c r="J3531" i="3"/>
  <c r="J3532" i="3"/>
  <c r="J3533" i="3"/>
  <c r="J3534" i="3"/>
  <c r="J3535" i="3"/>
  <c r="J3536" i="3"/>
  <c r="J3537" i="3"/>
  <c r="J3538" i="3"/>
  <c r="J3539" i="3"/>
  <c r="J3540" i="3"/>
  <c r="J3541" i="3"/>
  <c r="J3542" i="3"/>
  <c r="J3543" i="3"/>
  <c r="J3544" i="3"/>
  <c r="J3545" i="3"/>
  <c r="J3546" i="3"/>
  <c r="J3547" i="3"/>
  <c r="J3548" i="3"/>
  <c r="J3549" i="3"/>
  <c r="J3550" i="3"/>
  <c r="J3551" i="3"/>
  <c r="J3552" i="3"/>
  <c r="J3553" i="3"/>
  <c r="J3554" i="3"/>
  <c r="J3555" i="3"/>
  <c r="J3556" i="3"/>
  <c r="J3557" i="3"/>
  <c r="J3558" i="3"/>
  <c r="J3559" i="3"/>
  <c r="J3560" i="3"/>
  <c r="J3561" i="3"/>
  <c r="J3562" i="3"/>
  <c r="J3563" i="3"/>
  <c r="J3564" i="3"/>
  <c r="J3565" i="3"/>
  <c r="J3566" i="3"/>
  <c r="J3567" i="3"/>
  <c r="J3568" i="3"/>
  <c r="J3569" i="3"/>
  <c r="J3570" i="3"/>
  <c r="J3571" i="3"/>
  <c r="J3572" i="3"/>
  <c r="J3573" i="3"/>
  <c r="J3574" i="3"/>
  <c r="J3575" i="3"/>
  <c r="J3576" i="3"/>
  <c r="J3577" i="3"/>
  <c r="J3578" i="3"/>
  <c r="J3579" i="3"/>
  <c r="J3580" i="3"/>
  <c r="J3581" i="3"/>
  <c r="J3582" i="3"/>
  <c r="J3583" i="3"/>
  <c r="J3584" i="3"/>
  <c r="J3585" i="3"/>
  <c r="J3586" i="3"/>
  <c r="J3587" i="3"/>
  <c r="J3588" i="3"/>
  <c r="J3589" i="3"/>
  <c r="J3590" i="3"/>
  <c r="J3591" i="3"/>
  <c r="J3592" i="3"/>
  <c r="J3593" i="3"/>
  <c r="J3594" i="3"/>
  <c r="J3595" i="3"/>
  <c r="J3596" i="3"/>
  <c r="J3597" i="3"/>
  <c r="J3598" i="3"/>
  <c r="J3599" i="3"/>
  <c r="J3600" i="3"/>
  <c r="J3601" i="3"/>
  <c r="J3602" i="3"/>
  <c r="J3603" i="3"/>
  <c r="J3604" i="3"/>
  <c r="J3605" i="3"/>
  <c r="J3606" i="3"/>
  <c r="J3607" i="3"/>
  <c r="J3608" i="3"/>
  <c r="J3609" i="3"/>
  <c r="J3610" i="3"/>
  <c r="J3611" i="3"/>
  <c r="J3612" i="3"/>
  <c r="J3613" i="3"/>
  <c r="J3614" i="3"/>
  <c r="J3615" i="3"/>
  <c r="J3616" i="3"/>
  <c r="J3617" i="3"/>
  <c r="J3618" i="3"/>
  <c r="J3619" i="3"/>
  <c r="J3620" i="3"/>
  <c r="J3621" i="3"/>
  <c r="J3622" i="3"/>
  <c r="J3623" i="3"/>
  <c r="J3624" i="3"/>
  <c r="J3625" i="3"/>
  <c r="J3626" i="3"/>
  <c r="J3627" i="3"/>
  <c r="J3628" i="3"/>
  <c r="J3629" i="3"/>
  <c r="J3630" i="3"/>
  <c r="J3631" i="3"/>
  <c r="J3632" i="3"/>
  <c r="J3633" i="3"/>
  <c r="J3634" i="3"/>
  <c r="J3635" i="3"/>
  <c r="J3636" i="3"/>
  <c r="J3637" i="3"/>
  <c r="J3638" i="3"/>
  <c r="J3639" i="3"/>
  <c r="J3640" i="3"/>
  <c r="J3641" i="3"/>
  <c r="J3642" i="3"/>
  <c r="J3643" i="3"/>
  <c r="J3644" i="3"/>
  <c r="J3645" i="3"/>
  <c r="J3646" i="3"/>
  <c r="J3647" i="3"/>
  <c r="J3648" i="3"/>
  <c r="J3649" i="3"/>
  <c r="J3650" i="3"/>
  <c r="J3651" i="3"/>
  <c r="J3652" i="3"/>
  <c r="J3653" i="3"/>
  <c r="J3654" i="3"/>
  <c r="J3655" i="3"/>
  <c r="J3656" i="3"/>
  <c r="J3657" i="3"/>
  <c r="J3658" i="3"/>
  <c r="J3659" i="3"/>
  <c r="J3660" i="3"/>
  <c r="J3661" i="3"/>
  <c r="J3662" i="3"/>
  <c r="J3663" i="3"/>
  <c r="J3664" i="3"/>
  <c r="J3665" i="3"/>
  <c r="J3666" i="3"/>
  <c r="J3667" i="3"/>
  <c r="J3668" i="3"/>
  <c r="J3669" i="3"/>
  <c r="J3670" i="3"/>
  <c r="J3671" i="3"/>
  <c r="J3672" i="3"/>
  <c r="J3673" i="3"/>
  <c r="J3674" i="3"/>
  <c r="J3675" i="3"/>
  <c r="J3676" i="3"/>
  <c r="J3677" i="3"/>
  <c r="J3678" i="3"/>
  <c r="J3679" i="3"/>
  <c r="J3680" i="3"/>
  <c r="J3681" i="3"/>
  <c r="J3682" i="3"/>
  <c r="J3683" i="3"/>
  <c r="J3684" i="3"/>
  <c r="J3685" i="3"/>
  <c r="J3686" i="3"/>
  <c r="J3687" i="3"/>
  <c r="J3688" i="3"/>
  <c r="J3689" i="3"/>
  <c r="J3690" i="3"/>
  <c r="J3691" i="3"/>
  <c r="J3692" i="3"/>
  <c r="J3693" i="3"/>
  <c r="J3694" i="3"/>
  <c r="J3695" i="3"/>
  <c r="J3696" i="3"/>
  <c r="J3697" i="3"/>
  <c r="J3698" i="3"/>
  <c r="J3699" i="3"/>
  <c r="J3700" i="3"/>
  <c r="J3701" i="3"/>
  <c r="J3702" i="3"/>
  <c r="J3703" i="3"/>
  <c r="J3704" i="3"/>
  <c r="J3705" i="3"/>
  <c r="J3706" i="3"/>
  <c r="J3707" i="3"/>
  <c r="J3708" i="3"/>
  <c r="J3709" i="3"/>
  <c r="J3710" i="3"/>
  <c r="J3711" i="3"/>
  <c r="J3712" i="3"/>
  <c r="J3713" i="3"/>
  <c r="J3714" i="3"/>
  <c r="J3715" i="3"/>
  <c r="J3716" i="3"/>
  <c r="J3717" i="3"/>
  <c r="J3718" i="3"/>
  <c r="J3719" i="3"/>
  <c r="J3720" i="3"/>
  <c r="J3721" i="3"/>
  <c r="J3722" i="3"/>
  <c r="J3723" i="3"/>
  <c r="J3724" i="3"/>
  <c r="J3725" i="3"/>
  <c r="J3726" i="3"/>
  <c r="J3727" i="3"/>
  <c r="J3728" i="3"/>
  <c r="J3729" i="3"/>
  <c r="J3730" i="3"/>
  <c r="J3731" i="3"/>
  <c r="J3732" i="3"/>
  <c r="J3733" i="3"/>
  <c r="J3734" i="3"/>
  <c r="J3735" i="3"/>
  <c r="J3736" i="3"/>
  <c r="J3737" i="3"/>
  <c r="J3738" i="3"/>
  <c r="J3739" i="3"/>
  <c r="J3740" i="3"/>
  <c r="J3741" i="3"/>
  <c r="J3742" i="3"/>
  <c r="J3743" i="3"/>
  <c r="J3744" i="3"/>
  <c r="J3745" i="3"/>
  <c r="J3746" i="3"/>
  <c r="J3747" i="3"/>
  <c r="J3748" i="3"/>
  <c r="J3749" i="3"/>
  <c r="J3750" i="3"/>
  <c r="J3751" i="3"/>
  <c r="J3752" i="3"/>
  <c r="J3753" i="3"/>
  <c r="J3754" i="3"/>
  <c r="J3755" i="3"/>
  <c r="J3756" i="3"/>
  <c r="J3757" i="3"/>
  <c r="J3758" i="3"/>
  <c r="J3759" i="3"/>
  <c r="J3760" i="3"/>
  <c r="J3761" i="3"/>
  <c r="J3762" i="3"/>
  <c r="J3763" i="3"/>
  <c r="J3764" i="3"/>
  <c r="J3765" i="3"/>
  <c r="J3766" i="3"/>
  <c r="J3767" i="3"/>
  <c r="J3768" i="3"/>
  <c r="J3769" i="3"/>
  <c r="J3770" i="3"/>
  <c r="J3771" i="3"/>
  <c r="J3772" i="3"/>
  <c r="J3773" i="3"/>
  <c r="J3774" i="3"/>
  <c r="J3775" i="3"/>
  <c r="J3776" i="3"/>
  <c r="J3777" i="3"/>
  <c r="J3778" i="3"/>
  <c r="J3779" i="3"/>
  <c r="J3780" i="3"/>
  <c r="J3781" i="3"/>
  <c r="J3782" i="3"/>
  <c r="J3783" i="3"/>
  <c r="J3784" i="3"/>
  <c r="J3785" i="3"/>
  <c r="J3786" i="3"/>
  <c r="J3787" i="3"/>
  <c r="J3788" i="3"/>
  <c r="J3789" i="3"/>
  <c r="J3790" i="3"/>
  <c r="J3791" i="3"/>
  <c r="J3792" i="3"/>
  <c r="J3793" i="3"/>
  <c r="J3794" i="3"/>
  <c r="J3795" i="3"/>
  <c r="J3796" i="3"/>
  <c r="J3797" i="3"/>
  <c r="J3798" i="3"/>
  <c r="J3799" i="3"/>
  <c r="J3800" i="3"/>
  <c r="J3801" i="3"/>
  <c r="J3802" i="3"/>
  <c r="J3803" i="3"/>
  <c r="J3804" i="3"/>
  <c r="J3805" i="3"/>
  <c r="J3806" i="3"/>
  <c r="J3807" i="3"/>
  <c r="J3808" i="3"/>
  <c r="J3809" i="3"/>
  <c r="J3810" i="3"/>
  <c r="J3811" i="3"/>
  <c r="J3812" i="3"/>
  <c r="J3813" i="3"/>
  <c r="J3814" i="3"/>
  <c r="J3815" i="3"/>
  <c r="J3816" i="3"/>
  <c r="J3817" i="3"/>
  <c r="J3818" i="3"/>
  <c r="J3819" i="3"/>
  <c r="J3820" i="3"/>
  <c r="J3821" i="3"/>
  <c r="J3822" i="3"/>
  <c r="J3823" i="3"/>
  <c r="J3824" i="3"/>
  <c r="J3825" i="3"/>
  <c r="J3826" i="3"/>
  <c r="J3827" i="3"/>
  <c r="J3828" i="3"/>
  <c r="J3829" i="3"/>
  <c r="J3830" i="3"/>
  <c r="J3831" i="3"/>
  <c r="J3832" i="3"/>
  <c r="J3833" i="3"/>
  <c r="J3834" i="3"/>
  <c r="J3835" i="3"/>
  <c r="J3836" i="3"/>
  <c r="J3837" i="3"/>
  <c r="J3838" i="3"/>
  <c r="J3839" i="3"/>
  <c r="J3840" i="3"/>
  <c r="J3841" i="3"/>
  <c r="J3842" i="3"/>
  <c r="J3843" i="3"/>
  <c r="J3844" i="3"/>
  <c r="J3845" i="3"/>
  <c r="J3846" i="3"/>
  <c r="J3847" i="3"/>
  <c r="J3848" i="3"/>
  <c r="J3849" i="3"/>
  <c r="J3850" i="3"/>
  <c r="J3851" i="3"/>
  <c r="J3852" i="3"/>
  <c r="J3853" i="3"/>
  <c r="J3854" i="3"/>
  <c r="J3855" i="3"/>
  <c r="J3856" i="3"/>
  <c r="J3857" i="3"/>
  <c r="J3858" i="3"/>
  <c r="J3859" i="3"/>
  <c r="J3860" i="3"/>
  <c r="J3861" i="3"/>
  <c r="J3862" i="3"/>
  <c r="J3863" i="3"/>
  <c r="J3864" i="3"/>
  <c r="J3865" i="3"/>
  <c r="J3866" i="3"/>
  <c r="J3867" i="3"/>
  <c r="J3868" i="3"/>
  <c r="J3869" i="3"/>
  <c r="J3870" i="3"/>
  <c r="J3871" i="3"/>
  <c r="J3872" i="3"/>
  <c r="J3873" i="3"/>
  <c r="J3874" i="3"/>
  <c r="J3875" i="3"/>
  <c r="J3876" i="3"/>
  <c r="J3877" i="3"/>
  <c r="J3878" i="3"/>
  <c r="J3879" i="3"/>
  <c r="J3880" i="3"/>
  <c r="J3881" i="3"/>
  <c r="J3882" i="3"/>
  <c r="J3883" i="3"/>
  <c r="J3884" i="3"/>
  <c r="J3885" i="3"/>
  <c r="J3886" i="3"/>
  <c r="J3887" i="3"/>
  <c r="J3888" i="3"/>
  <c r="J3889" i="3"/>
  <c r="J3890" i="3"/>
  <c r="J3891" i="3"/>
  <c r="J3892" i="3"/>
  <c r="J3893" i="3"/>
  <c r="J3894" i="3"/>
  <c r="J3895" i="3"/>
  <c r="J3896" i="3"/>
  <c r="J3897" i="3"/>
  <c r="J3898" i="3"/>
  <c r="J3899" i="3"/>
  <c r="J3900" i="3"/>
  <c r="J3901" i="3"/>
  <c r="J3902" i="3"/>
  <c r="J3903" i="3"/>
  <c r="J3904" i="3"/>
  <c r="J3905" i="3"/>
  <c r="J3906" i="3"/>
  <c r="J3907" i="3"/>
  <c r="J3908" i="3"/>
  <c r="J3909" i="3"/>
  <c r="J3910" i="3"/>
  <c r="J3911" i="3"/>
  <c r="J3912" i="3"/>
  <c r="J3913" i="3"/>
  <c r="J3914" i="3"/>
  <c r="J3915" i="3"/>
  <c r="J3916" i="3"/>
  <c r="J3917" i="3"/>
  <c r="J3918" i="3"/>
  <c r="J3919" i="3"/>
  <c r="J3920" i="3"/>
  <c r="J3921" i="3"/>
  <c r="J3922" i="3"/>
  <c r="J3923" i="3"/>
  <c r="J3924" i="3"/>
  <c r="J3925" i="3"/>
  <c r="J3926" i="3"/>
  <c r="J3927" i="3"/>
  <c r="J3928" i="3"/>
  <c r="J3929" i="3"/>
  <c r="J3930" i="3"/>
  <c r="J3931" i="3"/>
  <c r="J3932" i="3"/>
  <c r="J3933" i="3"/>
  <c r="J3934" i="3"/>
  <c r="J3935" i="3"/>
  <c r="J3936" i="3"/>
  <c r="J3937" i="3"/>
  <c r="J2" i="3"/>
  <c r="E4" i="8" l="1"/>
  <c r="D4" i="8"/>
  <c r="M205" i="7"/>
  <c r="M206" i="7"/>
  <c r="M207" i="7"/>
  <c r="M208" i="7"/>
  <c r="M209" i="7"/>
  <c r="M210" i="7"/>
  <c r="M211" i="7"/>
  <c r="M212" i="7"/>
  <c r="M217" i="7"/>
  <c r="M218" i="7"/>
  <c r="M219" i="7"/>
  <c r="M220" i="7"/>
  <c r="M221" i="7"/>
  <c r="M223" i="7"/>
  <c r="M224" i="7"/>
  <c r="M227" i="7"/>
  <c r="M229" i="7"/>
  <c r="M230" i="7"/>
  <c r="M231" i="7"/>
  <c r="M234" i="7"/>
  <c r="M236" i="7"/>
  <c r="M237" i="7"/>
  <c r="M238" i="7"/>
  <c r="M240" i="7"/>
  <c r="M243" i="7"/>
  <c r="M244" i="7"/>
  <c r="M246" i="7"/>
  <c r="M247" i="7"/>
  <c r="M250" i="7"/>
  <c r="M252" i="7"/>
  <c r="M253" i="7"/>
  <c r="M254" i="7"/>
  <c r="M258" i="7"/>
  <c r="M259" i="7"/>
  <c r="M260" i="7"/>
  <c r="M263" i="7"/>
  <c r="M266" i="7"/>
  <c r="M268" i="7"/>
  <c r="M269" i="7"/>
  <c r="M270" i="7"/>
  <c r="M214" i="7"/>
  <c r="M226" i="7"/>
  <c r="M232" i="7"/>
  <c r="M241" i="7"/>
  <c r="M248" i="7"/>
  <c r="M256" i="7"/>
  <c r="M264" i="7"/>
  <c r="M271" i="7"/>
  <c r="M215" i="7"/>
  <c r="M216" i="7"/>
  <c r="M222" i="7"/>
  <c r="M228" i="7"/>
  <c r="M235" i="7"/>
  <c r="M239" i="7"/>
  <c r="M245" i="7"/>
  <c r="M251" i="7"/>
  <c r="M255" i="7"/>
  <c r="M261" i="7"/>
  <c r="M267" i="7"/>
  <c r="M213" i="7"/>
  <c r="M225" i="7"/>
  <c r="M233" i="7"/>
  <c r="M242" i="7"/>
  <c r="M249" i="7"/>
  <c r="M257" i="7"/>
  <c r="M265" i="7"/>
  <c r="M262" i="7"/>
  <c r="L7" i="7"/>
  <c r="N7" i="7" s="1"/>
  <c r="L12" i="7"/>
  <c r="N12" i="7" s="1"/>
  <c r="L17" i="7"/>
  <c r="N17" i="7" s="1"/>
  <c r="L21" i="7"/>
  <c r="N21" i="7" s="1"/>
  <c r="L26" i="7"/>
  <c r="N26" i="7" s="1"/>
  <c r="L31" i="7"/>
  <c r="N31" i="7" s="1"/>
  <c r="L36" i="7"/>
  <c r="N36" i="7" s="1"/>
  <c r="L41" i="7"/>
  <c r="N41" i="7" s="1"/>
  <c r="L46" i="7"/>
  <c r="N46" i="7" s="1"/>
  <c r="L51" i="7"/>
  <c r="N51" i="7" s="1"/>
  <c r="L55" i="7"/>
  <c r="N55" i="7" s="1"/>
  <c r="L60" i="7"/>
  <c r="N60" i="7" s="1"/>
  <c r="L65" i="7"/>
  <c r="N65" i="7" s="1"/>
  <c r="L70" i="7"/>
  <c r="N70" i="7" s="1"/>
  <c r="L74" i="7"/>
  <c r="N74" i="7" s="1"/>
  <c r="L79" i="7"/>
  <c r="N79" i="7" s="1"/>
  <c r="L84" i="7"/>
  <c r="N84" i="7" s="1"/>
  <c r="L88" i="7"/>
  <c r="N88" i="7" s="1"/>
  <c r="L93" i="7"/>
  <c r="N93" i="7" s="1"/>
  <c r="L97" i="7"/>
  <c r="N97" i="7" s="1"/>
  <c r="L102" i="7"/>
  <c r="N102" i="7" s="1"/>
  <c r="L106" i="7"/>
  <c r="N106" i="7" s="1"/>
  <c r="L111" i="7"/>
  <c r="N111" i="7" s="1"/>
  <c r="L115" i="7"/>
  <c r="N115" i="7" s="1"/>
  <c r="L120" i="7"/>
  <c r="N120" i="7" s="1"/>
  <c r="L124" i="7"/>
  <c r="N124" i="7" s="1"/>
  <c r="L129" i="7"/>
  <c r="N129" i="7" s="1"/>
  <c r="L133" i="7"/>
  <c r="N133" i="7" s="1"/>
  <c r="L138" i="7"/>
  <c r="N138" i="7" s="1"/>
  <c r="L143" i="7"/>
  <c r="N143" i="7" s="1"/>
  <c r="L147" i="7"/>
  <c r="N147" i="7" s="1"/>
  <c r="L152" i="7"/>
  <c r="N152" i="7" s="1"/>
  <c r="L157" i="7"/>
  <c r="N157" i="7" s="1"/>
  <c r="L160" i="7"/>
  <c r="N160" i="7" s="1"/>
  <c r="L163" i="7"/>
  <c r="N163" i="7" s="1"/>
  <c r="L166" i="7"/>
  <c r="N166" i="7" s="1"/>
  <c r="L170" i="7"/>
  <c r="N170" i="7" s="1"/>
  <c r="L174" i="7"/>
  <c r="N174" i="7" s="1"/>
  <c r="L178" i="7"/>
  <c r="N178" i="7" s="1"/>
  <c r="L183" i="7"/>
  <c r="N183" i="7" s="1"/>
  <c r="L188" i="7"/>
  <c r="N188" i="7" s="1"/>
  <c r="L193" i="7"/>
  <c r="N193" i="7" s="1"/>
  <c r="L198" i="7"/>
  <c r="N198" i="7" s="1"/>
  <c r="L203" i="7"/>
  <c r="N203" i="7" s="1"/>
  <c r="L207" i="7"/>
  <c r="N207" i="7" s="1"/>
  <c r="L212" i="7"/>
  <c r="N212" i="7" s="1"/>
  <c r="L217" i="7"/>
  <c r="N217" i="7" s="1"/>
  <c r="L222" i="7"/>
  <c r="N222" i="7" s="1"/>
  <c r="L227" i="7"/>
  <c r="N227" i="7" s="1"/>
  <c r="L232" i="7"/>
  <c r="N232" i="7" s="1"/>
  <c r="L237" i="7"/>
  <c r="N237" i="7" s="1"/>
  <c r="L241" i="7"/>
  <c r="N241" i="7" s="1"/>
  <c r="L246" i="7"/>
  <c r="N246" i="7" s="1"/>
  <c r="L251" i="7"/>
  <c r="N251" i="7" s="1"/>
  <c r="L256" i="7"/>
  <c r="N256" i="7" s="1"/>
  <c r="L261" i="7"/>
  <c r="N261" i="7" s="1"/>
  <c r="L266" i="7"/>
  <c r="N266" i="7" s="1"/>
  <c r="L271" i="7"/>
  <c r="N271" i="7" s="1"/>
  <c r="L276" i="7"/>
  <c r="N276" i="7" s="1"/>
  <c r="L286" i="7"/>
  <c r="N286" i="7" s="1"/>
  <c r="L292" i="7"/>
  <c r="N292" i="7" s="1"/>
  <c r="L297" i="7"/>
  <c r="N297" i="7" s="1"/>
  <c r="L302" i="7"/>
  <c r="N302" i="7" s="1"/>
  <c r="L307" i="7"/>
  <c r="N307" i="7" s="1"/>
  <c r="L313" i="7"/>
  <c r="N313" i="7" s="1"/>
  <c r="L318" i="7"/>
  <c r="N318" i="7" s="1"/>
  <c r="L323" i="7"/>
  <c r="N323" i="7" s="1"/>
  <c r="L328" i="7"/>
  <c r="N328" i="7" s="1"/>
  <c r="L333" i="7"/>
  <c r="N333" i="7" s="1"/>
  <c r="L338" i="7"/>
  <c r="N338" i="7" s="1"/>
  <c r="L341" i="7"/>
  <c r="N341" i="7" s="1"/>
  <c r="L344" i="7"/>
  <c r="N344" i="7" s="1"/>
  <c r="L347" i="7"/>
  <c r="N347" i="7" s="1"/>
  <c r="L350" i="7"/>
  <c r="N350" i="7" s="1"/>
  <c r="L353" i="7"/>
  <c r="N353" i="7" s="1"/>
  <c r="L356" i="7"/>
  <c r="N356" i="7" s="1"/>
  <c r="L361" i="7"/>
  <c r="N361" i="7" s="1"/>
  <c r="L366" i="7"/>
  <c r="N366" i="7" s="1"/>
  <c r="L371" i="7"/>
  <c r="N371" i="7" s="1"/>
  <c r="L376" i="7"/>
  <c r="N376" i="7" s="1"/>
  <c r="L381" i="7"/>
  <c r="N381" i="7" s="1"/>
  <c r="L412" i="7"/>
  <c r="N412" i="7" s="1"/>
  <c r="L417" i="7"/>
  <c r="N417" i="7" s="1"/>
  <c r="L423" i="7"/>
  <c r="N423" i="7" s="1"/>
  <c r="L429" i="7"/>
  <c r="N429" i="7" s="1"/>
  <c r="L435" i="7"/>
  <c r="N435" i="7" s="1"/>
  <c r="L440" i="7"/>
  <c r="N440" i="7" s="1"/>
  <c r="L446" i="7"/>
  <c r="N446" i="7" s="1"/>
  <c r="L452" i="7"/>
  <c r="N452" i="7" s="1"/>
  <c r="L459" i="7"/>
  <c r="N459" i="7" s="1"/>
  <c r="L465" i="7"/>
  <c r="N465" i="7" s="1"/>
  <c r="L471" i="7"/>
  <c r="N471" i="7" s="1"/>
  <c r="L477" i="7"/>
  <c r="N477" i="7" s="1"/>
  <c r="L483" i="7"/>
  <c r="N483" i="7" s="1"/>
  <c r="L489" i="7"/>
  <c r="N489" i="7" s="1"/>
  <c r="L495" i="7"/>
  <c r="N495" i="7" s="1"/>
  <c r="L502" i="7"/>
  <c r="N502" i="7" s="1"/>
  <c r="L508" i="7"/>
  <c r="N508" i="7" s="1"/>
  <c r="L513" i="7"/>
  <c r="N513" i="7" s="1"/>
  <c r="L519" i="7"/>
  <c r="N519" i="7" s="1"/>
  <c r="L525" i="7"/>
  <c r="N525" i="7" s="1"/>
  <c r="L531" i="7"/>
  <c r="N531" i="7" s="1"/>
  <c r="L545" i="7"/>
  <c r="N545" i="7" s="1"/>
  <c r="L551" i="7"/>
  <c r="N551" i="7" s="1"/>
  <c r="L558" i="7"/>
  <c r="N558" i="7" s="1"/>
  <c r="L564" i="7"/>
  <c r="N564" i="7" s="1"/>
  <c r="L570" i="7"/>
  <c r="N570" i="7" s="1"/>
  <c r="L576" i="7"/>
  <c r="N576" i="7" s="1"/>
  <c r="L582" i="7"/>
  <c r="N582" i="7" s="1"/>
  <c r="L588" i="7"/>
  <c r="N588" i="7" s="1"/>
  <c r="L594" i="7"/>
  <c r="N594" i="7" s="1"/>
  <c r="L600" i="7"/>
  <c r="N600" i="7" s="1"/>
  <c r="L605" i="7"/>
  <c r="N605" i="7" s="1"/>
  <c r="L611" i="7"/>
  <c r="N611" i="7" s="1"/>
  <c r="L616" i="7"/>
  <c r="N616" i="7" s="1"/>
  <c r="L621" i="7"/>
  <c r="N621" i="7" s="1"/>
  <c r="L627" i="7"/>
  <c r="N627" i="7" s="1"/>
  <c r="L633" i="7"/>
  <c r="N633" i="7" s="1"/>
  <c r="L640" i="7"/>
  <c r="N640" i="7" s="1"/>
  <c r="L646" i="7"/>
  <c r="N646" i="7" s="1"/>
  <c r="L652" i="7"/>
  <c r="N652" i="7" s="1"/>
  <c r="L658" i="7"/>
  <c r="N658" i="7" s="1"/>
  <c r="M8" i="7"/>
  <c r="M15" i="7"/>
  <c r="M21" i="7"/>
  <c r="M27" i="7"/>
  <c r="M33" i="7"/>
  <c r="M40" i="7"/>
  <c r="M46" i="7"/>
  <c r="M52" i="7"/>
  <c r="M58" i="7"/>
  <c r="M64" i="7"/>
  <c r="M70" i="7"/>
  <c r="M76" i="7"/>
  <c r="M82" i="7"/>
  <c r="M88" i="7"/>
  <c r="M94" i="7"/>
  <c r="M101" i="7"/>
  <c r="M107" i="7"/>
  <c r="M113" i="7"/>
  <c r="M119" i="7"/>
  <c r="M125" i="7"/>
  <c r="M132" i="7"/>
  <c r="M138" i="7"/>
  <c r="M144" i="7"/>
  <c r="M150" i="7"/>
  <c r="M156" i="7"/>
  <c r="M163" i="7"/>
  <c r="M169" i="7"/>
  <c r="M175" i="7"/>
  <c r="M181" i="7"/>
  <c r="M187" i="7"/>
  <c r="M194" i="7"/>
  <c r="M200" i="7"/>
  <c r="M275" i="7"/>
  <c r="M281" i="7"/>
  <c r="M287" i="7"/>
  <c r="M293" i="7"/>
  <c r="M300" i="7"/>
  <c r="M306" i="7"/>
  <c r="M312" i="7"/>
  <c r="M318" i="7"/>
  <c r="M324" i="7"/>
  <c r="M330" i="7"/>
  <c r="M337" i="7"/>
  <c r="M343" i="7"/>
  <c r="M349" i="7"/>
  <c r="M355" i="7"/>
  <c r="M361" i="7"/>
  <c r="M367" i="7"/>
  <c r="M374" i="7"/>
  <c r="M380" i="7"/>
  <c r="M386" i="7"/>
  <c r="M392" i="7"/>
  <c r="M397" i="7"/>
  <c r="M404" i="7"/>
  <c r="M410" i="7"/>
  <c r="M416" i="7"/>
  <c r="M422" i="7"/>
  <c r="M428" i="7"/>
  <c r="M434" i="7"/>
  <c r="M441" i="7"/>
  <c r="M447" i="7"/>
  <c r="M453" i="7"/>
  <c r="M459" i="7"/>
  <c r="M465" i="7"/>
  <c r="M471" i="7"/>
  <c r="M478" i="7"/>
  <c r="M484" i="7"/>
  <c r="M490" i="7"/>
  <c r="M496" i="7"/>
  <c r="M502" i="7"/>
  <c r="M509" i="7"/>
  <c r="M515" i="7"/>
  <c r="M520" i="7"/>
  <c r="M526" i="7"/>
  <c r="M532" i="7"/>
  <c r="M538" i="7"/>
  <c r="M544" i="7"/>
  <c r="M551" i="7"/>
  <c r="M557" i="7"/>
  <c r="M563" i="7"/>
  <c r="M569" i="7"/>
  <c r="M575" i="7"/>
  <c r="M581" i="7"/>
  <c r="M587" i="7"/>
  <c r="M594" i="7"/>
  <c r="M601" i="7"/>
  <c r="M607" i="7"/>
  <c r="M613" i="7"/>
  <c r="M620" i="7"/>
  <c r="M626" i="7"/>
  <c r="M632" i="7"/>
  <c r="M638" i="7"/>
  <c r="M644" i="7"/>
  <c r="M650" i="7"/>
  <c r="M6" i="7"/>
  <c r="L386" i="7"/>
  <c r="N386" i="7" s="1"/>
  <c r="L387" i="7"/>
  <c r="N387" i="7" s="1"/>
  <c r="L388" i="7"/>
  <c r="N388" i="7" s="1"/>
  <c r="L389" i="7"/>
  <c r="N389" i="7" s="1"/>
  <c r="L390" i="7"/>
  <c r="N390" i="7" s="1"/>
  <c r="L391" i="7"/>
  <c r="N391" i="7" s="1"/>
  <c r="L392" i="7"/>
  <c r="N392" i="7" s="1"/>
  <c r="L393" i="7"/>
  <c r="N393" i="7" s="1"/>
  <c r="L394" i="7"/>
  <c r="N394" i="7" s="1"/>
  <c r="L395" i="7"/>
  <c r="N395" i="7" s="1"/>
  <c r="L396" i="7"/>
  <c r="N396" i="7" s="1"/>
  <c r="L397" i="7"/>
  <c r="N397" i="7" s="1"/>
  <c r="L398" i="7"/>
  <c r="N398" i="7" s="1"/>
  <c r="L399" i="7"/>
  <c r="N399" i="7" s="1"/>
  <c r="L400" i="7"/>
  <c r="N400" i="7" s="1"/>
  <c r="L401" i="7"/>
  <c r="N401" i="7" s="1"/>
  <c r="L402" i="7"/>
  <c r="N402" i="7" s="1"/>
  <c r="L403" i="7"/>
  <c r="N403" i="7" s="1"/>
  <c r="L404" i="7"/>
  <c r="N404" i="7" s="1"/>
  <c r="L405" i="7"/>
  <c r="N405" i="7" s="1"/>
  <c r="L406" i="7"/>
  <c r="N406" i="7" s="1"/>
  <c r="L407" i="7"/>
  <c r="N407" i="7" s="1"/>
  <c r="L408" i="7"/>
  <c r="N408" i="7" s="1"/>
  <c r="L409" i="7"/>
  <c r="N409" i="7" s="1"/>
  <c r="L410" i="7"/>
  <c r="N410" i="7" s="1"/>
  <c r="L411" i="7"/>
  <c r="N411" i="7" s="1"/>
  <c r="L414" i="7"/>
  <c r="N414" i="7" s="1"/>
  <c r="L420" i="7"/>
  <c r="N420" i="7" s="1"/>
  <c r="L426" i="7"/>
  <c r="N426" i="7" s="1"/>
  <c r="L432" i="7"/>
  <c r="N432" i="7" s="1"/>
  <c r="L437" i="7"/>
  <c r="N437" i="7" s="1"/>
  <c r="L443" i="7"/>
  <c r="N443" i="7" s="1"/>
  <c r="L448" i="7"/>
  <c r="N448" i="7" s="1"/>
  <c r="L454" i="7"/>
  <c r="N454" i="7" s="1"/>
  <c r="L460" i="7"/>
  <c r="N460" i="7" s="1"/>
  <c r="L466" i="7"/>
  <c r="N466" i="7" s="1"/>
  <c r="L473" i="7"/>
  <c r="N473" i="7" s="1"/>
  <c r="L479" i="7"/>
  <c r="N479" i="7" s="1"/>
  <c r="L485" i="7"/>
  <c r="N485" i="7" s="1"/>
  <c r="L491" i="7"/>
  <c r="N491" i="7" s="1"/>
  <c r="L497" i="7"/>
  <c r="N497" i="7" s="1"/>
  <c r="L503" i="7"/>
  <c r="N503" i="7" s="1"/>
  <c r="L509" i="7"/>
  <c r="N509" i="7" s="1"/>
  <c r="L515" i="7"/>
  <c r="N515" i="7" s="1"/>
  <c r="L522" i="7"/>
  <c r="N522" i="7" s="1"/>
  <c r="L528" i="7"/>
  <c r="N528" i="7" s="1"/>
  <c r="L534" i="7"/>
  <c r="N534" i="7" s="1"/>
  <c r="L547" i="7"/>
  <c r="N547" i="7" s="1"/>
  <c r="L553" i="7"/>
  <c r="N553" i="7" s="1"/>
  <c r="L559" i="7"/>
  <c r="N559" i="7" s="1"/>
  <c r="L565" i="7"/>
  <c r="N565" i="7" s="1"/>
  <c r="L572" i="7"/>
  <c r="N572" i="7" s="1"/>
  <c r="L578" i="7"/>
  <c r="N578" i="7" s="1"/>
  <c r="L584" i="7"/>
  <c r="N584" i="7" s="1"/>
  <c r="L590" i="7"/>
  <c r="N590" i="7" s="1"/>
  <c r="L596" i="7"/>
  <c r="N596" i="7" s="1"/>
  <c r="L601" i="7"/>
  <c r="N601" i="7" s="1"/>
  <c r="L607" i="7"/>
  <c r="N607" i="7" s="1"/>
  <c r="L613" i="7"/>
  <c r="N613" i="7" s="1"/>
  <c r="L618" i="7"/>
  <c r="N618" i="7" s="1"/>
  <c r="L623" i="7"/>
  <c r="N623" i="7" s="1"/>
  <c r="L629" i="7"/>
  <c r="N629" i="7" s="1"/>
  <c r="L635" i="7"/>
  <c r="N635" i="7" s="1"/>
  <c r="L641" i="7"/>
  <c r="N641" i="7" s="1"/>
  <c r="L647" i="7"/>
  <c r="N647" i="7" s="1"/>
  <c r="L654" i="7"/>
  <c r="N654" i="7" s="1"/>
  <c r="L660" i="7"/>
  <c r="N660" i="7" s="1"/>
  <c r="M10" i="7"/>
  <c r="M16" i="7"/>
  <c r="M23" i="7"/>
  <c r="M29" i="7"/>
  <c r="M35" i="7"/>
  <c r="M41" i="7"/>
  <c r="M47" i="7"/>
  <c r="M54" i="7"/>
  <c r="M60" i="7"/>
  <c r="M66" i="7"/>
  <c r="M72" i="7"/>
  <c r="M78" i="7"/>
  <c r="M85" i="7"/>
  <c r="M91" i="7"/>
  <c r="M97" i="7"/>
  <c r="M103" i="7"/>
  <c r="M109" i="7"/>
  <c r="M116" i="7"/>
  <c r="M122" i="7"/>
  <c r="M130" i="7"/>
  <c r="M136" i="7"/>
  <c r="M142" i="7"/>
  <c r="M148" i="7"/>
  <c r="M154" i="7"/>
  <c r="M161" i="7"/>
  <c r="M167" i="7"/>
  <c r="M173" i="7"/>
  <c r="M179" i="7"/>
  <c r="M185" i="7"/>
  <c r="M191" i="7"/>
  <c r="M198" i="7"/>
  <c r="M204" i="7"/>
  <c r="M276" i="7"/>
  <c r="M283" i="7"/>
  <c r="M289" i="7"/>
  <c r="M295" i="7"/>
  <c r="M301" i="7"/>
  <c r="M308" i="7"/>
  <c r="M314" i="7"/>
  <c r="M320" i="7"/>
  <c r="M326" i="7"/>
  <c r="M332" i="7"/>
  <c r="M338" i="7"/>
  <c r="M345" i="7"/>
  <c r="M351" i="7"/>
  <c r="M357" i="7"/>
  <c r="M363" i="7"/>
  <c r="M369" i="7"/>
  <c r="M375" i="7"/>
  <c r="M381" i="7"/>
  <c r="M388" i="7"/>
  <c r="M394" i="7"/>
  <c r="M400" i="7"/>
  <c r="M406" i="7"/>
  <c r="M412" i="7"/>
  <c r="M418" i="7"/>
  <c r="M424" i="7"/>
  <c r="M430" i="7"/>
  <c r="M436" i="7"/>
  <c r="M442" i="7"/>
  <c r="M448" i="7"/>
  <c r="M455" i="7"/>
  <c r="M461" i="7"/>
  <c r="M467" i="7"/>
  <c r="M473" i="7"/>
  <c r="M479" i="7"/>
  <c r="M485" i="7"/>
  <c r="M492" i="7"/>
  <c r="M498" i="7"/>
  <c r="M504" i="7"/>
  <c r="M510" i="7"/>
  <c r="M516" i="7"/>
  <c r="M521" i="7"/>
  <c r="M527" i="7"/>
  <c r="M533" i="7"/>
  <c r="M540" i="7"/>
  <c r="M546" i="7"/>
  <c r="M552" i="7"/>
  <c r="M558" i="7"/>
  <c r="M564" i="7"/>
  <c r="M570" i="7"/>
  <c r="M578" i="7"/>
  <c r="M584" i="7"/>
  <c r="M590" i="7"/>
  <c r="M596" i="7"/>
  <c r="M602" i="7"/>
  <c r="M608" i="7"/>
  <c r="M614" i="7"/>
  <c r="M621" i="7"/>
  <c r="M627" i="7"/>
  <c r="M633" i="7"/>
  <c r="M639" i="7"/>
  <c r="M645" i="7"/>
  <c r="M651" i="7"/>
  <c r="M657" i="7"/>
  <c r="L9" i="7"/>
  <c r="N9" i="7" s="1"/>
  <c r="L13" i="7"/>
  <c r="N13" i="7" s="1"/>
  <c r="L19" i="7"/>
  <c r="N19" i="7" s="1"/>
  <c r="L24" i="7"/>
  <c r="N24" i="7" s="1"/>
  <c r="L29" i="7"/>
  <c r="N29" i="7" s="1"/>
  <c r="L34" i="7"/>
  <c r="N34" i="7" s="1"/>
  <c r="L39" i="7"/>
  <c r="N39" i="7" s="1"/>
  <c r="L44" i="7"/>
  <c r="N44" i="7" s="1"/>
  <c r="L49" i="7"/>
  <c r="N49" i="7" s="1"/>
  <c r="L54" i="7"/>
  <c r="N54" i="7" s="1"/>
  <c r="L58" i="7"/>
  <c r="N58" i="7" s="1"/>
  <c r="L63" i="7"/>
  <c r="N63" i="7" s="1"/>
  <c r="L68" i="7"/>
  <c r="N68" i="7" s="1"/>
  <c r="L72" i="7"/>
  <c r="N72" i="7" s="1"/>
  <c r="L77" i="7"/>
  <c r="N77" i="7" s="1"/>
  <c r="L82" i="7"/>
  <c r="N82" i="7" s="1"/>
  <c r="L86" i="7"/>
  <c r="N86" i="7" s="1"/>
  <c r="L91" i="7"/>
  <c r="N91" i="7" s="1"/>
  <c r="L95" i="7"/>
  <c r="N95" i="7" s="1"/>
  <c r="L100" i="7"/>
  <c r="N100" i="7" s="1"/>
  <c r="L104" i="7"/>
  <c r="N104" i="7" s="1"/>
  <c r="L109" i="7"/>
  <c r="N109" i="7" s="1"/>
  <c r="L114" i="7"/>
  <c r="N114" i="7" s="1"/>
  <c r="L118" i="7"/>
  <c r="N118" i="7" s="1"/>
  <c r="L123" i="7"/>
  <c r="N123" i="7" s="1"/>
  <c r="L127" i="7"/>
  <c r="N127" i="7" s="1"/>
  <c r="L132" i="7"/>
  <c r="N132" i="7" s="1"/>
  <c r="L136" i="7"/>
  <c r="N136" i="7" s="1"/>
  <c r="L141" i="7"/>
  <c r="N141" i="7" s="1"/>
  <c r="L146" i="7"/>
  <c r="N146" i="7" s="1"/>
  <c r="L151" i="7"/>
  <c r="N151" i="7" s="1"/>
  <c r="L156" i="7"/>
  <c r="N156" i="7" s="1"/>
  <c r="L159" i="7"/>
  <c r="N159" i="7" s="1"/>
  <c r="L173" i="7"/>
  <c r="N173" i="7" s="1"/>
  <c r="L181" i="7"/>
  <c r="N181" i="7" s="1"/>
  <c r="L186" i="7"/>
  <c r="N186" i="7" s="1"/>
  <c r="L191" i="7"/>
  <c r="N191" i="7" s="1"/>
  <c r="L196" i="7"/>
  <c r="N196" i="7" s="1"/>
  <c r="L201" i="7"/>
  <c r="N201" i="7" s="1"/>
  <c r="L206" i="7"/>
  <c r="N206" i="7" s="1"/>
  <c r="L210" i="7"/>
  <c r="N210" i="7" s="1"/>
  <c r="L215" i="7"/>
  <c r="N215" i="7" s="1"/>
  <c r="L220" i="7"/>
  <c r="N220" i="7" s="1"/>
  <c r="L225" i="7"/>
  <c r="N225" i="7" s="1"/>
  <c r="L230" i="7"/>
  <c r="N230" i="7" s="1"/>
  <c r="L235" i="7"/>
  <c r="N235" i="7" s="1"/>
  <c r="L240" i="7"/>
  <c r="N240" i="7" s="1"/>
  <c r="L245" i="7"/>
  <c r="N245" i="7" s="1"/>
  <c r="L250" i="7"/>
  <c r="N250" i="7" s="1"/>
  <c r="L255" i="7"/>
  <c r="N255" i="7" s="1"/>
  <c r="L260" i="7"/>
  <c r="N260" i="7" s="1"/>
  <c r="L265" i="7"/>
  <c r="N265" i="7" s="1"/>
  <c r="L270" i="7"/>
  <c r="N270" i="7" s="1"/>
  <c r="L275" i="7"/>
  <c r="N275" i="7" s="1"/>
  <c r="L283" i="7"/>
  <c r="N283" i="7" s="1"/>
  <c r="L288" i="7"/>
  <c r="N288" i="7" s="1"/>
  <c r="L293" i="7"/>
  <c r="N293" i="7" s="1"/>
  <c r="L299" i="7"/>
  <c r="N299" i="7" s="1"/>
  <c r="L304" i="7"/>
  <c r="N304" i="7" s="1"/>
  <c r="L309" i="7"/>
  <c r="N309" i="7" s="1"/>
  <c r="L314" i="7"/>
  <c r="N314" i="7" s="1"/>
  <c r="L320" i="7"/>
  <c r="N320" i="7" s="1"/>
  <c r="L325" i="7"/>
  <c r="N325" i="7" s="1"/>
  <c r="L330" i="7"/>
  <c r="N330" i="7" s="1"/>
  <c r="L337" i="7"/>
  <c r="N337" i="7" s="1"/>
  <c r="L340" i="7"/>
  <c r="N340" i="7" s="1"/>
  <c r="L343" i="7"/>
  <c r="N343" i="7" s="1"/>
  <c r="L346" i="7"/>
  <c r="N346" i="7" s="1"/>
  <c r="L349" i="7"/>
  <c r="N349" i="7" s="1"/>
  <c r="L352" i="7"/>
  <c r="N352" i="7" s="1"/>
  <c r="L355" i="7"/>
  <c r="N355" i="7" s="1"/>
  <c r="L359" i="7"/>
  <c r="N359" i="7" s="1"/>
  <c r="L365" i="7"/>
  <c r="N365" i="7" s="1"/>
  <c r="L370" i="7"/>
  <c r="N370" i="7" s="1"/>
  <c r="L375" i="7"/>
  <c r="N375" i="7" s="1"/>
  <c r="L380" i="7"/>
  <c r="N380" i="7" s="1"/>
  <c r="L413" i="7"/>
  <c r="N413" i="7" s="1"/>
  <c r="L418" i="7"/>
  <c r="N418" i="7" s="1"/>
  <c r="L424" i="7"/>
  <c r="N424" i="7" s="1"/>
  <c r="L431" i="7"/>
  <c r="N431" i="7" s="1"/>
  <c r="L436" i="7"/>
  <c r="N436" i="7" s="1"/>
  <c r="L442" i="7"/>
  <c r="N442" i="7" s="1"/>
  <c r="L449" i="7"/>
  <c r="N449" i="7" s="1"/>
  <c r="L455" i="7"/>
  <c r="N455" i="7" s="1"/>
  <c r="L461" i="7"/>
  <c r="N461" i="7" s="1"/>
  <c r="L468" i="7"/>
  <c r="N468" i="7" s="1"/>
  <c r="L474" i="7"/>
  <c r="N474" i="7" s="1"/>
  <c r="L481" i="7"/>
  <c r="N481" i="7" s="1"/>
  <c r="L488" i="7"/>
  <c r="N488" i="7" s="1"/>
  <c r="L494" i="7"/>
  <c r="N494" i="7" s="1"/>
  <c r="L500" i="7"/>
  <c r="N500" i="7" s="1"/>
  <c r="L507" i="7"/>
  <c r="N507" i="7" s="1"/>
  <c r="L514" i="7"/>
  <c r="N514" i="7" s="1"/>
  <c r="L520" i="7"/>
  <c r="N520" i="7" s="1"/>
  <c r="L526" i="7"/>
  <c r="N526" i="7" s="1"/>
  <c r="L533" i="7"/>
  <c r="N533" i="7" s="1"/>
  <c r="L538" i="7"/>
  <c r="N538" i="7" s="1"/>
  <c r="L542" i="7"/>
  <c r="N542" i="7" s="1"/>
  <c r="L548" i="7"/>
  <c r="N548" i="7" s="1"/>
  <c r="L554" i="7"/>
  <c r="N554" i="7" s="1"/>
  <c r="L561" i="7"/>
  <c r="N561" i="7" s="1"/>
  <c r="L567" i="7"/>
  <c r="N567" i="7" s="1"/>
  <c r="L573" i="7"/>
  <c r="N573" i="7" s="1"/>
  <c r="L579" i="7"/>
  <c r="N579" i="7" s="1"/>
  <c r="L585" i="7"/>
  <c r="N585" i="7" s="1"/>
  <c r="L591" i="7"/>
  <c r="N591" i="7" s="1"/>
  <c r="L606" i="7"/>
  <c r="N606" i="7" s="1"/>
  <c r="L614" i="7"/>
  <c r="N614" i="7" s="1"/>
  <c r="L619" i="7"/>
  <c r="N619" i="7" s="1"/>
  <c r="L625" i="7"/>
  <c r="N625" i="7" s="1"/>
  <c r="L631" i="7"/>
  <c r="N631" i="7" s="1"/>
  <c r="L637" i="7"/>
  <c r="N637" i="7" s="1"/>
  <c r="L643" i="7"/>
  <c r="N643" i="7" s="1"/>
  <c r="L649" i="7"/>
  <c r="N649" i="7" s="1"/>
  <c r="L655" i="7"/>
  <c r="N655" i="7" s="1"/>
  <c r="L6" i="7"/>
  <c r="N6" i="7" s="1"/>
  <c r="M12" i="7"/>
  <c r="M20" i="7"/>
  <c r="M26" i="7"/>
  <c r="M32" i="7"/>
  <c r="M38" i="7"/>
  <c r="M45" i="7"/>
  <c r="M51" i="7"/>
  <c r="M57" i="7"/>
  <c r="M63" i="7"/>
  <c r="M69" i="7"/>
  <c r="M77" i="7"/>
  <c r="M83" i="7"/>
  <c r="M89" i="7"/>
  <c r="M96" i="7"/>
  <c r="M102" i="7"/>
  <c r="M108" i="7"/>
  <c r="M114" i="7"/>
  <c r="M120" i="7"/>
  <c r="M127" i="7"/>
  <c r="M133" i="7"/>
  <c r="M139" i="7"/>
  <c r="M145" i="7"/>
  <c r="M152" i="7"/>
  <c r="M159" i="7"/>
  <c r="M165" i="7"/>
  <c r="M171" i="7"/>
  <c r="M178" i="7"/>
  <c r="M184" i="7"/>
  <c r="M190" i="7"/>
  <c r="M196" i="7"/>
  <c r="M203" i="7"/>
  <c r="M272" i="7"/>
  <c r="M278" i="7"/>
  <c r="M284" i="7"/>
  <c r="M290" i="7"/>
  <c r="M297" i="7"/>
  <c r="M303" i="7"/>
  <c r="M309" i="7"/>
  <c r="M315" i="7"/>
  <c r="M323" i="7"/>
  <c r="M329" i="7"/>
  <c r="M335" i="7"/>
  <c r="M341" i="7"/>
  <c r="M347" i="7"/>
  <c r="M354" i="7"/>
  <c r="M360" i="7"/>
  <c r="M366" i="7"/>
  <c r="M372" i="7"/>
  <c r="M379" i="7"/>
  <c r="M385" i="7"/>
  <c r="M391" i="7"/>
  <c r="M399" i="7"/>
  <c r="M405" i="7"/>
  <c r="M411" i="7"/>
  <c r="M417" i="7"/>
  <c r="M425" i="7"/>
  <c r="M431" i="7"/>
  <c r="M437" i="7"/>
  <c r="M443" i="7"/>
  <c r="M450" i="7"/>
  <c r="M456" i="7"/>
  <c r="M462" i="7"/>
  <c r="M469" i="7"/>
  <c r="M476" i="7"/>
  <c r="M482" i="7"/>
  <c r="M488" i="7"/>
  <c r="M494" i="7"/>
  <c r="M501" i="7"/>
  <c r="M507" i="7"/>
  <c r="M513" i="7"/>
  <c r="M519" i="7"/>
  <c r="M524" i="7"/>
  <c r="M530" i="7"/>
  <c r="M536" i="7"/>
  <c r="M543" i="7"/>
  <c r="M549" i="7"/>
  <c r="M555" i="7"/>
  <c r="M561" i="7"/>
  <c r="M567" i="7"/>
  <c r="M573" i="7"/>
  <c r="M579" i="7"/>
  <c r="M585" i="7"/>
  <c r="M592" i="7"/>
  <c r="M598" i="7"/>
  <c r="M604" i="7"/>
  <c r="M610" i="7"/>
  <c r="M616" i="7"/>
  <c r="M622" i="7"/>
  <c r="M628" i="7"/>
  <c r="M635" i="7"/>
  <c r="M641" i="7"/>
  <c r="M647" i="7"/>
  <c r="M653" i="7"/>
  <c r="M658" i="7"/>
  <c r="L10" i="7"/>
  <c r="N10" i="7" s="1"/>
  <c r="L22" i="7"/>
  <c r="N22" i="7" s="1"/>
  <c r="L28" i="7"/>
  <c r="N28" i="7" s="1"/>
  <c r="L33" i="7"/>
  <c r="N33" i="7" s="1"/>
  <c r="L38" i="7"/>
  <c r="N38" i="7" s="1"/>
  <c r="L43" i="7"/>
  <c r="N43" i="7" s="1"/>
  <c r="L48" i="7"/>
  <c r="N48" i="7" s="1"/>
  <c r="L52" i="7"/>
  <c r="N52" i="7" s="1"/>
  <c r="L57" i="7"/>
  <c r="N57" i="7" s="1"/>
  <c r="L62" i="7"/>
  <c r="N62" i="7" s="1"/>
  <c r="L67" i="7"/>
  <c r="N67" i="7" s="1"/>
  <c r="L71" i="7"/>
  <c r="N71" i="7" s="1"/>
  <c r="L76" i="7"/>
  <c r="N76" i="7" s="1"/>
  <c r="L81" i="7"/>
  <c r="N81" i="7" s="1"/>
  <c r="L85" i="7"/>
  <c r="N85" i="7" s="1"/>
  <c r="L90" i="7"/>
  <c r="N90" i="7" s="1"/>
  <c r="L94" i="7"/>
  <c r="N94" i="7" s="1"/>
  <c r="L99" i="7"/>
  <c r="N99" i="7" s="1"/>
  <c r="L103" i="7"/>
  <c r="N103" i="7" s="1"/>
  <c r="L108" i="7"/>
  <c r="N108" i="7" s="1"/>
  <c r="L112" i="7"/>
  <c r="N112" i="7" s="1"/>
  <c r="L117" i="7"/>
  <c r="N117" i="7" s="1"/>
  <c r="L121" i="7"/>
  <c r="N121" i="7" s="1"/>
  <c r="L126" i="7"/>
  <c r="N126" i="7" s="1"/>
  <c r="L130" i="7"/>
  <c r="N130" i="7" s="1"/>
  <c r="L135" i="7"/>
  <c r="N135" i="7" s="1"/>
  <c r="L139" i="7"/>
  <c r="N139" i="7" s="1"/>
  <c r="L144" i="7"/>
  <c r="N144" i="7" s="1"/>
  <c r="L149" i="7"/>
  <c r="N149" i="7" s="1"/>
  <c r="L154" i="7"/>
  <c r="N154" i="7" s="1"/>
  <c r="L158" i="7"/>
  <c r="N158" i="7" s="1"/>
  <c r="L162" i="7"/>
  <c r="N162" i="7" s="1"/>
  <c r="L167" i="7"/>
  <c r="N167" i="7" s="1"/>
  <c r="L171" i="7"/>
  <c r="N171" i="7" s="1"/>
  <c r="L176" i="7"/>
  <c r="N176" i="7" s="1"/>
  <c r="L180" i="7"/>
  <c r="N180" i="7" s="1"/>
  <c r="L184" i="7"/>
  <c r="N184" i="7" s="1"/>
  <c r="L189" i="7"/>
  <c r="N189" i="7" s="1"/>
  <c r="L194" i="7"/>
  <c r="N194" i="7" s="1"/>
  <c r="L199" i="7"/>
  <c r="N199" i="7" s="1"/>
  <c r="L204" i="7"/>
  <c r="N204" i="7" s="1"/>
  <c r="L209" i="7"/>
  <c r="N209" i="7" s="1"/>
  <c r="L213" i="7"/>
  <c r="N213" i="7" s="1"/>
  <c r="L218" i="7"/>
  <c r="N218" i="7" s="1"/>
  <c r="L223" i="7"/>
  <c r="N223" i="7" s="1"/>
  <c r="L228" i="7"/>
  <c r="N228" i="7" s="1"/>
  <c r="L233" i="7"/>
  <c r="N233" i="7" s="1"/>
  <c r="L238" i="7"/>
  <c r="N238" i="7" s="1"/>
  <c r="L243" i="7"/>
  <c r="N243" i="7" s="1"/>
  <c r="L248" i="7"/>
  <c r="N248" i="7" s="1"/>
  <c r="L253" i="7"/>
  <c r="N253" i="7" s="1"/>
  <c r="L257" i="7"/>
  <c r="N257" i="7" s="1"/>
  <c r="L262" i="7"/>
  <c r="N262" i="7" s="1"/>
  <c r="L267" i="7"/>
  <c r="N267" i="7" s="1"/>
  <c r="L272" i="7"/>
  <c r="N272" i="7" s="1"/>
  <c r="L277" i="7"/>
  <c r="N277" i="7" s="1"/>
  <c r="L289" i="7"/>
  <c r="N289" i="7" s="1"/>
  <c r="L295" i="7"/>
  <c r="N295" i="7" s="1"/>
  <c r="L300" i="7"/>
  <c r="N300" i="7" s="1"/>
  <c r="L305" i="7"/>
  <c r="N305" i="7" s="1"/>
  <c r="L310" i="7"/>
  <c r="N310" i="7" s="1"/>
  <c r="L316" i="7"/>
  <c r="N316" i="7" s="1"/>
  <c r="L321" i="7"/>
  <c r="N321" i="7" s="1"/>
  <c r="L326" i="7"/>
  <c r="N326" i="7" s="1"/>
  <c r="L331" i="7"/>
  <c r="N331" i="7" s="1"/>
  <c r="L336" i="7"/>
  <c r="N336" i="7" s="1"/>
  <c r="L339" i="7"/>
  <c r="N339" i="7" s="1"/>
  <c r="L342" i="7"/>
  <c r="N342" i="7" s="1"/>
  <c r="L345" i="7"/>
  <c r="N345" i="7" s="1"/>
  <c r="L348" i="7"/>
  <c r="N348" i="7" s="1"/>
  <c r="L351" i="7"/>
  <c r="N351" i="7" s="1"/>
  <c r="L354" i="7"/>
  <c r="N354" i="7" s="1"/>
  <c r="L358" i="7"/>
  <c r="N358" i="7" s="1"/>
  <c r="L363" i="7"/>
  <c r="N363" i="7" s="1"/>
  <c r="L368" i="7"/>
  <c r="N368" i="7" s="1"/>
  <c r="L373" i="7"/>
  <c r="N373" i="7" s="1"/>
  <c r="L378" i="7"/>
  <c r="N378" i="7" s="1"/>
  <c r="L384" i="7"/>
  <c r="N384" i="7" s="1"/>
  <c r="L416" i="7"/>
  <c r="N416" i="7" s="1"/>
  <c r="L421" i="7"/>
  <c r="N421" i="7" s="1"/>
  <c r="L427" i="7"/>
  <c r="N427" i="7" s="1"/>
  <c r="L433" i="7"/>
  <c r="N433" i="7" s="1"/>
  <c r="L438" i="7"/>
  <c r="N438" i="7" s="1"/>
  <c r="L444" i="7"/>
  <c r="N444" i="7" s="1"/>
  <c r="L451" i="7"/>
  <c r="N451" i="7" s="1"/>
  <c r="L457" i="7"/>
  <c r="N457" i="7" s="1"/>
  <c r="L463" i="7"/>
  <c r="N463" i="7" s="1"/>
  <c r="L469" i="7"/>
  <c r="N469" i="7" s="1"/>
  <c r="L476" i="7"/>
  <c r="N476" i="7" s="1"/>
  <c r="L482" i="7"/>
  <c r="N482" i="7" s="1"/>
  <c r="L487" i="7"/>
  <c r="N487" i="7" s="1"/>
  <c r="L493" i="7"/>
  <c r="N493" i="7" s="1"/>
  <c r="L499" i="7"/>
  <c r="N499" i="7" s="1"/>
  <c r="L505" i="7"/>
  <c r="N505" i="7" s="1"/>
  <c r="L511" i="7"/>
  <c r="N511" i="7" s="1"/>
  <c r="L517" i="7"/>
  <c r="N517" i="7" s="1"/>
  <c r="L523" i="7"/>
  <c r="N523" i="7" s="1"/>
  <c r="L530" i="7"/>
  <c r="N530" i="7" s="1"/>
  <c r="L536" i="7"/>
  <c r="N536" i="7" s="1"/>
  <c r="L540" i="7"/>
  <c r="N540" i="7" s="1"/>
  <c r="L544" i="7"/>
  <c r="N544" i="7" s="1"/>
  <c r="L550" i="7"/>
  <c r="N550" i="7" s="1"/>
  <c r="L556" i="7"/>
  <c r="N556" i="7" s="1"/>
  <c r="L562" i="7"/>
  <c r="N562" i="7" s="1"/>
  <c r="L568" i="7"/>
  <c r="N568" i="7" s="1"/>
  <c r="L574" i="7"/>
  <c r="N574" i="7" s="1"/>
  <c r="L581" i="7"/>
  <c r="N581" i="7" s="1"/>
  <c r="L587" i="7"/>
  <c r="N587" i="7" s="1"/>
  <c r="L593" i="7"/>
  <c r="N593" i="7" s="1"/>
  <c r="L598" i="7"/>
  <c r="N598" i="7" s="1"/>
  <c r="L603" i="7"/>
  <c r="N603" i="7" s="1"/>
  <c r="L609" i="7"/>
  <c r="N609" i="7" s="1"/>
  <c r="L624" i="7"/>
  <c r="N624" i="7" s="1"/>
  <c r="L632" i="7"/>
  <c r="N632" i="7" s="1"/>
  <c r="L638" i="7"/>
  <c r="N638" i="7" s="1"/>
  <c r="L644" i="7"/>
  <c r="N644" i="7" s="1"/>
  <c r="L650" i="7"/>
  <c r="N650" i="7" s="1"/>
  <c r="L657" i="7"/>
  <c r="N657" i="7" s="1"/>
  <c r="M7" i="7"/>
  <c r="M13" i="7"/>
  <c r="M19" i="7"/>
  <c r="M25" i="7"/>
  <c r="M31" i="7"/>
  <c r="M37" i="7"/>
  <c r="M43" i="7"/>
  <c r="M49" i="7"/>
  <c r="M55" i="7"/>
  <c r="M61" i="7"/>
  <c r="M68" i="7"/>
  <c r="M74" i="7"/>
  <c r="M80" i="7"/>
  <c r="M86" i="7"/>
  <c r="M92" i="7"/>
  <c r="M98" i="7"/>
  <c r="M104" i="7"/>
  <c r="M111" i="7"/>
  <c r="M117" i="7"/>
  <c r="M123" i="7"/>
  <c r="M128" i="7"/>
  <c r="M134" i="7"/>
  <c r="M140" i="7"/>
  <c r="M147" i="7"/>
  <c r="M153" i="7"/>
  <c r="M158" i="7"/>
  <c r="M164" i="7"/>
  <c r="M170" i="7"/>
  <c r="M176" i="7"/>
  <c r="M183" i="7"/>
  <c r="M189" i="7"/>
  <c r="M195" i="7"/>
  <c r="M201" i="7"/>
  <c r="M273" i="7"/>
  <c r="M279" i="7"/>
  <c r="M285" i="7"/>
  <c r="M292" i="7"/>
  <c r="M298" i="7"/>
  <c r="M304" i="7"/>
  <c r="M310" i="7"/>
  <c r="M316" i="7"/>
  <c r="M322" i="7"/>
  <c r="M328" i="7"/>
  <c r="M334" i="7"/>
  <c r="M340" i="7"/>
  <c r="M346" i="7"/>
  <c r="M352" i="7"/>
  <c r="M358" i="7"/>
  <c r="M364" i="7"/>
  <c r="M371" i="7"/>
  <c r="M377" i="7"/>
  <c r="M383" i="7"/>
  <c r="M389" i="7"/>
  <c r="M395" i="7"/>
  <c r="M402" i="7"/>
  <c r="M408" i="7"/>
  <c r="M414" i="7"/>
  <c r="M420" i="7"/>
  <c r="M426" i="7"/>
  <c r="M432" i="7"/>
  <c r="M438" i="7"/>
  <c r="M445" i="7"/>
  <c r="M451" i="7"/>
  <c r="M457" i="7"/>
  <c r="M463" i="7"/>
  <c r="M468" i="7"/>
  <c r="M474" i="7"/>
  <c r="M481" i="7"/>
  <c r="M487" i="7"/>
  <c r="M493" i="7"/>
  <c r="M499" i="7"/>
  <c r="M505" i="7"/>
  <c r="M511" i="7"/>
  <c r="M517" i="7"/>
  <c r="M522" i="7"/>
  <c r="M528" i="7"/>
  <c r="M534" i="7"/>
  <c r="M541" i="7"/>
  <c r="M547" i="7"/>
  <c r="M553" i="7"/>
  <c r="M559" i="7"/>
  <c r="M565" i="7"/>
  <c r="M571" i="7"/>
  <c r="M576" i="7"/>
  <c r="M582" i="7"/>
  <c r="M589" i="7"/>
  <c r="M595" i="7"/>
  <c r="M600" i="7"/>
  <c r="M606" i="7"/>
  <c r="M612" i="7"/>
  <c r="M618" i="7"/>
  <c r="M624" i="7"/>
  <c r="M631" i="7"/>
  <c r="M637" i="7"/>
  <c r="M643" i="7"/>
  <c r="M649" i="7"/>
  <c r="M655" i="7"/>
  <c r="M660" i="7"/>
  <c r="L8" i="7"/>
  <c r="N8" i="7" s="1"/>
  <c r="L11" i="7"/>
  <c r="N11" i="7" s="1"/>
  <c r="L14" i="7"/>
  <c r="N14" i="7" s="1"/>
  <c r="L15" i="7"/>
  <c r="N15" i="7" s="1"/>
  <c r="L16" i="7"/>
  <c r="N16" i="7" s="1"/>
  <c r="L18" i="7"/>
  <c r="N18" i="7" s="1"/>
  <c r="L20" i="7"/>
  <c r="N20" i="7" s="1"/>
  <c r="L23" i="7"/>
  <c r="N23" i="7" s="1"/>
  <c r="L25" i="7"/>
  <c r="N25" i="7" s="1"/>
  <c r="L27" i="7"/>
  <c r="N27" i="7" s="1"/>
  <c r="L30" i="7"/>
  <c r="N30" i="7" s="1"/>
  <c r="L32" i="7"/>
  <c r="N32" i="7" s="1"/>
  <c r="L35" i="7"/>
  <c r="N35" i="7" s="1"/>
  <c r="L37" i="7"/>
  <c r="N37" i="7" s="1"/>
  <c r="L40" i="7"/>
  <c r="N40" i="7" s="1"/>
  <c r="L42" i="7"/>
  <c r="N42" i="7" s="1"/>
  <c r="L45" i="7"/>
  <c r="N45" i="7" s="1"/>
  <c r="L47" i="7"/>
  <c r="N47" i="7" s="1"/>
  <c r="L50" i="7"/>
  <c r="N50" i="7" s="1"/>
  <c r="L53" i="7"/>
  <c r="N53" i="7" s="1"/>
  <c r="L56" i="7"/>
  <c r="N56" i="7" s="1"/>
  <c r="L59" i="7"/>
  <c r="N59" i="7" s="1"/>
  <c r="L61" i="7"/>
  <c r="N61" i="7" s="1"/>
  <c r="L64" i="7"/>
  <c r="N64" i="7" s="1"/>
  <c r="L66" i="7"/>
  <c r="N66" i="7" s="1"/>
  <c r="L69" i="7"/>
  <c r="N69" i="7" s="1"/>
  <c r="L73" i="7"/>
  <c r="N73" i="7" s="1"/>
  <c r="L75" i="7"/>
  <c r="N75" i="7" s="1"/>
  <c r="L78" i="7"/>
  <c r="N78" i="7" s="1"/>
  <c r="L80" i="7"/>
  <c r="N80" i="7" s="1"/>
  <c r="L83" i="7"/>
  <c r="N83" i="7" s="1"/>
  <c r="L87" i="7"/>
  <c r="N87" i="7" s="1"/>
  <c r="L89" i="7"/>
  <c r="N89" i="7" s="1"/>
  <c r="L92" i="7"/>
  <c r="N92" i="7" s="1"/>
  <c r="L96" i="7"/>
  <c r="N96" i="7" s="1"/>
  <c r="L98" i="7"/>
  <c r="N98" i="7" s="1"/>
  <c r="L101" i="7"/>
  <c r="N101" i="7" s="1"/>
  <c r="L105" i="7"/>
  <c r="N105" i="7" s="1"/>
  <c r="L107" i="7"/>
  <c r="N107" i="7" s="1"/>
  <c r="L110" i="7"/>
  <c r="N110" i="7" s="1"/>
  <c r="L113" i="7"/>
  <c r="N113" i="7" s="1"/>
  <c r="L116" i="7"/>
  <c r="N116" i="7" s="1"/>
  <c r="L119" i="7"/>
  <c r="N119" i="7" s="1"/>
  <c r="L122" i="7"/>
  <c r="N122" i="7" s="1"/>
  <c r="L125" i="7"/>
  <c r="N125" i="7" s="1"/>
  <c r="L128" i="7"/>
  <c r="N128" i="7" s="1"/>
  <c r="L131" i="7"/>
  <c r="N131" i="7" s="1"/>
  <c r="L134" i="7"/>
  <c r="N134" i="7" s="1"/>
  <c r="L137" i="7"/>
  <c r="N137" i="7" s="1"/>
  <c r="L140" i="7"/>
  <c r="N140" i="7" s="1"/>
  <c r="L142" i="7"/>
  <c r="N142" i="7" s="1"/>
  <c r="L145" i="7"/>
  <c r="N145" i="7" s="1"/>
  <c r="L148" i="7"/>
  <c r="N148" i="7" s="1"/>
  <c r="L150" i="7"/>
  <c r="N150" i="7" s="1"/>
  <c r="L153" i="7"/>
  <c r="N153" i="7" s="1"/>
  <c r="L155" i="7"/>
  <c r="N155" i="7" s="1"/>
  <c r="L161" i="7"/>
  <c r="N161" i="7" s="1"/>
  <c r="L164" i="7"/>
  <c r="N164" i="7" s="1"/>
  <c r="L165" i="7"/>
  <c r="N165" i="7" s="1"/>
  <c r="L168" i="7"/>
  <c r="N168" i="7" s="1"/>
  <c r="L169" i="7"/>
  <c r="N169" i="7" s="1"/>
  <c r="L172" i="7"/>
  <c r="N172" i="7" s="1"/>
  <c r="L175" i="7"/>
  <c r="N175" i="7" s="1"/>
  <c r="L177" i="7"/>
  <c r="N177" i="7" s="1"/>
  <c r="L179" i="7"/>
  <c r="N179" i="7" s="1"/>
  <c r="L182" i="7"/>
  <c r="N182" i="7" s="1"/>
  <c r="L185" i="7"/>
  <c r="N185" i="7" s="1"/>
  <c r="L187" i="7"/>
  <c r="N187" i="7" s="1"/>
  <c r="L190" i="7"/>
  <c r="N190" i="7" s="1"/>
  <c r="L192" i="7"/>
  <c r="N192" i="7" s="1"/>
  <c r="L195" i="7"/>
  <c r="N195" i="7" s="1"/>
  <c r="L197" i="7"/>
  <c r="N197" i="7" s="1"/>
  <c r="L200" i="7"/>
  <c r="N200" i="7" s="1"/>
  <c r="L202" i="7"/>
  <c r="N202" i="7" s="1"/>
  <c r="L205" i="7"/>
  <c r="N205" i="7" s="1"/>
  <c r="L208" i="7"/>
  <c r="N208" i="7" s="1"/>
  <c r="L211" i="7"/>
  <c r="N211" i="7" s="1"/>
  <c r="L214" i="7"/>
  <c r="N214" i="7" s="1"/>
  <c r="L216" i="7"/>
  <c r="N216" i="7" s="1"/>
  <c r="L219" i="7"/>
  <c r="N219" i="7" s="1"/>
  <c r="L221" i="7"/>
  <c r="N221" i="7" s="1"/>
  <c r="L224" i="7"/>
  <c r="N224" i="7" s="1"/>
  <c r="L226" i="7"/>
  <c r="N226" i="7" s="1"/>
  <c r="L229" i="7"/>
  <c r="N229" i="7" s="1"/>
  <c r="L231" i="7"/>
  <c r="N231" i="7" s="1"/>
  <c r="L234" i="7"/>
  <c r="N234" i="7" s="1"/>
  <c r="L236" i="7"/>
  <c r="N236" i="7" s="1"/>
  <c r="L239" i="7"/>
  <c r="N239" i="7" s="1"/>
  <c r="L242" i="7"/>
  <c r="N242" i="7" s="1"/>
  <c r="L244" i="7"/>
  <c r="N244" i="7" s="1"/>
  <c r="L247" i="7"/>
  <c r="N247" i="7" s="1"/>
  <c r="L249" i="7"/>
  <c r="N249" i="7" s="1"/>
  <c r="L252" i="7"/>
  <c r="N252" i="7" s="1"/>
  <c r="L254" i="7"/>
  <c r="N254" i="7" s="1"/>
  <c r="L258" i="7"/>
  <c r="N258" i="7" s="1"/>
  <c r="L259" i="7"/>
  <c r="N259" i="7" s="1"/>
  <c r="L263" i="7"/>
  <c r="N263" i="7" s="1"/>
  <c r="L264" i="7"/>
  <c r="N264" i="7" s="1"/>
  <c r="L268" i="7"/>
  <c r="N268" i="7" s="1"/>
  <c r="L269" i="7"/>
  <c r="N269" i="7" s="1"/>
  <c r="L273" i="7"/>
  <c r="N273" i="7" s="1"/>
  <c r="L274" i="7"/>
  <c r="N274" i="7" s="1"/>
  <c r="L278" i="7"/>
  <c r="N278" i="7" s="1"/>
  <c r="L279" i="7"/>
  <c r="N279" i="7" s="1"/>
  <c r="L280" i="7"/>
  <c r="N280" i="7" s="1"/>
  <c r="L281" i="7"/>
  <c r="N281" i="7" s="1"/>
  <c r="L282" i="7"/>
  <c r="N282" i="7" s="1"/>
  <c r="L284" i="7"/>
  <c r="N284" i="7" s="1"/>
  <c r="L285" i="7"/>
  <c r="N285" i="7" s="1"/>
  <c r="L287" i="7"/>
  <c r="N287" i="7" s="1"/>
  <c r="L290" i="7"/>
  <c r="N290" i="7" s="1"/>
  <c r="L291" i="7"/>
  <c r="N291" i="7" s="1"/>
  <c r="L294" i="7"/>
  <c r="N294" i="7" s="1"/>
  <c r="L296" i="7"/>
  <c r="N296" i="7" s="1"/>
  <c r="L298" i="7"/>
  <c r="N298" i="7" s="1"/>
  <c r="L301" i="7"/>
  <c r="N301" i="7" s="1"/>
  <c r="L303" i="7"/>
  <c r="N303" i="7" s="1"/>
  <c r="L306" i="7"/>
  <c r="N306" i="7" s="1"/>
  <c r="L308" i="7"/>
  <c r="N308" i="7" s="1"/>
  <c r="L311" i="7"/>
  <c r="N311" i="7" s="1"/>
  <c r="L312" i="7"/>
  <c r="N312" i="7" s="1"/>
  <c r="L315" i="7"/>
  <c r="N315" i="7" s="1"/>
  <c r="L317" i="7"/>
  <c r="N317" i="7" s="1"/>
  <c r="L319" i="7"/>
  <c r="N319" i="7" s="1"/>
  <c r="L322" i="7"/>
  <c r="N322" i="7" s="1"/>
  <c r="L324" i="7"/>
  <c r="N324" i="7" s="1"/>
  <c r="L327" i="7"/>
  <c r="N327" i="7" s="1"/>
  <c r="L329" i="7"/>
  <c r="N329" i="7" s="1"/>
  <c r="L332" i="7"/>
  <c r="N332" i="7" s="1"/>
  <c r="L334" i="7"/>
  <c r="N334" i="7" s="1"/>
  <c r="L335" i="7"/>
  <c r="N335" i="7" s="1"/>
  <c r="L357" i="7"/>
  <c r="N357" i="7" s="1"/>
  <c r="L360" i="7"/>
  <c r="N360" i="7" s="1"/>
  <c r="L362" i="7"/>
  <c r="N362" i="7" s="1"/>
  <c r="L364" i="7"/>
  <c r="N364" i="7" s="1"/>
  <c r="L367" i="7"/>
  <c r="N367" i="7" s="1"/>
  <c r="L369" i="7"/>
  <c r="N369" i="7" s="1"/>
  <c r="L372" i="7"/>
  <c r="N372" i="7" s="1"/>
  <c r="L374" i="7"/>
  <c r="N374" i="7" s="1"/>
  <c r="L377" i="7"/>
  <c r="N377" i="7" s="1"/>
  <c r="L379" i="7"/>
  <c r="N379" i="7" s="1"/>
  <c r="L382" i="7"/>
  <c r="N382" i="7" s="1"/>
  <c r="L383" i="7"/>
  <c r="N383" i="7" s="1"/>
  <c r="L385" i="7"/>
  <c r="N385" i="7" s="1"/>
  <c r="L415" i="7"/>
  <c r="N415" i="7" s="1"/>
  <c r="L419" i="7"/>
  <c r="N419" i="7" s="1"/>
  <c r="L422" i="7"/>
  <c r="N422" i="7" s="1"/>
  <c r="L425" i="7"/>
  <c r="N425" i="7" s="1"/>
  <c r="L428" i="7"/>
  <c r="N428" i="7" s="1"/>
  <c r="L430" i="7"/>
  <c r="N430" i="7" s="1"/>
  <c r="L434" i="7"/>
  <c r="N434" i="7" s="1"/>
  <c r="L439" i="7"/>
  <c r="N439" i="7" s="1"/>
  <c r="L441" i="7"/>
  <c r="N441" i="7" s="1"/>
  <c r="L445" i="7"/>
  <c r="N445" i="7" s="1"/>
  <c r="L447" i="7"/>
  <c r="N447" i="7" s="1"/>
  <c r="L450" i="7"/>
  <c r="N450" i="7" s="1"/>
  <c r="L453" i="7"/>
  <c r="N453" i="7" s="1"/>
  <c r="L456" i="7"/>
  <c r="N456" i="7" s="1"/>
  <c r="L458" i="7"/>
  <c r="N458" i="7" s="1"/>
  <c r="L462" i="7"/>
  <c r="N462" i="7" s="1"/>
  <c r="L464" i="7"/>
  <c r="N464" i="7" s="1"/>
  <c r="L467" i="7"/>
  <c r="N467" i="7" s="1"/>
  <c r="L470" i="7"/>
  <c r="N470" i="7" s="1"/>
  <c r="L472" i="7"/>
  <c r="N472" i="7" s="1"/>
  <c r="L475" i="7"/>
  <c r="N475" i="7" s="1"/>
  <c r="L478" i="7"/>
  <c r="N478" i="7" s="1"/>
  <c r="L480" i="7"/>
  <c r="N480" i="7" s="1"/>
  <c r="L484" i="7"/>
  <c r="N484" i="7" s="1"/>
  <c r="L486" i="7"/>
  <c r="N486" i="7" s="1"/>
  <c r="L490" i="7"/>
  <c r="N490" i="7" s="1"/>
  <c r="L492" i="7"/>
  <c r="N492" i="7" s="1"/>
  <c r="L496" i="7"/>
  <c r="N496" i="7" s="1"/>
  <c r="L498" i="7"/>
  <c r="N498" i="7" s="1"/>
  <c r="L501" i="7"/>
  <c r="N501" i="7" s="1"/>
  <c r="L504" i="7"/>
  <c r="N504" i="7" s="1"/>
  <c r="L506" i="7"/>
  <c r="N506" i="7" s="1"/>
  <c r="L510" i="7"/>
  <c r="N510" i="7" s="1"/>
  <c r="L512" i="7"/>
  <c r="N512" i="7" s="1"/>
  <c r="L516" i="7"/>
  <c r="N516" i="7" s="1"/>
  <c r="L518" i="7"/>
  <c r="N518" i="7" s="1"/>
  <c r="L521" i="7"/>
  <c r="N521" i="7" s="1"/>
  <c r="L524" i="7"/>
  <c r="N524" i="7" s="1"/>
  <c r="L527" i="7"/>
  <c r="N527" i="7" s="1"/>
  <c r="L529" i="7"/>
  <c r="N529" i="7" s="1"/>
  <c r="L532" i="7"/>
  <c r="N532" i="7" s="1"/>
  <c r="L535" i="7"/>
  <c r="N535" i="7" s="1"/>
  <c r="L537" i="7"/>
  <c r="N537" i="7" s="1"/>
  <c r="L539" i="7"/>
  <c r="N539" i="7" s="1"/>
  <c r="L541" i="7"/>
  <c r="N541" i="7" s="1"/>
  <c r="L543" i="7"/>
  <c r="N543" i="7" s="1"/>
  <c r="L546" i="7"/>
  <c r="N546" i="7" s="1"/>
  <c r="L549" i="7"/>
  <c r="N549" i="7" s="1"/>
  <c r="L552" i="7"/>
  <c r="N552" i="7" s="1"/>
  <c r="L555" i="7"/>
  <c r="N555" i="7" s="1"/>
  <c r="L557" i="7"/>
  <c r="N557" i="7" s="1"/>
  <c r="L560" i="7"/>
  <c r="N560" i="7" s="1"/>
  <c r="L563" i="7"/>
  <c r="N563" i="7" s="1"/>
  <c r="L566" i="7"/>
  <c r="N566" i="7" s="1"/>
  <c r="L569" i="7"/>
  <c r="N569" i="7" s="1"/>
  <c r="L571" i="7"/>
  <c r="N571" i="7" s="1"/>
  <c r="L575" i="7"/>
  <c r="N575" i="7" s="1"/>
  <c r="L577" i="7"/>
  <c r="N577" i="7" s="1"/>
  <c r="L580" i="7"/>
  <c r="N580" i="7" s="1"/>
  <c r="L583" i="7"/>
  <c r="N583" i="7" s="1"/>
  <c r="L586" i="7"/>
  <c r="N586" i="7" s="1"/>
  <c r="L589" i="7"/>
  <c r="N589" i="7" s="1"/>
  <c r="L592" i="7"/>
  <c r="N592" i="7" s="1"/>
  <c r="L595" i="7"/>
  <c r="N595" i="7" s="1"/>
  <c r="L597" i="7"/>
  <c r="N597" i="7" s="1"/>
  <c r="L599" i="7"/>
  <c r="N599" i="7" s="1"/>
  <c r="L602" i="7"/>
  <c r="N602" i="7" s="1"/>
  <c r="L604" i="7"/>
  <c r="N604" i="7" s="1"/>
  <c r="L608" i="7"/>
  <c r="N608" i="7" s="1"/>
  <c r="L610" i="7"/>
  <c r="N610" i="7" s="1"/>
  <c r="L612" i="7"/>
  <c r="N612" i="7" s="1"/>
  <c r="L615" i="7"/>
  <c r="N615" i="7" s="1"/>
  <c r="L617" i="7"/>
  <c r="N617" i="7" s="1"/>
  <c r="L620" i="7"/>
  <c r="N620" i="7" s="1"/>
  <c r="L622" i="7"/>
  <c r="N622" i="7" s="1"/>
  <c r="L626" i="7"/>
  <c r="N626" i="7" s="1"/>
  <c r="L628" i="7"/>
  <c r="N628" i="7" s="1"/>
  <c r="L630" i="7"/>
  <c r="N630" i="7" s="1"/>
  <c r="L634" i="7"/>
  <c r="N634" i="7" s="1"/>
  <c r="L636" i="7"/>
  <c r="N636" i="7" s="1"/>
  <c r="L639" i="7"/>
  <c r="N639" i="7" s="1"/>
  <c r="L642" i="7"/>
  <c r="N642" i="7" s="1"/>
  <c r="L645" i="7"/>
  <c r="N645" i="7" s="1"/>
  <c r="L648" i="7"/>
  <c r="N648" i="7" s="1"/>
  <c r="L651" i="7"/>
  <c r="N651" i="7" s="1"/>
  <c r="L653" i="7"/>
  <c r="N653" i="7" s="1"/>
  <c r="L656" i="7"/>
  <c r="N656" i="7" s="1"/>
  <c r="L659" i="7"/>
  <c r="N659" i="7" s="1"/>
  <c r="L661" i="7"/>
  <c r="N661" i="7" s="1"/>
  <c r="M9" i="7"/>
  <c r="M11" i="7"/>
  <c r="M14" i="7"/>
  <c r="M17" i="7"/>
  <c r="M18" i="7"/>
  <c r="M22" i="7"/>
  <c r="M24" i="7"/>
  <c r="M28" i="7"/>
  <c r="M30" i="7"/>
  <c r="M34" i="7"/>
  <c r="M36" i="7"/>
  <c r="M39" i="7"/>
  <c r="M42" i="7"/>
  <c r="M44" i="7"/>
  <c r="M48" i="7"/>
  <c r="M50" i="7"/>
  <c r="M53" i="7"/>
  <c r="M56" i="7"/>
  <c r="M59" i="7"/>
  <c r="M62" i="7"/>
  <c r="M65" i="7"/>
  <c r="M67" i="7"/>
  <c r="M71" i="7"/>
  <c r="M73" i="7"/>
  <c r="M75" i="7"/>
  <c r="M79" i="7"/>
  <c r="M81" i="7"/>
  <c r="M84" i="7"/>
  <c r="M87" i="7"/>
  <c r="M90" i="7"/>
  <c r="M93" i="7"/>
  <c r="M95" i="7"/>
  <c r="M99" i="7"/>
  <c r="M100" i="7"/>
  <c r="M105" i="7"/>
  <c r="M106" i="7"/>
  <c r="M110" i="7"/>
  <c r="M112" i="7"/>
  <c r="M115" i="7"/>
  <c r="M118" i="7"/>
  <c r="M121" i="7"/>
  <c r="M124" i="7"/>
  <c r="M126" i="7"/>
  <c r="M129" i="7"/>
  <c r="M131" i="7"/>
  <c r="M135" i="7"/>
  <c r="M137" i="7"/>
  <c r="M141" i="7"/>
  <c r="M143" i="7"/>
  <c r="M146" i="7"/>
  <c r="M149" i="7"/>
  <c r="M151" i="7"/>
  <c r="M155" i="7"/>
  <c r="M157" i="7"/>
  <c r="M160" i="7"/>
  <c r="M162" i="7"/>
  <c r="M166" i="7"/>
  <c r="M168" i="7"/>
  <c r="M172" i="7"/>
  <c r="M174" i="7"/>
  <c r="M177" i="7"/>
  <c r="M180" i="7"/>
  <c r="M182" i="7"/>
  <c r="M186" i="7"/>
  <c r="M188" i="7"/>
  <c r="M192" i="7"/>
  <c r="M193" i="7"/>
  <c r="M197" i="7"/>
  <c r="M199" i="7"/>
  <c r="M202" i="7"/>
  <c r="M274" i="7"/>
  <c r="M277" i="7"/>
  <c r="M280" i="7"/>
  <c r="M282" i="7"/>
  <c r="M286" i="7"/>
  <c r="M288" i="7"/>
  <c r="M291" i="7"/>
  <c r="M294" i="7"/>
  <c r="M296" i="7"/>
  <c r="M299" i="7"/>
  <c r="M302" i="7"/>
  <c r="M305" i="7"/>
  <c r="M307" i="7"/>
  <c r="M311" i="7"/>
  <c r="M313" i="7"/>
  <c r="M317" i="7"/>
  <c r="M319" i="7"/>
  <c r="M321" i="7"/>
  <c r="M325" i="7"/>
  <c r="M327" i="7"/>
  <c r="M331" i="7"/>
  <c r="M333" i="7"/>
  <c r="M336" i="7"/>
  <c r="M339" i="7"/>
  <c r="M342" i="7"/>
  <c r="M344" i="7"/>
  <c r="M348" i="7"/>
  <c r="M350" i="7"/>
  <c r="M353" i="7"/>
  <c r="M356" i="7"/>
  <c r="M359" i="7"/>
  <c r="M362" i="7"/>
  <c r="M365" i="7"/>
  <c r="M368" i="7"/>
  <c r="M370" i="7"/>
  <c r="M373" i="7"/>
  <c r="M376" i="7"/>
  <c r="M378" i="7"/>
  <c r="M382" i="7"/>
  <c r="M384" i="7"/>
  <c r="M387" i="7"/>
  <c r="M390" i="7"/>
  <c r="M393" i="7"/>
  <c r="M396" i="7"/>
  <c r="M398" i="7"/>
  <c r="M401" i="7"/>
  <c r="M403" i="7"/>
  <c r="M407" i="7"/>
  <c r="M409" i="7"/>
  <c r="M413" i="7"/>
  <c r="M415" i="7"/>
  <c r="M419" i="7"/>
  <c r="M421" i="7"/>
  <c r="M423" i="7"/>
  <c r="M427" i="7"/>
  <c r="M429" i="7"/>
  <c r="M433" i="7"/>
  <c r="M435" i="7"/>
  <c r="M439" i="7"/>
  <c r="M440" i="7"/>
  <c r="M444" i="7"/>
  <c r="M446" i="7"/>
  <c r="M449" i="7"/>
  <c r="M452" i="7"/>
  <c r="M454" i="7"/>
  <c r="M458" i="7"/>
  <c r="M460" i="7"/>
  <c r="M464" i="7"/>
  <c r="M466" i="7"/>
  <c r="M470" i="7"/>
  <c r="M472" i="7"/>
  <c r="M475" i="7"/>
  <c r="M477" i="7"/>
  <c r="M480" i="7"/>
  <c r="M483" i="7"/>
  <c r="M486" i="7"/>
  <c r="M489" i="7"/>
  <c r="M491" i="7"/>
  <c r="M495" i="7"/>
  <c r="M497" i="7"/>
  <c r="M500" i="7"/>
  <c r="M503" i="7"/>
  <c r="M506" i="7"/>
  <c r="M508" i="7"/>
  <c r="M512" i="7"/>
  <c r="M514" i="7"/>
  <c r="M518" i="7"/>
  <c r="M523" i="7"/>
  <c r="M525" i="7"/>
  <c r="M529" i="7"/>
  <c r="M531" i="7"/>
  <c r="M535" i="7"/>
  <c r="M537" i="7"/>
  <c r="M539" i="7"/>
  <c r="M542" i="7"/>
  <c r="M545" i="7"/>
  <c r="M548" i="7"/>
  <c r="M550" i="7"/>
  <c r="M554" i="7"/>
  <c r="M556" i="7"/>
  <c r="M560" i="7"/>
  <c r="M562" i="7"/>
  <c r="M566" i="7"/>
  <c r="M568" i="7"/>
  <c r="M572" i="7"/>
  <c r="M574" i="7"/>
  <c r="M577" i="7"/>
  <c r="M580" i="7"/>
  <c r="M583" i="7"/>
  <c r="M586" i="7"/>
  <c r="M588" i="7"/>
  <c r="M591" i="7"/>
  <c r="M593" i="7"/>
  <c r="M597" i="7"/>
  <c r="M599" i="7"/>
  <c r="M603" i="7"/>
  <c r="M605" i="7"/>
  <c r="M609" i="7"/>
  <c r="M611" i="7"/>
  <c r="M615" i="7"/>
  <c r="M617" i="7"/>
  <c r="M619" i="7"/>
  <c r="M623" i="7"/>
  <c r="M625" i="7"/>
  <c r="M629" i="7"/>
  <c r="M630" i="7"/>
  <c r="M634" i="7"/>
  <c r="M636" i="7"/>
  <c r="M640" i="7"/>
  <c r="M642" i="7"/>
  <c r="M646" i="7"/>
  <c r="M648" i="7"/>
  <c r="M652" i="7"/>
  <c r="M654" i="7"/>
  <c r="M656" i="7"/>
  <c r="M659" i="7"/>
  <c r="M661" i="7"/>
  <c r="I4" i="7"/>
  <c r="H4" i="7"/>
  <c r="K4" i="7"/>
  <c r="G4" i="7"/>
  <c r="J4" i="7"/>
  <c r="Q19" i="7" l="1"/>
  <c r="Q103" i="7"/>
  <c r="Q306" i="7"/>
  <c r="Q391" i="7"/>
  <c r="Q409" i="7"/>
  <c r="Q489" i="7"/>
  <c r="Q26" i="7"/>
  <c r="Q45" i="7"/>
  <c r="Q155" i="7"/>
  <c r="Q272" i="7"/>
  <c r="Q548" i="7"/>
  <c r="Q47" i="7"/>
  <c r="Q161" i="7"/>
  <c r="Q262" i="7"/>
  <c r="Q357" i="7"/>
  <c r="Q467" i="7"/>
  <c r="Q552" i="7"/>
  <c r="Q33" i="7"/>
  <c r="Q81" i="7"/>
  <c r="Q255" i="7"/>
  <c r="Q398" i="7"/>
  <c r="Q585" i="7"/>
  <c r="Q37" i="7"/>
  <c r="Q87" i="7"/>
  <c r="Q140" i="7"/>
  <c r="Q376" i="7"/>
  <c r="Q567" i="7"/>
  <c r="Q132" i="7"/>
  <c r="Q463" i="7"/>
  <c r="Q166" i="7"/>
  <c r="Q345" i="7"/>
  <c r="Q657" i="7"/>
  <c r="Q453" i="7"/>
  <c r="Q196" i="7"/>
  <c r="Q320" i="7"/>
  <c r="Q570" i="7"/>
  <c r="Q11" i="7"/>
  <c r="Q146" i="7"/>
  <c r="Q213" i="7"/>
  <c r="Q413" i="7"/>
  <c r="Q501" i="7"/>
  <c r="Q596" i="7"/>
  <c r="Q142" i="7"/>
  <c r="Q279" i="7"/>
  <c r="Q439" i="7"/>
  <c r="Q612" i="7"/>
  <c r="Q66" i="7"/>
  <c r="Q109" i="7"/>
  <c r="Q284" i="7"/>
  <c r="Q448" i="7"/>
  <c r="Q540" i="7"/>
  <c r="Q649" i="7"/>
  <c r="Q177" i="7"/>
  <c r="Q642" i="7"/>
  <c r="Q251" i="7"/>
  <c r="Q456" i="7"/>
  <c r="Q536" i="7"/>
  <c r="Q53" i="7"/>
  <c r="Q577" i="7"/>
  <c r="Q95" i="7"/>
  <c r="Q223" i="7"/>
  <c r="Q494" i="7"/>
  <c r="Q588" i="7"/>
  <c r="Q619" i="7"/>
  <c r="Q205" i="7"/>
  <c r="Q296" i="7"/>
  <c r="Q446" i="7"/>
  <c r="Q627" i="7"/>
  <c r="Q118" i="7"/>
  <c r="Q188" i="7"/>
  <c r="Q325" i="7"/>
  <c r="Q471" i="7"/>
  <c r="Q267" i="7"/>
  <c r="Q402" i="7"/>
  <c r="Q519" i="7"/>
  <c r="Q607" i="7"/>
  <c r="Q361" i="7"/>
  <c r="Q59" i="7"/>
  <c r="Q287" i="7"/>
  <c r="Q483" i="7"/>
  <c r="Q601" i="7"/>
  <c r="Q523" i="7"/>
  <c r="Q235" i="7"/>
  <c r="Q425" i="7"/>
  <c r="Q582" i="7"/>
  <c r="Q74" i="7"/>
  <c r="Q533" i="7"/>
  <c r="Q126" i="7"/>
  <c r="Q511" i="7"/>
  <c r="Q559" i="7"/>
  <c r="Q433" i="7"/>
  <c r="Q6" i="7"/>
  <c r="T4" i="7"/>
  <c r="Q20" i="7" l="1"/>
  <c r="Q104" i="7"/>
  <c r="Q307" i="7"/>
  <c r="Q392" i="7"/>
  <c r="Q410" i="7"/>
  <c r="Q490" i="7"/>
  <c r="Q27" i="7"/>
  <c r="Q28" i="7" s="1"/>
  <c r="Q46" i="7"/>
  <c r="Q156" i="7"/>
  <c r="Q273" i="7"/>
  <c r="Q549" i="7"/>
  <c r="Q48" i="7"/>
  <c r="Q162" i="7"/>
  <c r="Q263" i="7"/>
  <c r="Q358" i="7"/>
  <c r="Q468" i="7"/>
  <c r="Q553" i="7"/>
  <c r="Q34" i="7"/>
  <c r="Q82" i="7"/>
  <c r="Q256" i="7"/>
  <c r="Q399" i="7"/>
  <c r="Q586" i="7"/>
  <c r="Q38" i="7"/>
  <c r="Q88" i="7"/>
  <c r="Q141" i="7"/>
  <c r="Q377" i="7"/>
  <c r="Q568" i="7"/>
  <c r="Q133" i="7"/>
  <c r="Q464" i="7"/>
  <c r="Q167" i="7"/>
  <c r="Q346" i="7"/>
  <c r="Q658" i="7"/>
  <c r="Q454" i="7"/>
  <c r="Q197" i="7"/>
  <c r="Q321" i="7"/>
  <c r="Q571" i="7"/>
  <c r="Q12" i="7"/>
  <c r="Q147" i="7"/>
  <c r="Q214" i="7"/>
  <c r="Q414" i="7"/>
  <c r="Q502" i="7"/>
  <c r="Q597" i="7"/>
  <c r="Q143" i="7"/>
  <c r="Q280" i="7"/>
  <c r="Q440" i="7"/>
  <c r="Q613" i="7"/>
  <c r="Q67" i="7"/>
  <c r="Q110" i="7"/>
  <c r="Q285" i="7"/>
  <c r="Q449" i="7"/>
  <c r="Q541" i="7"/>
  <c r="Q650" i="7"/>
  <c r="Q178" i="7"/>
  <c r="Q643" i="7"/>
  <c r="Q252" i="7"/>
  <c r="Q457" i="7"/>
  <c r="Q537" i="7"/>
  <c r="Q54" i="7"/>
  <c r="Q578" i="7"/>
  <c r="Q96" i="7"/>
  <c r="Q224" i="7"/>
  <c r="Q495" i="7"/>
  <c r="Q589" i="7"/>
  <c r="Q620" i="7"/>
  <c r="Q206" i="7"/>
  <c r="Q297" i="7"/>
  <c r="Q447" i="7"/>
  <c r="Q628" i="7"/>
  <c r="Q119" i="7"/>
  <c r="Q189" i="7"/>
  <c r="Q326" i="7"/>
  <c r="Q472" i="7"/>
  <c r="Q268" i="7"/>
  <c r="Q403" i="7"/>
  <c r="Q520" i="7"/>
  <c r="Q608" i="7"/>
  <c r="Q362" i="7"/>
  <c r="Q60" i="7"/>
  <c r="Q288" i="7"/>
  <c r="Q484" i="7"/>
  <c r="Q602" i="7"/>
  <c r="Q524" i="7"/>
  <c r="Q236" i="7"/>
  <c r="Q426" i="7"/>
  <c r="Q583" i="7"/>
  <c r="Q75" i="7"/>
  <c r="Q534" i="7"/>
  <c r="Q127" i="7"/>
  <c r="Q512" i="7"/>
  <c r="Q560" i="7"/>
  <c r="Q434" i="7"/>
  <c r="Q7" i="7"/>
  <c r="Q21" i="7" l="1"/>
  <c r="Q105" i="7"/>
  <c r="Q308" i="7"/>
  <c r="Q393" i="7"/>
  <c r="Q411" i="7"/>
  <c r="Q491" i="7"/>
  <c r="Q157" i="7"/>
  <c r="Q274" i="7"/>
  <c r="Q550" i="7"/>
  <c r="Q49" i="7"/>
  <c r="Q163" i="7"/>
  <c r="Q264" i="7"/>
  <c r="Q359" i="7"/>
  <c r="Q469" i="7"/>
  <c r="Q554" i="7"/>
  <c r="Q35" i="7"/>
  <c r="Q83" i="7"/>
  <c r="Q257" i="7"/>
  <c r="Q400" i="7"/>
  <c r="Q587" i="7"/>
  <c r="Q39" i="7"/>
  <c r="Q89" i="7"/>
  <c r="Q378" i="7"/>
  <c r="Q569" i="7"/>
  <c r="Q134" i="7"/>
  <c r="Q465" i="7"/>
  <c r="Q168" i="7"/>
  <c r="Q347" i="7"/>
  <c r="Q659" i="7"/>
  <c r="Q455" i="7"/>
  <c r="Q198" i="7"/>
  <c r="Q322" i="7"/>
  <c r="Q572" i="7"/>
  <c r="Q13" i="7"/>
  <c r="Q148" i="7"/>
  <c r="Q215" i="7"/>
  <c r="Q415" i="7"/>
  <c r="Q503" i="7"/>
  <c r="Q598" i="7"/>
  <c r="Q144" i="7"/>
  <c r="Q281" i="7"/>
  <c r="Q441" i="7"/>
  <c r="Q614" i="7"/>
  <c r="Q68" i="7"/>
  <c r="Q111" i="7"/>
  <c r="Q286" i="7"/>
  <c r="Q450" i="7"/>
  <c r="Q542" i="7"/>
  <c r="Q651" i="7"/>
  <c r="Q179" i="7"/>
  <c r="Q644" i="7"/>
  <c r="Q253" i="7"/>
  <c r="Q458" i="7"/>
  <c r="Q538" i="7"/>
  <c r="Q55" i="7"/>
  <c r="Q579" i="7"/>
  <c r="Q97" i="7"/>
  <c r="Q225" i="7"/>
  <c r="Q496" i="7"/>
  <c r="Q590" i="7"/>
  <c r="Q621" i="7"/>
  <c r="Q207" i="7"/>
  <c r="Q298" i="7"/>
  <c r="Q629" i="7"/>
  <c r="Q120" i="7"/>
  <c r="Q190" i="7"/>
  <c r="Q327" i="7"/>
  <c r="Q473" i="7"/>
  <c r="Q269" i="7"/>
  <c r="Q404" i="7"/>
  <c r="Q521" i="7"/>
  <c r="Q609" i="7"/>
  <c r="Q363" i="7"/>
  <c r="Q61" i="7"/>
  <c r="Q289" i="7"/>
  <c r="Q485" i="7"/>
  <c r="Q603" i="7"/>
  <c r="Q525" i="7"/>
  <c r="Q237" i="7"/>
  <c r="Q427" i="7"/>
  <c r="Q584" i="7"/>
  <c r="Q76" i="7"/>
  <c r="Q535" i="7"/>
  <c r="Q128" i="7"/>
  <c r="Q513" i="7"/>
  <c r="Q561" i="7"/>
  <c r="Q435" i="7"/>
  <c r="Q8" i="7"/>
  <c r="P11" i="7"/>
  <c r="S11" i="7" s="1"/>
  <c r="U11" i="7" s="1"/>
  <c r="O11" i="7"/>
  <c r="R11" i="7" s="1"/>
  <c r="T11" i="7" s="1"/>
  <c r="O37" i="7"/>
  <c r="R37" i="7" s="1"/>
  <c r="T37" i="7" s="1"/>
  <c r="P37" i="7"/>
  <c r="S37" i="7" s="1"/>
  <c r="U37" i="7" s="1"/>
  <c r="O45" i="7"/>
  <c r="R45" i="7" s="1"/>
  <c r="T45" i="7" s="1"/>
  <c r="P45" i="7"/>
  <c r="S45" i="7" s="1"/>
  <c r="U45" i="7" s="1"/>
  <c r="P46" i="7"/>
  <c r="O46" i="7"/>
  <c r="O47" i="7"/>
  <c r="R47" i="7" s="1"/>
  <c r="T47" i="7" s="1"/>
  <c r="P47" i="7"/>
  <c r="S47" i="7" s="1"/>
  <c r="U47" i="7" s="1"/>
  <c r="P81" i="7"/>
  <c r="S81" i="7" s="1"/>
  <c r="U81" i="7" s="1"/>
  <c r="O81" i="7"/>
  <c r="R81" i="7" s="1"/>
  <c r="T81" i="7" s="1"/>
  <c r="V81" i="7" s="1"/>
  <c r="O140" i="7"/>
  <c r="R140" i="7" s="1"/>
  <c r="T140" i="7" s="1"/>
  <c r="P140" i="7"/>
  <c r="S140" i="7" s="1"/>
  <c r="U140" i="7" s="1"/>
  <c r="O141" i="7"/>
  <c r="P141" i="7"/>
  <c r="O177" i="7"/>
  <c r="R177" i="7" s="1"/>
  <c r="T177" i="7" s="1"/>
  <c r="P177" i="7"/>
  <c r="S177" i="7" s="1"/>
  <c r="U177" i="7" s="1"/>
  <c r="P251" i="7"/>
  <c r="S251" i="7" s="1"/>
  <c r="U251" i="7" s="1"/>
  <c r="O251" i="7"/>
  <c r="R251" i="7" s="1"/>
  <c r="T251" i="7" s="1"/>
  <c r="P296" i="7"/>
  <c r="S296" i="7" s="1"/>
  <c r="U296" i="7" s="1"/>
  <c r="O296" i="7"/>
  <c r="R296" i="7" s="1"/>
  <c r="T296" i="7" s="1"/>
  <c r="P402" i="7"/>
  <c r="S402" i="7" s="1"/>
  <c r="U402" i="7" s="1"/>
  <c r="O402" i="7"/>
  <c r="R402" i="7" s="1"/>
  <c r="T402" i="7" s="1"/>
  <c r="P463" i="7"/>
  <c r="S463" i="7" s="1"/>
  <c r="U463" i="7" s="1"/>
  <c r="O463" i="7"/>
  <c r="R463" i="7" s="1"/>
  <c r="T463" i="7" s="1"/>
  <c r="P536" i="7"/>
  <c r="S536" i="7" s="1"/>
  <c r="U536" i="7" s="1"/>
  <c r="O536" i="7"/>
  <c r="R536" i="7" s="1"/>
  <c r="T536" i="7" s="1"/>
  <c r="P649" i="7"/>
  <c r="S649" i="7" s="1"/>
  <c r="U649" i="7" s="1"/>
  <c r="O649" i="7"/>
  <c r="R649" i="7" s="1"/>
  <c r="T649" i="7" s="1"/>
  <c r="O272" i="7"/>
  <c r="R272" i="7" s="1"/>
  <c r="T272" i="7" s="1"/>
  <c r="P272" i="7"/>
  <c r="S272" i="7" s="1"/>
  <c r="U272" i="7" s="1"/>
  <c r="O306" i="7"/>
  <c r="R306" i="7" s="1"/>
  <c r="T306" i="7" s="1"/>
  <c r="P306" i="7"/>
  <c r="S306" i="7" s="1"/>
  <c r="U306" i="7" s="1"/>
  <c r="O376" i="7"/>
  <c r="R376" i="7" s="1"/>
  <c r="T376" i="7" s="1"/>
  <c r="P376" i="7"/>
  <c r="S376" i="7" s="1"/>
  <c r="U376" i="7" s="1"/>
  <c r="O447" i="7"/>
  <c r="P447" i="7"/>
  <c r="P446" i="7"/>
  <c r="S446" i="7" s="1"/>
  <c r="U446" i="7" s="1"/>
  <c r="O446" i="7"/>
  <c r="R446" i="7" s="1"/>
  <c r="T446" i="7" s="1"/>
  <c r="P501" i="7"/>
  <c r="S501" i="7" s="1"/>
  <c r="U501" i="7" s="1"/>
  <c r="O501" i="7"/>
  <c r="R501" i="7" s="1"/>
  <c r="T501" i="7" s="1"/>
  <c r="O567" i="7"/>
  <c r="R567" i="7" s="1"/>
  <c r="T567" i="7" s="1"/>
  <c r="P567" i="7"/>
  <c r="S567" i="7" s="1"/>
  <c r="U567" i="7" s="1"/>
  <c r="P619" i="7"/>
  <c r="S619" i="7" s="1"/>
  <c r="U619" i="7" s="1"/>
  <c r="O619" i="7"/>
  <c r="R619" i="7" s="1"/>
  <c r="T619" i="7" s="1"/>
  <c r="P19" i="7"/>
  <c r="S19" i="7" s="1"/>
  <c r="U19" i="7" s="1"/>
  <c r="O19" i="7"/>
  <c r="R19" i="7" s="1"/>
  <c r="T19" i="7" s="1"/>
  <c r="P59" i="7"/>
  <c r="S59" i="7" s="1"/>
  <c r="U59" i="7" s="1"/>
  <c r="O59" i="7"/>
  <c r="R59" i="7" s="1"/>
  <c r="T59" i="7" s="1"/>
  <c r="O103" i="7"/>
  <c r="R103" i="7" s="1"/>
  <c r="T103" i="7" s="1"/>
  <c r="P103" i="7"/>
  <c r="S103" i="7" s="1"/>
  <c r="U103" i="7" s="1"/>
  <c r="P132" i="7"/>
  <c r="S132" i="7" s="1"/>
  <c r="U132" i="7" s="1"/>
  <c r="O132" i="7"/>
  <c r="R132" i="7" s="1"/>
  <c r="T132" i="7" s="1"/>
  <c r="P161" i="7"/>
  <c r="S161" i="7" s="1"/>
  <c r="U161" i="7" s="1"/>
  <c r="O161" i="7"/>
  <c r="R161" i="7" s="1"/>
  <c r="T161" i="7" s="1"/>
  <c r="V161" i="7" s="1"/>
  <c r="O188" i="7"/>
  <c r="R188" i="7" s="1"/>
  <c r="T188" i="7" s="1"/>
  <c r="P188" i="7"/>
  <c r="S188" i="7" s="1"/>
  <c r="U188" i="7" s="1"/>
  <c r="P205" i="7"/>
  <c r="S205" i="7" s="1"/>
  <c r="U205" i="7" s="1"/>
  <c r="O205" i="7"/>
  <c r="R205" i="7" s="1"/>
  <c r="T205" i="7" s="1"/>
  <c r="V205" i="7" s="1"/>
  <c r="O279" i="7"/>
  <c r="R279" i="7" s="1"/>
  <c r="T279" i="7" s="1"/>
  <c r="P279" i="7"/>
  <c r="S279" i="7" s="1"/>
  <c r="U279" i="7" s="1"/>
  <c r="P391" i="7"/>
  <c r="S391" i="7" s="1"/>
  <c r="U391" i="7" s="1"/>
  <c r="O391" i="7"/>
  <c r="R391" i="7" s="1"/>
  <c r="T391" i="7" s="1"/>
  <c r="V391" i="7" s="1"/>
  <c r="O453" i="7"/>
  <c r="R453" i="7" s="1"/>
  <c r="T453" i="7" s="1"/>
  <c r="P453" i="7"/>
  <c r="S453" i="7" s="1"/>
  <c r="U453" i="7" s="1"/>
  <c r="P523" i="7"/>
  <c r="S523" i="7" s="1"/>
  <c r="U523" i="7" s="1"/>
  <c r="O523" i="7"/>
  <c r="R523" i="7" s="1"/>
  <c r="T523" i="7" s="1"/>
  <c r="V523" i="7" s="1"/>
  <c r="P570" i="7"/>
  <c r="S570" i="7" s="1"/>
  <c r="U570" i="7" s="1"/>
  <c r="O570" i="7"/>
  <c r="R570" i="7" s="1"/>
  <c r="T570" i="7" s="1"/>
  <c r="P588" i="7"/>
  <c r="S588" i="7" s="1"/>
  <c r="U588" i="7" s="1"/>
  <c r="O588" i="7"/>
  <c r="R588" i="7" s="1"/>
  <c r="T588" i="7" s="1"/>
  <c r="P612" i="7"/>
  <c r="S612" i="7" s="1"/>
  <c r="U612" i="7" s="1"/>
  <c r="O612" i="7"/>
  <c r="R612" i="7" s="1"/>
  <c r="T612" i="7" s="1"/>
  <c r="O255" i="7"/>
  <c r="R255" i="7" s="1"/>
  <c r="T255" i="7" s="1"/>
  <c r="P255" i="7"/>
  <c r="S255" i="7" s="1"/>
  <c r="U255" i="7" s="1"/>
  <c r="P284" i="7"/>
  <c r="S284" i="7" s="1"/>
  <c r="U284" i="7" s="1"/>
  <c r="O284" i="7"/>
  <c r="R284" i="7" s="1"/>
  <c r="T284" i="7" s="1"/>
  <c r="P357" i="7"/>
  <c r="S357" i="7" s="1"/>
  <c r="U357" i="7" s="1"/>
  <c r="O357" i="7"/>
  <c r="R357" i="7" s="1"/>
  <c r="T357" i="7" s="1"/>
  <c r="P425" i="7"/>
  <c r="S425" i="7" s="1"/>
  <c r="U425" i="7" s="1"/>
  <c r="O425" i="7"/>
  <c r="R425" i="7" s="1"/>
  <c r="T425" i="7" s="1"/>
  <c r="P467" i="7"/>
  <c r="S467" i="7" s="1"/>
  <c r="U467" i="7" s="1"/>
  <c r="O467" i="7"/>
  <c r="R467" i="7" s="1"/>
  <c r="T467" i="7" s="1"/>
  <c r="P489" i="7"/>
  <c r="S489" i="7" s="1"/>
  <c r="U489" i="7" s="1"/>
  <c r="O489" i="7"/>
  <c r="R489" i="7" s="1"/>
  <c r="T489" i="7" s="1"/>
  <c r="O552" i="7"/>
  <c r="R552" i="7" s="1"/>
  <c r="T552" i="7" s="1"/>
  <c r="P552" i="7"/>
  <c r="S552" i="7" s="1"/>
  <c r="U552" i="7" s="1"/>
  <c r="O596" i="7"/>
  <c r="R596" i="7" s="1"/>
  <c r="T596" i="7" s="1"/>
  <c r="P596" i="7"/>
  <c r="S596" i="7" s="1"/>
  <c r="U596" i="7" s="1"/>
  <c r="P642" i="7"/>
  <c r="S642" i="7" s="1"/>
  <c r="U642" i="7" s="1"/>
  <c r="O642" i="7"/>
  <c r="R642" i="7" s="1"/>
  <c r="T642" i="7" s="1"/>
  <c r="O33" i="7"/>
  <c r="R33" i="7" s="1"/>
  <c r="T33" i="7" s="1"/>
  <c r="P33" i="7"/>
  <c r="S33" i="7" s="1"/>
  <c r="U33" i="7" s="1"/>
  <c r="O53" i="7"/>
  <c r="R53" i="7" s="1"/>
  <c r="T53" i="7" s="1"/>
  <c r="P53" i="7"/>
  <c r="S53" i="7" s="1"/>
  <c r="U53" i="7" s="1"/>
  <c r="P66" i="7"/>
  <c r="S66" i="7" s="1"/>
  <c r="U66" i="7" s="1"/>
  <c r="O66" i="7"/>
  <c r="R66" i="7" s="1"/>
  <c r="T66" i="7" s="1"/>
  <c r="V66" i="7" s="1"/>
  <c r="P87" i="7"/>
  <c r="S87" i="7" s="1"/>
  <c r="U87" i="7" s="1"/>
  <c r="O87" i="7"/>
  <c r="R87" i="7" s="1"/>
  <c r="T87" i="7" s="1"/>
  <c r="O118" i="7"/>
  <c r="R118" i="7" s="1"/>
  <c r="T118" i="7" s="1"/>
  <c r="P118" i="7"/>
  <c r="S118" i="7" s="1"/>
  <c r="U118" i="7" s="1"/>
  <c r="O142" i="7"/>
  <c r="R142" i="7" s="1"/>
  <c r="T142" i="7" s="1"/>
  <c r="P142" i="7"/>
  <c r="S142" i="7" s="1"/>
  <c r="U142" i="7" s="1"/>
  <c r="O196" i="7"/>
  <c r="R196" i="7" s="1"/>
  <c r="T196" i="7" s="1"/>
  <c r="P196" i="7"/>
  <c r="S196" i="7" s="1"/>
  <c r="U196" i="7" s="1"/>
  <c r="O262" i="7"/>
  <c r="R262" i="7" s="1"/>
  <c r="T262" i="7" s="1"/>
  <c r="P262" i="7"/>
  <c r="S262" i="7" s="1"/>
  <c r="U262" i="7" s="1"/>
  <c r="O320" i="7"/>
  <c r="R320" i="7" s="1"/>
  <c r="T320" i="7" s="1"/>
  <c r="P320" i="7"/>
  <c r="S320" i="7" s="1"/>
  <c r="U320" i="7" s="1"/>
  <c r="P413" i="7"/>
  <c r="S413" i="7" s="1"/>
  <c r="U413" i="7" s="1"/>
  <c r="O413" i="7"/>
  <c r="R413" i="7" s="1"/>
  <c r="T413" i="7" s="1"/>
  <c r="V413" i="7" s="1"/>
  <c r="O471" i="7"/>
  <c r="R471" i="7" s="1"/>
  <c r="T471" i="7" s="1"/>
  <c r="P471" i="7"/>
  <c r="S471" i="7" s="1"/>
  <c r="U471" i="7" s="1"/>
  <c r="P559" i="7"/>
  <c r="S559" i="7" s="1"/>
  <c r="U559" i="7" s="1"/>
  <c r="O559" i="7"/>
  <c r="R559" i="7" s="1"/>
  <c r="T559" i="7" s="1"/>
  <c r="P601" i="7"/>
  <c r="S601" i="7" s="1"/>
  <c r="U601" i="7" s="1"/>
  <c r="O601" i="7"/>
  <c r="R601" i="7" s="1"/>
  <c r="T601" i="7" s="1"/>
  <c r="O155" i="7"/>
  <c r="R155" i="7" s="1"/>
  <c r="T155" i="7" s="1"/>
  <c r="P155" i="7"/>
  <c r="S155" i="7" s="1"/>
  <c r="U155" i="7" s="1"/>
  <c r="O439" i="7"/>
  <c r="R439" i="7" s="1"/>
  <c r="T439" i="7" s="1"/>
  <c r="P439" i="7"/>
  <c r="S439" i="7" s="1"/>
  <c r="U439" i="7" s="1"/>
  <c r="P519" i="7"/>
  <c r="S519" i="7" s="1"/>
  <c r="U519" i="7" s="1"/>
  <c r="O519" i="7"/>
  <c r="R519" i="7" s="1"/>
  <c r="T519" i="7" s="1"/>
  <c r="V519" i="7" s="1"/>
  <c r="P577" i="7"/>
  <c r="S577" i="7" s="1"/>
  <c r="U577" i="7" s="1"/>
  <c r="O577" i="7"/>
  <c r="R577" i="7" s="1"/>
  <c r="T577" i="7" s="1"/>
  <c r="O607" i="7"/>
  <c r="R607" i="7" s="1"/>
  <c r="T607" i="7" s="1"/>
  <c r="P607" i="7"/>
  <c r="S607" i="7" s="1"/>
  <c r="U607" i="7" s="1"/>
  <c r="O6" i="7"/>
  <c r="R6" i="7" s="1"/>
  <c r="T6" i="7" s="1"/>
  <c r="P6" i="7"/>
  <c r="S6" i="7" s="1"/>
  <c r="U6" i="7" s="1"/>
  <c r="O26" i="7"/>
  <c r="R26" i="7" s="1"/>
  <c r="T26" i="7" s="1"/>
  <c r="P26" i="7"/>
  <c r="S26" i="7" s="1"/>
  <c r="U26" i="7" s="1"/>
  <c r="P74" i="7"/>
  <c r="S74" i="7" s="1"/>
  <c r="U74" i="7" s="1"/>
  <c r="O74" i="7"/>
  <c r="R74" i="7" s="1"/>
  <c r="T74" i="7" s="1"/>
  <c r="P95" i="7"/>
  <c r="S95" i="7" s="1"/>
  <c r="U95" i="7" s="1"/>
  <c r="O95" i="7"/>
  <c r="R95" i="7" s="1"/>
  <c r="T95" i="7" s="1"/>
  <c r="V95" i="7" s="1"/>
  <c r="O109" i="7"/>
  <c r="R109" i="7" s="1"/>
  <c r="T109" i="7" s="1"/>
  <c r="P109" i="7"/>
  <c r="S109" i="7" s="1"/>
  <c r="U109" i="7" s="1"/>
  <c r="P126" i="7"/>
  <c r="S126" i="7" s="1"/>
  <c r="U126" i="7" s="1"/>
  <c r="O126" i="7"/>
  <c r="R126" i="7" s="1"/>
  <c r="T126" i="7" s="1"/>
  <c r="P146" i="7"/>
  <c r="S146" i="7" s="1"/>
  <c r="U146" i="7" s="1"/>
  <c r="O146" i="7"/>
  <c r="R146" i="7" s="1"/>
  <c r="T146" i="7" s="1"/>
  <c r="P166" i="7"/>
  <c r="S166" i="7" s="1"/>
  <c r="U166" i="7" s="1"/>
  <c r="O166" i="7"/>
  <c r="R166" i="7" s="1"/>
  <c r="T166" i="7" s="1"/>
  <c r="P223" i="7"/>
  <c r="S223" i="7" s="1"/>
  <c r="U223" i="7" s="1"/>
  <c r="O223" i="7"/>
  <c r="R223" i="7" s="1"/>
  <c r="T223" i="7" s="1"/>
  <c r="O287" i="7"/>
  <c r="R287" i="7" s="1"/>
  <c r="T287" i="7" s="1"/>
  <c r="P287" i="7"/>
  <c r="S287" i="7" s="1"/>
  <c r="U287" i="7" s="1"/>
  <c r="P345" i="7"/>
  <c r="S345" i="7" s="1"/>
  <c r="U345" i="7" s="1"/>
  <c r="O345" i="7"/>
  <c r="R345" i="7" s="1"/>
  <c r="T345" i="7" s="1"/>
  <c r="V345" i="7" s="1"/>
  <c r="O448" i="7"/>
  <c r="R448" i="7" s="1"/>
  <c r="T448" i="7" s="1"/>
  <c r="P448" i="7"/>
  <c r="S448" i="7" s="1"/>
  <c r="U448" i="7" s="1"/>
  <c r="P511" i="7"/>
  <c r="S511" i="7" s="1"/>
  <c r="U511" i="7" s="1"/>
  <c r="O511" i="7"/>
  <c r="R511" i="7" s="1"/>
  <c r="T511" i="7" s="1"/>
  <c r="P213" i="7"/>
  <c r="S213" i="7" s="1"/>
  <c r="U213" i="7" s="1"/>
  <c r="O213" i="7"/>
  <c r="R213" i="7" s="1"/>
  <c r="T213" i="7" s="1"/>
  <c r="V213" i="7" s="1"/>
  <c r="O398" i="7"/>
  <c r="R398" i="7" s="1"/>
  <c r="T398" i="7" s="1"/>
  <c r="P398" i="7"/>
  <c r="S398" i="7" s="1"/>
  <c r="U398" i="7" s="1"/>
  <c r="O456" i="7"/>
  <c r="R456" i="7" s="1"/>
  <c r="T456" i="7" s="1"/>
  <c r="P456" i="7"/>
  <c r="S456" i="7" s="1"/>
  <c r="U456" i="7" s="1"/>
  <c r="O533" i="7"/>
  <c r="R533" i="7" s="1"/>
  <c r="T533" i="7" s="1"/>
  <c r="P533" i="7"/>
  <c r="S533" i="7" s="1"/>
  <c r="U533" i="7" s="1"/>
  <c r="P657" i="7"/>
  <c r="S657" i="7" s="1"/>
  <c r="U657" i="7" s="1"/>
  <c r="O657" i="7"/>
  <c r="R657" i="7" s="1"/>
  <c r="T657" i="7" s="1"/>
  <c r="V657" i="7" s="1"/>
  <c r="P267" i="7"/>
  <c r="S267" i="7" s="1"/>
  <c r="U267" i="7" s="1"/>
  <c r="O267" i="7"/>
  <c r="R267" i="7" s="1"/>
  <c r="T267" i="7" s="1"/>
  <c r="O361" i="7"/>
  <c r="R361" i="7" s="1"/>
  <c r="T361" i="7" s="1"/>
  <c r="P361" i="7"/>
  <c r="S361" i="7" s="1"/>
  <c r="U361" i="7" s="1"/>
  <c r="P433" i="7"/>
  <c r="S433" i="7" s="1"/>
  <c r="U433" i="7" s="1"/>
  <c r="O433" i="7"/>
  <c r="R433" i="7" s="1"/>
  <c r="T433" i="7" s="1"/>
  <c r="O494" i="7"/>
  <c r="R494" i="7" s="1"/>
  <c r="T494" i="7" s="1"/>
  <c r="P494" i="7"/>
  <c r="S494" i="7" s="1"/>
  <c r="U494" i="7" s="1"/>
  <c r="O548" i="7"/>
  <c r="R548" i="7" s="1"/>
  <c r="T548" i="7" s="1"/>
  <c r="P548" i="7"/>
  <c r="S548" i="7" s="1"/>
  <c r="U548" i="7" s="1"/>
  <c r="P582" i="7"/>
  <c r="S582" i="7" s="1"/>
  <c r="U582" i="7" s="1"/>
  <c r="O582" i="7"/>
  <c r="R582" i="7" s="1"/>
  <c r="T582" i="7" s="1"/>
  <c r="P627" i="7"/>
  <c r="S627" i="7" s="1"/>
  <c r="U627" i="7" s="1"/>
  <c r="O627" i="7"/>
  <c r="R627" i="7" s="1"/>
  <c r="T627" i="7" s="1"/>
  <c r="P235" i="7"/>
  <c r="S235" i="7" s="1"/>
  <c r="U235" i="7" s="1"/>
  <c r="O235" i="7"/>
  <c r="R235" i="7" s="1"/>
  <c r="T235" i="7" s="1"/>
  <c r="P325" i="7"/>
  <c r="S325" i="7" s="1"/>
  <c r="U325" i="7" s="1"/>
  <c r="O325" i="7"/>
  <c r="R325" i="7" s="1"/>
  <c r="T325" i="7" s="1"/>
  <c r="V325" i="7" s="1"/>
  <c r="P409" i="7"/>
  <c r="S409" i="7" s="1"/>
  <c r="U409" i="7" s="1"/>
  <c r="O409" i="7"/>
  <c r="R409" i="7" s="1"/>
  <c r="T409" i="7" s="1"/>
  <c r="V409" i="7" s="1"/>
  <c r="P483" i="7"/>
  <c r="S483" i="7" s="1"/>
  <c r="U483" i="7" s="1"/>
  <c r="O483" i="7"/>
  <c r="R483" i="7" s="1"/>
  <c r="T483" i="7" s="1"/>
  <c r="V483" i="7" s="1"/>
  <c r="P540" i="7"/>
  <c r="S540" i="7" s="1"/>
  <c r="U540" i="7" s="1"/>
  <c r="O540" i="7"/>
  <c r="R540" i="7" s="1"/>
  <c r="T540" i="7" s="1"/>
  <c r="P585" i="7"/>
  <c r="S585" i="7" s="1"/>
  <c r="U585" i="7" s="1"/>
  <c r="O585" i="7"/>
  <c r="R585" i="7" s="1"/>
  <c r="T585" i="7" s="1"/>
  <c r="V132" i="7" l="1"/>
  <c r="V511" i="7"/>
  <c r="V357" i="7"/>
  <c r="V267" i="7"/>
  <c r="V467" i="7"/>
  <c r="V425" i="7"/>
  <c r="V540" i="7"/>
  <c r="V251" i="7"/>
  <c r="V649" i="7"/>
  <c r="V87" i="7"/>
  <c r="V582" i="7"/>
  <c r="V501" i="7"/>
  <c r="V446" i="7"/>
  <c r="V402" i="7"/>
  <c r="V489" i="7"/>
  <c r="V19" i="7"/>
  <c r="V59" i="7"/>
  <c r="V559" i="7"/>
  <c r="V577" i="7"/>
  <c r="V11" i="7"/>
  <c r="V223" i="7"/>
  <c r="V235" i="7"/>
  <c r="V619" i="7"/>
  <c r="V612" i="7"/>
  <c r="V146" i="7"/>
  <c r="S141" i="7"/>
  <c r="U141" i="7" s="1"/>
  <c r="V255" i="7"/>
  <c r="V126" i="7"/>
  <c r="V570" i="7"/>
  <c r="V642" i="7"/>
  <c r="V601" i="7"/>
  <c r="R46" i="7"/>
  <c r="T46" i="7" s="1"/>
  <c r="S46" i="7"/>
  <c r="U46" i="7" s="1"/>
  <c r="R141" i="7"/>
  <c r="T141" i="7" s="1"/>
  <c r="V433" i="7"/>
  <c r="V33" i="7"/>
  <c r="V607" i="7"/>
  <c r="V166" i="7"/>
  <c r="V588" i="7"/>
  <c r="Q22" i="7"/>
  <c r="Q106" i="7"/>
  <c r="Q309" i="7"/>
  <c r="Q394" i="7"/>
  <c r="Q412" i="7"/>
  <c r="Q492" i="7"/>
  <c r="Q29" i="7"/>
  <c r="Q158" i="7"/>
  <c r="Q275" i="7"/>
  <c r="Q551" i="7"/>
  <c r="Q50" i="7"/>
  <c r="Q164" i="7"/>
  <c r="Q265" i="7"/>
  <c r="Q360" i="7"/>
  <c r="Q470" i="7"/>
  <c r="Q555" i="7"/>
  <c r="Q36" i="7"/>
  <c r="Q84" i="7"/>
  <c r="Q258" i="7"/>
  <c r="Q401" i="7"/>
  <c r="Q40" i="7"/>
  <c r="Q90" i="7"/>
  <c r="Q379" i="7"/>
  <c r="Q135" i="7"/>
  <c r="Q466" i="7"/>
  <c r="Q169" i="7"/>
  <c r="Q348" i="7"/>
  <c r="Q660" i="7"/>
  <c r="Q199" i="7"/>
  <c r="Q323" i="7"/>
  <c r="Q573" i="7"/>
  <c r="Q14" i="7"/>
  <c r="Q149" i="7"/>
  <c r="Q216" i="7"/>
  <c r="Q416" i="7"/>
  <c r="Q504" i="7"/>
  <c r="Q599" i="7"/>
  <c r="Q145" i="7"/>
  <c r="Q282" i="7"/>
  <c r="Q442" i="7"/>
  <c r="Q615" i="7"/>
  <c r="Q69" i="7"/>
  <c r="Q112" i="7"/>
  <c r="Q451" i="7"/>
  <c r="Q543" i="7"/>
  <c r="Q652" i="7"/>
  <c r="Q180" i="7"/>
  <c r="Q645" i="7"/>
  <c r="Q254" i="7"/>
  <c r="Q459" i="7"/>
  <c r="Q539" i="7"/>
  <c r="Q56" i="7"/>
  <c r="Q580" i="7"/>
  <c r="Q98" i="7"/>
  <c r="Q226" i="7"/>
  <c r="Q497" i="7"/>
  <c r="Q591" i="7"/>
  <c r="Q622" i="7"/>
  <c r="Q208" i="7"/>
  <c r="Q299" i="7"/>
  <c r="Q630" i="7"/>
  <c r="Q121" i="7"/>
  <c r="Q191" i="7"/>
  <c r="Q328" i="7"/>
  <c r="Q474" i="7"/>
  <c r="Q270" i="7"/>
  <c r="Q405" i="7"/>
  <c r="Q522" i="7"/>
  <c r="Q610" i="7"/>
  <c r="Q364" i="7"/>
  <c r="Q62" i="7"/>
  <c r="Q290" i="7"/>
  <c r="Q486" i="7"/>
  <c r="Q604" i="7"/>
  <c r="Q526" i="7"/>
  <c r="Q238" i="7"/>
  <c r="Q428" i="7"/>
  <c r="Q77" i="7"/>
  <c r="Q129" i="7"/>
  <c r="Q514" i="7"/>
  <c r="Q562" i="7"/>
  <c r="Q436" i="7"/>
  <c r="Q9" i="7"/>
  <c r="R447" i="7"/>
  <c r="T447" i="7" s="1"/>
  <c r="S447" i="7"/>
  <c r="U447" i="7" s="1"/>
  <c r="V37" i="7"/>
  <c r="V45" i="7"/>
  <c r="V536" i="7"/>
  <c r="V272" i="7"/>
  <c r="V306" i="7"/>
  <c r="V376" i="7"/>
  <c r="V567" i="7"/>
  <c r="V453" i="7"/>
  <c r="V103" i="7"/>
  <c r="V188" i="7"/>
  <c r="V279" i="7"/>
  <c r="V284" i="7"/>
  <c r="V552" i="7"/>
  <c r="V596" i="7"/>
  <c r="V47" i="7"/>
  <c r="V177" i="7"/>
  <c r="V296" i="7"/>
  <c r="V53" i="7"/>
  <c r="V118" i="7"/>
  <c r="V142" i="7"/>
  <c r="V196" i="7"/>
  <c r="V262" i="7"/>
  <c r="V320" i="7"/>
  <c r="V471" i="7"/>
  <c r="V155" i="7"/>
  <c r="V439" i="7"/>
  <c r="V74" i="7"/>
  <c r="V109" i="7"/>
  <c r="V627" i="7"/>
  <c r="V463" i="7"/>
  <c r="V26" i="7"/>
  <c r="V585" i="7"/>
  <c r="V140" i="7"/>
  <c r="V287" i="7"/>
  <c r="V448" i="7"/>
  <c r="V398" i="7"/>
  <c r="V494" i="7"/>
  <c r="V456" i="7"/>
  <c r="V533" i="7"/>
  <c r="V361" i="7"/>
  <c r="V548" i="7"/>
  <c r="P12" i="7"/>
  <c r="S12" i="7" s="1"/>
  <c r="U12" i="7" s="1"/>
  <c r="O12" i="7"/>
  <c r="R12" i="7" s="1"/>
  <c r="T12" i="7" s="1"/>
  <c r="V12" i="7" s="1"/>
  <c r="P38" i="7"/>
  <c r="S38" i="7" s="1"/>
  <c r="U38" i="7" s="1"/>
  <c r="O38" i="7"/>
  <c r="R38" i="7" s="1"/>
  <c r="T38" i="7" s="1"/>
  <c r="P48" i="7"/>
  <c r="S48" i="7" s="1"/>
  <c r="U48" i="7" s="1"/>
  <c r="O48" i="7"/>
  <c r="R48" i="7" s="1"/>
  <c r="T48" i="7" s="1"/>
  <c r="V48" i="7" s="1"/>
  <c r="P82" i="7"/>
  <c r="S82" i="7" s="1"/>
  <c r="U82" i="7" s="1"/>
  <c r="O82" i="7"/>
  <c r="R82" i="7" s="1"/>
  <c r="T82" i="7" s="1"/>
  <c r="V82" i="7" s="1"/>
  <c r="O178" i="7"/>
  <c r="R178" i="7" s="1"/>
  <c r="T178" i="7" s="1"/>
  <c r="P178" i="7"/>
  <c r="S178" i="7" s="1"/>
  <c r="U178" i="7" s="1"/>
  <c r="O252" i="7"/>
  <c r="R252" i="7" s="1"/>
  <c r="T252" i="7" s="1"/>
  <c r="P252" i="7"/>
  <c r="S252" i="7" s="1"/>
  <c r="U252" i="7" s="1"/>
  <c r="O297" i="7"/>
  <c r="R297" i="7" s="1"/>
  <c r="T297" i="7" s="1"/>
  <c r="P297" i="7"/>
  <c r="S297" i="7" s="1"/>
  <c r="U297" i="7" s="1"/>
  <c r="O403" i="7"/>
  <c r="R403" i="7" s="1"/>
  <c r="T403" i="7" s="1"/>
  <c r="P403" i="7"/>
  <c r="S403" i="7" s="1"/>
  <c r="U403" i="7" s="1"/>
  <c r="O464" i="7"/>
  <c r="R464" i="7" s="1"/>
  <c r="T464" i="7" s="1"/>
  <c r="P464" i="7"/>
  <c r="S464" i="7" s="1"/>
  <c r="U464" i="7" s="1"/>
  <c r="O537" i="7"/>
  <c r="R537" i="7" s="1"/>
  <c r="T537" i="7" s="1"/>
  <c r="P537" i="7"/>
  <c r="S537" i="7" s="1"/>
  <c r="U537" i="7" s="1"/>
  <c r="P650" i="7"/>
  <c r="S650" i="7" s="1"/>
  <c r="U650" i="7" s="1"/>
  <c r="O650" i="7"/>
  <c r="R650" i="7" s="1"/>
  <c r="T650" i="7" s="1"/>
  <c r="O273" i="7"/>
  <c r="R273" i="7" s="1"/>
  <c r="T273" i="7" s="1"/>
  <c r="P273" i="7"/>
  <c r="S273" i="7" s="1"/>
  <c r="U273" i="7" s="1"/>
  <c r="O307" i="7"/>
  <c r="R307" i="7" s="1"/>
  <c r="T307" i="7" s="1"/>
  <c r="P307" i="7"/>
  <c r="S307" i="7" s="1"/>
  <c r="U307" i="7" s="1"/>
  <c r="O377" i="7"/>
  <c r="R377" i="7" s="1"/>
  <c r="T377" i="7" s="1"/>
  <c r="P377" i="7"/>
  <c r="S377" i="7" s="1"/>
  <c r="U377" i="7" s="1"/>
  <c r="O502" i="7"/>
  <c r="R502" i="7" s="1"/>
  <c r="T502" i="7" s="1"/>
  <c r="P502" i="7"/>
  <c r="S502" i="7" s="1"/>
  <c r="U502" i="7" s="1"/>
  <c r="O568" i="7"/>
  <c r="R568" i="7" s="1"/>
  <c r="T568" i="7" s="1"/>
  <c r="P568" i="7"/>
  <c r="S568" i="7" s="1"/>
  <c r="U568" i="7" s="1"/>
  <c r="O569" i="7"/>
  <c r="P569" i="7"/>
  <c r="P620" i="7"/>
  <c r="S620" i="7" s="1"/>
  <c r="U620" i="7" s="1"/>
  <c r="O620" i="7"/>
  <c r="R620" i="7" s="1"/>
  <c r="T620" i="7" s="1"/>
  <c r="P20" i="7"/>
  <c r="S20" i="7" s="1"/>
  <c r="U20" i="7" s="1"/>
  <c r="O20" i="7"/>
  <c r="R20" i="7" s="1"/>
  <c r="T20" i="7" s="1"/>
  <c r="V20" i="7" s="1"/>
  <c r="P60" i="7"/>
  <c r="S60" i="7" s="1"/>
  <c r="U60" i="7" s="1"/>
  <c r="O60" i="7"/>
  <c r="R60" i="7" s="1"/>
  <c r="T60" i="7" s="1"/>
  <c r="O104" i="7"/>
  <c r="R104" i="7" s="1"/>
  <c r="T104" i="7" s="1"/>
  <c r="P104" i="7"/>
  <c r="S104" i="7" s="1"/>
  <c r="U104" i="7" s="1"/>
  <c r="O133" i="7"/>
  <c r="R133" i="7" s="1"/>
  <c r="T133" i="7" s="1"/>
  <c r="P133" i="7"/>
  <c r="S133" i="7" s="1"/>
  <c r="U133" i="7" s="1"/>
  <c r="P162" i="7"/>
  <c r="S162" i="7" s="1"/>
  <c r="U162" i="7" s="1"/>
  <c r="O162" i="7"/>
  <c r="R162" i="7" s="1"/>
  <c r="T162" i="7" s="1"/>
  <c r="V162" i="7" s="1"/>
  <c r="O189" i="7"/>
  <c r="R189" i="7" s="1"/>
  <c r="T189" i="7" s="1"/>
  <c r="P189" i="7"/>
  <c r="S189" i="7" s="1"/>
  <c r="U189" i="7" s="1"/>
  <c r="O206" i="7"/>
  <c r="R206" i="7" s="1"/>
  <c r="T206" i="7" s="1"/>
  <c r="P206" i="7"/>
  <c r="S206" i="7" s="1"/>
  <c r="U206" i="7" s="1"/>
  <c r="O280" i="7"/>
  <c r="R280" i="7" s="1"/>
  <c r="T280" i="7" s="1"/>
  <c r="P280" i="7"/>
  <c r="S280" i="7" s="1"/>
  <c r="U280" i="7" s="1"/>
  <c r="P392" i="7"/>
  <c r="S392" i="7" s="1"/>
  <c r="U392" i="7" s="1"/>
  <c r="O392" i="7"/>
  <c r="R392" i="7" s="1"/>
  <c r="T392" i="7" s="1"/>
  <c r="O454" i="7"/>
  <c r="R454" i="7" s="1"/>
  <c r="T454" i="7" s="1"/>
  <c r="P454" i="7"/>
  <c r="S454" i="7" s="1"/>
  <c r="U454" i="7" s="1"/>
  <c r="O455" i="7"/>
  <c r="P455" i="7"/>
  <c r="P524" i="7"/>
  <c r="S524" i="7" s="1"/>
  <c r="U524" i="7" s="1"/>
  <c r="O524" i="7"/>
  <c r="R524" i="7" s="1"/>
  <c r="T524" i="7" s="1"/>
  <c r="O571" i="7"/>
  <c r="R571" i="7" s="1"/>
  <c r="T571" i="7" s="1"/>
  <c r="P571" i="7"/>
  <c r="S571" i="7" s="1"/>
  <c r="U571" i="7" s="1"/>
  <c r="P589" i="7"/>
  <c r="S589" i="7" s="1"/>
  <c r="U589" i="7" s="1"/>
  <c r="O589" i="7"/>
  <c r="R589" i="7" s="1"/>
  <c r="T589" i="7" s="1"/>
  <c r="O613" i="7"/>
  <c r="R613" i="7" s="1"/>
  <c r="T613" i="7" s="1"/>
  <c r="P613" i="7"/>
  <c r="S613" i="7" s="1"/>
  <c r="U613" i="7" s="1"/>
  <c r="O256" i="7"/>
  <c r="R256" i="7" s="1"/>
  <c r="T256" i="7" s="1"/>
  <c r="P256" i="7"/>
  <c r="S256" i="7" s="1"/>
  <c r="U256" i="7" s="1"/>
  <c r="O285" i="7"/>
  <c r="R285" i="7" s="1"/>
  <c r="T285" i="7" s="1"/>
  <c r="P285" i="7"/>
  <c r="S285" i="7" s="1"/>
  <c r="U285" i="7" s="1"/>
  <c r="O286" i="7"/>
  <c r="P286" i="7"/>
  <c r="O358" i="7"/>
  <c r="R358" i="7" s="1"/>
  <c r="T358" i="7" s="1"/>
  <c r="P358" i="7"/>
  <c r="S358" i="7" s="1"/>
  <c r="U358" i="7" s="1"/>
  <c r="O426" i="7"/>
  <c r="R426" i="7" s="1"/>
  <c r="T426" i="7" s="1"/>
  <c r="P426" i="7"/>
  <c r="S426" i="7" s="1"/>
  <c r="U426" i="7" s="1"/>
  <c r="O468" i="7"/>
  <c r="R468" i="7" s="1"/>
  <c r="T468" i="7" s="1"/>
  <c r="P468" i="7"/>
  <c r="S468" i="7" s="1"/>
  <c r="U468" i="7" s="1"/>
  <c r="O490" i="7"/>
  <c r="R490" i="7" s="1"/>
  <c r="T490" i="7" s="1"/>
  <c r="P490" i="7"/>
  <c r="S490" i="7" s="1"/>
  <c r="U490" i="7" s="1"/>
  <c r="O553" i="7"/>
  <c r="R553" i="7" s="1"/>
  <c r="T553" i="7" s="1"/>
  <c r="P553" i="7"/>
  <c r="S553" i="7" s="1"/>
  <c r="U553" i="7" s="1"/>
  <c r="O597" i="7"/>
  <c r="R597" i="7" s="1"/>
  <c r="T597" i="7" s="1"/>
  <c r="P597" i="7"/>
  <c r="S597" i="7" s="1"/>
  <c r="U597" i="7" s="1"/>
  <c r="P643" i="7"/>
  <c r="S643" i="7" s="1"/>
  <c r="U643" i="7" s="1"/>
  <c r="O643" i="7"/>
  <c r="R643" i="7" s="1"/>
  <c r="T643" i="7" s="1"/>
  <c r="V643" i="7" s="1"/>
  <c r="P34" i="7"/>
  <c r="S34" i="7" s="1"/>
  <c r="U34" i="7" s="1"/>
  <c r="O34" i="7"/>
  <c r="R34" i="7" s="1"/>
  <c r="T34" i="7" s="1"/>
  <c r="O54" i="7"/>
  <c r="R54" i="7" s="1"/>
  <c r="T54" i="7" s="1"/>
  <c r="P54" i="7"/>
  <c r="S54" i="7" s="1"/>
  <c r="U54" i="7" s="1"/>
  <c r="O67" i="7"/>
  <c r="R67" i="7" s="1"/>
  <c r="T67" i="7" s="1"/>
  <c r="P67" i="7"/>
  <c r="S67" i="7" s="1"/>
  <c r="U67" i="7" s="1"/>
  <c r="O88" i="7"/>
  <c r="R88" i="7" s="1"/>
  <c r="T88" i="7" s="1"/>
  <c r="P88" i="7"/>
  <c r="S88" i="7" s="1"/>
  <c r="U88" i="7" s="1"/>
  <c r="O119" i="7"/>
  <c r="R119" i="7" s="1"/>
  <c r="T119" i="7" s="1"/>
  <c r="P119" i="7"/>
  <c r="S119" i="7" s="1"/>
  <c r="U119" i="7" s="1"/>
  <c r="P143" i="7"/>
  <c r="S143" i="7" s="1"/>
  <c r="U143" i="7" s="1"/>
  <c r="O143" i="7"/>
  <c r="R143" i="7" s="1"/>
  <c r="T143" i="7" s="1"/>
  <c r="O197" i="7"/>
  <c r="R197" i="7" s="1"/>
  <c r="T197" i="7" s="1"/>
  <c r="P197" i="7"/>
  <c r="S197" i="7" s="1"/>
  <c r="U197" i="7" s="1"/>
  <c r="P263" i="7"/>
  <c r="S263" i="7" s="1"/>
  <c r="U263" i="7" s="1"/>
  <c r="O263" i="7"/>
  <c r="R263" i="7" s="1"/>
  <c r="T263" i="7" s="1"/>
  <c r="O321" i="7"/>
  <c r="R321" i="7" s="1"/>
  <c r="T321" i="7" s="1"/>
  <c r="P321" i="7"/>
  <c r="S321" i="7" s="1"/>
  <c r="U321" i="7" s="1"/>
  <c r="O414" i="7"/>
  <c r="R414" i="7" s="1"/>
  <c r="T414" i="7" s="1"/>
  <c r="P414" i="7"/>
  <c r="S414" i="7" s="1"/>
  <c r="U414" i="7" s="1"/>
  <c r="O472" i="7"/>
  <c r="R472" i="7" s="1"/>
  <c r="T472" i="7" s="1"/>
  <c r="P472" i="7"/>
  <c r="S472" i="7" s="1"/>
  <c r="U472" i="7" s="1"/>
  <c r="O560" i="7"/>
  <c r="R560" i="7" s="1"/>
  <c r="T560" i="7" s="1"/>
  <c r="P560" i="7"/>
  <c r="S560" i="7" s="1"/>
  <c r="U560" i="7" s="1"/>
  <c r="O602" i="7"/>
  <c r="R602" i="7" s="1"/>
  <c r="T602" i="7" s="1"/>
  <c r="P602" i="7"/>
  <c r="S602" i="7" s="1"/>
  <c r="U602" i="7" s="1"/>
  <c r="O156" i="7"/>
  <c r="R156" i="7" s="1"/>
  <c r="T156" i="7" s="1"/>
  <c r="P156" i="7"/>
  <c r="S156" i="7" s="1"/>
  <c r="U156" i="7" s="1"/>
  <c r="P440" i="7"/>
  <c r="S440" i="7" s="1"/>
  <c r="U440" i="7" s="1"/>
  <c r="O440" i="7"/>
  <c r="R440" i="7" s="1"/>
  <c r="T440" i="7" s="1"/>
  <c r="O520" i="7"/>
  <c r="R520" i="7" s="1"/>
  <c r="T520" i="7" s="1"/>
  <c r="P520" i="7"/>
  <c r="S520" i="7" s="1"/>
  <c r="U520" i="7" s="1"/>
  <c r="P578" i="7"/>
  <c r="S578" i="7" s="1"/>
  <c r="U578" i="7" s="1"/>
  <c r="O578" i="7"/>
  <c r="R578" i="7" s="1"/>
  <c r="T578" i="7" s="1"/>
  <c r="O608" i="7"/>
  <c r="R608" i="7" s="1"/>
  <c r="T608" i="7" s="1"/>
  <c r="P608" i="7"/>
  <c r="S608" i="7" s="1"/>
  <c r="U608" i="7" s="1"/>
  <c r="P7" i="7"/>
  <c r="S7" i="7" s="1"/>
  <c r="U7" i="7" s="1"/>
  <c r="O7" i="7"/>
  <c r="R7" i="7" s="1"/>
  <c r="T7" i="7" s="1"/>
  <c r="V6" i="7"/>
  <c r="P27" i="7"/>
  <c r="S27" i="7" s="1"/>
  <c r="U27" i="7" s="1"/>
  <c r="O27" i="7"/>
  <c r="R27" i="7" s="1"/>
  <c r="T27" i="7" s="1"/>
  <c r="V27" i="7" s="1"/>
  <c r="O75" i="7"/>
  <c r="R75" i="7" s="1"/>
  <c r="T75" i="7" s="1"/>
  <c r="P75" i="7"/>
  <c r="S75" i="7" s="1"/>
  <c r="U75" i="7" s="1"/>
  <c r="P96" i="7"/>
  <c r="S96" i="7" s="1"/>
  <c r="U96" i="7" s="1"/>
  <c r="O96" i="7"/>
  <c r="R96" i="7" s="1"/>
  <c r="T96" i="7" s="1"/>
  <c r="O110" i="7"/>
  <c r="R110" i="7" s="1"/>
  <c r="T110" i="7" s="1"/>
  <c r="P110" i="7"/>
  <c r="S110" i="7" s="1"/>
  <c r="U110" i="7" s="1"/>
  <c r="O127" i="7"/>
  <c r="R127" i="7" s="1"/>
  <c r="T127" i="7" s="1"/>
  <c r="P127" i="7"/>
  <c r="S127" i="7" s="1"/>
  <c r="U127" i="7" s="1"/>
  <c r="O147" i="7"/>
  <c r="R147" i="7" s="1"/>
  <c r="T147" i="7" s="1"/>
  <c r="P147" i="7"/>
  <c r="S147" i="7" s="1"/>
  <c r="U147" i="7" s="1"/>
  <c r="O167" i="7"/>
  <c r="R167" i="7" s="1"/>
  <c r="T167" i="7" s="1"/>
  <c r="P167" i="7"/>
  <c r="S167" i="7" s="1"/>
  <c r="U167" i="7" s="1"/>
  <c r="O224" i="7"/>
  <c r="R224" i="7" s="1"/>
  <c r="T224" i="7" s="1"/>
  <c r="P224" i="7"/>
  <c r="S224" i="7" s="1"/>
  <c r="U224" i="7" s="1"/>
  <c r="O288" i="7"/>
  <c r="R288" i="7" s="1"/>
  <c r="T288" i="7" s="1"/>
  <c r="P288" i="7"/>
  <c r="S288" i="7" s="1"/>
  <c r="U288" i="7" s="1"/>
  <c r="O346" i="7"/>
  <c r="R346" i="7" s="1"/>
  <c r="T346" i="7" s="1"/>
  <c r="P346" i="7"/>
  <c r="S346" i="7" s="1"/>
  <c r="U346" i="7" s="1"/>
  <c r="P449" i="7"/>
  <c r="S449" i="7" s="1"/>
  <c r="U449" i="7" s="1"/>
  <c r="O449" i="7"/>
  <c r="R449" i="7" s="1"/>
  <c r="T449" i="7" s="1"/>
  <c r="V449" i="7" s="1"/>
  <c r="P512" i="7"/>
  <c r="S512" i="7" s="1"/>
  <c r="U512" i="7" s="1"/>
  <c r="O512" i="7"/>
  <c r="R512" i="7" s="1"/>
  <c r="T512" i="7" s="1"/>
  <c r="P214" i="7"/>
  <c r="S214" i="7" s="1"/>
  <c r="U214" i="7" s="1"/>
  <c r="O214" i="7"/>
  <c r="R214" i="7" s="1"/>
  <c r="T214" i="7" s="1"/>
  <c r="P399" i="7"/>
  <c r="S399" i="7" s="1"/>
  <c r="U399" i="7" s="1"/>
  <c r="O399" i="7"/>
  <c r="R399" i="7" s="1"/>
  <c r="T399" i="7" s="1"/>
  <c r="O457" i="7"/>
  <c r="R457" i="7" s="1"/>
  <c r="T457" i="7" s="1"/>
  <c r="P457" i="7"/>
  <c r="S457" i="7" s="1"/>
  <c r="U457" i="7" s="1"/>
  <c r="P535" i="7"/>
  <c r="O535" i="7"/>
  <c r="O534" i="7"/>
  <c r="R534" i="7" s="1"/>
  <c r="T534" i="7" s="1"/>
  <c r="P534" i="7"/>
  <c r="S534" i="7" s="1"/>
  <c r="U534" i="7" s="1"/>
  <c r="O658" i="7"/>
  <c r="R658" i="7" s="1"/>
  <c r="T658" i="7" s="1"/>
  <c r="P658" i="7"/>
  <c r="S658" i="7" s="1"/>
  <c r="U658" i="7" s="1"/>
  <c r="O268" i="7"/>
  <c r="R268" i="7" s="1"/>
  <c r="T268" i="7" s="1"/>
  <c r="P268" i="7"/>
  <c r="S268" i="7" s="1"/>
  <c r="U268" i="7" s="1"/>
  <c r="O362" i="7"/>
  <c r="R362" i="7" s="1"/>
  <c r="T362" i="7" s="1"/>
  <c r="P362" i="7"/>
  <c r="S362" i="7" s="1"/>
  <c r="U362" i="7" s="1"/>
  <c r="O434" i="7"/>
  <c r="R434" i="7" s="1"/>
  <c r="T434" i="7" s="1"/>
  <c r="P434" i="7"/>
  <c r="S434" i="7" s="1"/>
  <c r="U434" i="7" s="1"/>
  <c r="O495" i="7"/>
  <c r="R495" i="7" s="1"/>
  <c r="T495" i="7" s="1"/>
  <c r="P495" i="7"/>
  <c r="S495" i="7" s="1"/>
  <c r="U495" i="7" s="1"/>
  <c r="P549" i="7"/>
  <c r="S549" i="7" s="1"/>
  <c r="U549" i="7" s="1"/>
  <c r="O549" i="7"/>
  <c r="R549" i="7" s="1"/>
  <c r="T549" i="7" s="1"/>
  <c r="O583" i="7"/>
  <c r="R583" i="7" s="1"/>
  <c r="T583" i="7" s="1"/>
  <c r="P583" i="7"/>
  <c r="S583" i="7" s="1"/>
  <c r="U583" i="7" s="1"/>
  <c r="P584" i="7"/>
  <c r="O584" i="7"/>
  <c r="O628" i="7"/>
  <c r="R628" i="7" s="1"/>
  <c r="T628" i="7" s="1"/>
  <c r="P628" i="7"/>
  <c r="S628" i="7" s="1"/>
  <c r="U628" i="7" s="1"/>
  <c r="O236" i="7"/>
  <c r="R236" i="7" s="1"/>
  <c r="T236" i="7" s="1"/>
  <c r="P236" i="7"/>
  <c r="S236" i="7" s="1"/>
  <c r="U236" i="7" s="1"/>
  <c r="O326" i="7"/>
  <c r="R326" i="7" s="1"/>
  <c r="T326" i="7" s="1"/>
  <c r="P326" i="7"/>
  <c r="S326" i="7" s="1"/>
  <c r="U326" i="7" s="1"/>
  <c r="O410" i="7"/>
  <c r="R410" i="7" s="1"/>
  <c r="T410" i="7" s="1"/>
  <c r="P410" i="7"/>
  <c r="S410" i="7" s="1"/>
  <c r="U410" i="7" s="1"/>
  <c r="P484" i="7"/>
  <c r="S484" i="7" s="1"/>
  <c r="U484" i="7" s="1"/>
  <c r="O484" i="7"/>
  <c r="R484" i="7" s="1"/>
  <c r="T484" i="7" s="1"/>
  <c r="O541" i="7"/>
  <c r="R541" i="7" s="1"/>
  <c r="T541" i="7" s="1"/>
  <c r="P541" i="7"/>
  <c r="S541" i="7" s="1"/>
  <c r="U541" i="7" s="1"/>
  <c r="O586" i="7"/>
  <c r="R586" i="7" s="1"/>
  <c r="T586" i="7" s="1"/>
  <c r="P586" i="7"/>
  <c r="S586" i="7" s="1"/>
  <c r="U586" i="7" s="1"/>
  <c r="O587" i="7"/>
  <c r="P587" i="7"/>
  <c r="V263" i="7" l="1"/>
  <c r="V141" i="7"/>
  <c r="V578" i="7"/>
  <c r="V620" i="7"/>
  <c r="V392" i="7"/>
  <c r="V34" i="7"/>
  <c r="V60" i="7"/>
  <c r="V96" i="7"/>
  <c r="V399" i="7"/>
  <c r="V38" i="7"/>
  <c r="V524" i="7"/>
  <c r="V440" i="7"/>
  <c r="V589" i="7"/>
  <c r="V214" i="7"/>
  <c r="V512" i="7"/>
  <c r="V46" i="7"/>
  <c r="V484" i="7"/>
  <c r="R569" i="7"/>
  <c r="T569" i="7" s="1"/>
  <c r="S569" i="7"/>
  <c r="U569" i="7" s="1"/>
  <c r="V178" i="7"/>
  <c r="V377" i="7"/>
  <c r="V568" i="7"/>
  <c r="V133" i="7"/>
  <c r="V549" i="7"/>
  <c r="S455" i="7"/>
  <c r="U455" i="7" s="1"/>
  <c r="R455" i="7"/>
  <c r="T455" i="7" s="1"/>
  <c r="V455" i="7" s="1"/>
  <c r="R286" i="7"/>
  <c r="T286" i="7" s="1"/>
  <c r="V358" i="7"/>
  <c r="V67" i="7"/>
  <c r="V650" i="7"/>
  <c r="V104" i="7"/>
  <c r="V224" i="7"/>
  <c r="V658" i="7"/>
  <c r="V583" i="7"/>
  <c r="V502" i="7"/>
  <c r="Q23" i="7"/>
  <c r="Q107" i="7"/>
  <c r="Q310" i="7"/>
  <c r="Q395" i="7"/>
  <c r="Q493" i="7"/>
  <c r="Q30" i="7"/>
  <c r="Q159" i="7"/>
  <c r="Q276" i="7"/>
  <c r="Q51" i="7"/>
  <c r="Q165" i="7"/>
  <c r="Q266" i="7"/>
  <c r="Q556" i="7"/>
  <c r="Q85" i="7"/>
  <c r="Q259" i="7"/>
  <c r="Q41" i="7"/>
  <c r="Q91" i="7"/>
  <c r="Q380" i="7"/>
  <c r="Q136" i="7"/>
  <c r="Q170" i="7"/>
  <c r="Q349" i="7"/>
  <c r="Q661" i="7"/>
  <c r="Q200" i="7"/>
  <c r="Q324" i="7"/>
  <c r="Q574" i="7"/>
  <c r="Q15" i="7"/>
  <c r="Q150" i="7"/>
  <c r="Q217" i="7"/>
  <c r="Q417" i="7"/>
  <c r="Q505" i="7"/>
  <c r="Q600" i="7"/>
  <c r="Q283" i="7"/>
  <c r="Q443" i="7"/>
  <c r="Q616" i="7"/>
  <c r="Q70" i="7"/>
  <c r="Q113" i="7"/>
  <c r="Q452" i="7"/>
  <c r="Q544" i="7"/>
  <c r="Q653" i="7"/>
  <c r="Q181" i="7"/>
  <c r="Q646" i="7"/>
  <c r="Q460" i="7"/>
  <c r="Q57" i="7"/>
  <c r="Q581" i="7"/>
  <c r="Q99" i="7"/>
  <c r="Q227" i="7"/>
  <c r="Q498" i="7"/>
  <c r="Q592" i="7"/>
  <c r="Q623" i="7"/>
  <c r="Q209" i="7"/>
  <c r="Q300" i="7"/>
  <c r="Q631" i="7"/>
  <c r="Q122" i="7"/>
  <c r="Q192" i="7"/>
  <c r="Q329" i="7"/>
  <c r="Q475" i="7"/>
  <c r="Q271" i="7"/>
  <c r="Q406" i="7"/>
  <c r="Q611" i="7"/>
  <c r="Q365" i="7"/>
  <c r="Q63" i="7"/>
  <c r="Q291" i="7"/>
  <c r="Q487" i="7"/>
  <c r="Q605" i="7"/>
  <c r="Q527" i="7"/>
  <c r="Q239" i="7"/>
  <c r="Q429" i="7"/>
  <c r="Q78" i="7"/>
  <c r="Q130" i="7"/>
  <c r="Q515" i="7"/>
  <c r="Q563" i="7"/>
  <c r="Q437" i="7"/>
  <c r="Q10" i="7"/>
  <c r="R587" i="7"/>
  <c r="T587" i="7" s="1"/>
  <c r="S587" i="7"/>
  <c r="U587" i="7" s="1"/>
  <c r="S286" i="7"/>
  <c r="U286" i="7" s="1"/>
  <c r="R584" i="7"/>
  <c r="T584" i="7" s="1"/>
  <c r="S584" i="7"/>
  <c r="U584" i="7" s="1"/>
  <c r="R535" i="7"/>
  <c r="T535" i="7" s="1"/>
  <c r="S535" i="7"/>
  <c r="U535" i="7" s="1"/>
  <c r="V447" i="7"/>
  <c r="V280" i="7"/>
  <c r="V252" i="7"/>
  <c r="V297" i="7"/>
  <c r="V403" i="7"/>
  <c r="V464" i="7"/>
  <c r="V537" i="7"/>
  <c r="V273" i="7"/>
  <c r="V307" i="7"/>
  <c r="V206" i="7"/>
  <c r="V454" i="7"/>
  <c r="V571" i="7"/>
  <c r="V613" i="7"/>
  <c r="V256" i="7"/>
  <c r="V285" i="7"/>
  <c r="V597" i="7"/>
  <c r="V88" i="7"/>
  <c r="V119" i="7"/>
  <c r="V143" i="7"/>
  <c r="V197" i="7"/>
  <c r="V321" i="7"/>
  <c r="V414" i="7"/>
  <c r="V520" i="7"/>
  <c r="V608" i="7"/>
  <c r="V110" i="7"/>
  <c r="V127" i="7"/>
  <c r="V189" i="7"/>
  <c r="V426" i="7"/>
  <c r="V468" i="7"/>
  <c r="V490" i="7"/>
  <c r="V553" i="7"/>
  <c r="V54" i="7"/>
  <c r="V472" i="7"/>
  <c r="V560" i="7"/>
  <c r="V602" i="7"/>
  <c r="V156" i="7"/>
  <c r="V75" i="7"/>
  <c r="V167" i="7"/>
  <c r="V457" i="7"/>
  <c r="V534" i="7"/>
  <c r="V434" i="7"/>
  <c r="V147" i="7"/>
  <c r="V288" i="7"/>
  <c r="V346" i="7"/>
  <c r="V268" i="7"/>
  <c r="V362" i="7"/>
  <c r="V495" i="7"/>
  <c r="V628" i="7"/>
  <c r="V236" i="7"/>
  <c r="V326" i="7"/>
  <c r="V410" i="7"/>
  <c r="V541" i="7"/>
  <c r="V586" i="7"/>
  <c r="V7" i="7"/>
  <c r="P13" i="7"/>
  <c r="S13" i="7" s="1"/>
  <c r="U13" i="7" s="1"/>
  <c r="O13" i="7"/>
  <c r="R13" i="7" s="1"/>
  <c r="T13" i="7" s="1"/>
  <c r="V13" i="7" s="1"/>
  <c r="P39" i="7"/>
  <c r="S39" i="7" s="1"/>
  <c r="U39" i="7" s="1"/>
  <c r="O39" i="7"/>
  <c r="R39" i="7" s="1"/>
  <c r="T39" i="7" s="1"/>
  <c r="O49" i="7"/>
  <c r="R49" i="7" s="1"/>
  <c r="T49" i="7" s="1"/>
  <c r="P49" i="7"/>
  <c r="S49" i="7" s="1"/>
  <c r="U49" i="7" s="1"/>
  <c r="O83" i="7"/>
  <c r="R83" i="7" s="1"/>
  <c r="T83" i="7" s="1"/>
  <c r="P83" i="7"/>
  <c r="S83" i="7" s="1"/>
  <c r="U83" i="7" s="1"/>
  <c r="O179" i="7"/>
  <c r="R179" i="7" s="1"/>
  <c r="T179" i="7" s="1"/>
  <c r="P179" i="7"/>
  <c r="S179" i="7" s="1"/>
  <c r="U179" i="7" s="1"/>
  <c r="O254" i="7"/>
  <c r="P254" i="7"/>
  <c r="P253" i="7"/>
  <c r="S253" i="7" s="1"/>
  <c r="U253" i="7" s="1"/>
  <c r="O253" i="7"/>
  <c r="R253" i="7" s="1"/>
  <c r="T253" i="7" s="1"/>
  <c r="O298" i="7"/>
  <c r="R298" i="7" s="1"/>
  <c r="T298" i="7" s="1"/>
  <c r="P298" i="7"/>
  <c r="S298" i="7" s="1"/>
  <c r="U298" i="7" s="1"/>
  <c r="O404" i="7"/>
  <c r="R404" i="7" s="1"/>
  <c r="T404" i="7" s="1"/>
  <c r="P404" i="7"/>
  <c r="S404" i="7" s="1"/>
  <c r="U404" i="7" s="1"/>
  <c r="O466" i="7"/>
  <c r="P466" i="7"/>
  <c r="P465" i="7"/>
  <c r="S465" i="7" s="1"/>
  <c r="U465" i="7" s="1"/>
  <c r="O465" i="7"/>
  <c r="R465" i="7" s="1"/>
  <c r="T465" i="7" s="1"/>
  <c r="P539" i="7"/>
  <c r="O539" i="7"/>
  <c r="O538" i="7"/>
  <c r="R538" i="7" s="1"/>
  <c r="T538" i="7" s="1"/>
  <c r="P538" i="7"/>
  <c r="S538" i="7" s="1"/>
  <c r="U538" i="7" s="1"/>
  <c r="O651" i="7"/>
  <c r="R651" i="7" s="1"/>
  <c r="T651" i="7" s="1"/>
  <c r="P651" i="7"/>
  <c r="S651" i="7" s="1"/>
  <c r="U651" i="7" s="1"/>
  <c r="P274" i="7"/>
  <c r="S274" i="7" s="1"/>
  <c r="U274" i="7" s="1"/>
  <c r="O274" i="7"/>
  <c r="R274" i="7" s="1"/>
  <c r="T274" i="7" s="1"/>
  <c r="P308" i="7"/>
  <c r="S308" i="7" s="1"/>
  <c r="U308" i="7" s="1"/>
  <c r="O308" i="7"/>
  <c r="R308" i="7" s="1"/>
  <c r="T308" i="7" s="1"/>
  <c r="O378" i="7"/>
  <c r="R378" i="7" s="1"/>
  <c r="T378" i="7" s="1"/>
  <c r="P378" i="7"/>
  <c r="S378" i="7" s="1"/>
  <c r="U378" i="7" s="1"/>
  <c r="O503" i="7"/>
  <c r="R503" i="7" s="1"/>
  <c r="T503" i="7" s="1"/>
  <c r="P503" i="7"/>
  <c r="S503" i="7" s="1"/>
  <c r="U503" i="7" s="1"/>
  <c r="O621" i="7"/>
  <c r="R621" i="7" s="1"/>
  <c r="T621" i="7" s="1"/>
  <c r="P621" i="7"/>
  <c r="S621" i="7" s="1"/>
  <c r="U621" i="7" s="1"/>
  <c r="P21" i="7"/>
  <c r="S21" i="7" s="1"/>
  <c r="U21" i="7" s="1"/>
  <c r="O21" i="7"/>
  <c r="R21" i="7" s="1"/>
  <c r="T21" i="7" s="1"/>
  <c r="V21" i="7" s="1"/>
  <c r="O61" i="7"/>
  <c r="R61" i="7" s="1"/>
  <c r="T61" i="7" s="1"/>
  <c r="P61" i="7"/>
  <c r="S61" i="7" s="1"/>
  <c r="U61" i="7" s="1"/>
  <c r="O105" i="7"/>
  <c r="R105" i="7" s="1"/>
  <c r="T105" i="7" s="1"/>
  <c r="P105" i="7"/>
  <c r="S105" i="7" s="1"/>
  <c r="U105" i="7" s="1"/>
  <c r="P134" i="7"/>
  <c r="S134" i="7" s="1"/>
  <c r="U134" i="7" s="1"/>
  <c r="O134" i="7"/>
  <c r="R134" i="7" s="1"/>
  <c r="T134" i="7" s="1"/>
  <c r="O163" i="7"/>
  <c r="R163" i="7" s="1"/>
  <c r="T163" i="7" s="1"/>
  <c r="P163" i="7"/>
  <c r="S163" i="7" s="1"/>
  <c r="U163" i="7" s="1"/>
  <c r="O190" i="7"/>
  <c r="R190" i="7" s="1"/>
  <c r="T190" i="7" s="1"/>
  <c r="P190" i="7"/>
  <c r="S190" i="7" s="1"/>
  <c r="U190" i="7" s="1"/>
  <c r="O207" i="7"/>
  <c r="R207" i="7" s="1"/>
  <c r="T207" i="7" s="1"/>
  <c r="P207" i="7"/>
  <c r="S207" i="7" s="1"/>
  <c r="U207" i="7" s="1"/>
  <c r="O281" i="7"/>
  <c r="R281" i="7" s="1"/>
  <c r="T281" i="7" s="1"/>
  <c r="P281" i="7"/>
  <c r="S281" i="7" s="1"/>
  <c r="U281" i="7" s="1"/>
  <c r="P393" i="7"/>
  <c r="S393" i="7" s="1"/>
  <c r="U393" i="7" s="1"/>
  <c r="O393" i="7"/>
  <c r="R393" i="7" s="1"/>
  <c r="T393" i="7" s="1"/>
  <c r="O525" i="7"/>
  <c r="R525" i="7" s="1"/>
  <c r="T525" i="7" s="1"/>
  <c r="P525" i="7"/>
  <c r="S525" i="7" s="1"/>
  <c r="U525" i="7" s="1"/>
  <c r="P572" i="7"/>
  <c r="S572" i="7" s="1"/>
  <c r="U572" i="7" s="1"/>
  <c r="O572" i="7"/>
  <c r="R572" i="7" s="1"/>
  <c r="T572" i="7" s="1"/>
  <c r="P590" i="7"/>
  <c r="S590" i="7" s="1"/>
  <c r="U590" i="7" s="1"/>
  <c r="O590" i="7"/>
  <c r="R590" i="7" s="1"/>
  <c r="T590" i="7" s="1"/>
  <c r="P614" i="7"/>
  <c r="S614" i="7" s="1"/>
  <c r="U614" i="7" s="1"/>
  <c r="O614" i="7"/>
  <c r="R614" i="7" s="1"/>
  <c r="T614" i="7" s="1"/>
  <c r="P257" i="7"/>
  <c r="S257" i="7" s="1"/>
  <c r="U257" i="7" s="1"/>
  <c r="O257" i="7"/>
  <c r="R257" i="7" s="1"/>
  <c r="T257" i="7" s="1"/>
  <c r="O360" i="7"/>
  <c r="P360" i="7"/>
  <c r="P359" i="7"/>
  <c r="S359" i="7" s="1"/>
  <c r="U359" i="7" s="1"/>
  <c r="O359" i="7"/>
  <c r="R359" i="7" s="1"/>
  <c r="T359" i="7" s="1"/>
  <c r="P427" i="7"/>
  <c r="S427" i="7" s="1"/>
  <c r="U427" i="7" s="1"/>
  <c r="O427" i="7"/>
  <c r="R427" i="7" s="1"/>
  <c r="T427" i="7" s="1"/>
  <c r="O470" i="7"/>
  <c r="P470" i="7"/>
  <c r="O469" i="7"/>
  <c r="R469" i="7" s="1"/>
  <c r="T469" i="7" s="1"/>
  <c r="P469" i="7"/>
  <c r="S469" i="7" s="1"/>
  <c r="U469" i="7" s="1"/>
  <c r="O491" i="7"/>
  <c r="R491" i="7" s="1"/>
  <c r="T491" i="7" s="1"/>
  <c r="P491" i="7"/>
  <c r="S491" i="7" s="1"/>
  <c r="U491" i="7" s="1"/>
  <c r="P554" i="7"/>
  <c r="S554" i="7" s="1"/>
  <c r="U554" i="7" s="1"/>
  <c r="O554" i="7"/>
  <c r="R554" i="7" s="1"/>
  <c r="T554" i="7" s="1"/>
  <c r="V554" i="7" s="1"/>
  <c r="P598" i="7"/>
  <c r="S598" i="7" s="1"/>
  <c r="U598" i="7" s="1"/>
  <c r="O598" i="7"/>
  <c r="R598" i="7" s="1"/>
  <c r="T598" i="7" s="1"/>
  <c r="V598" i="7" s="1"/>
  <c r="O644" i="7"/>
  <c r="R644" i="7" s="1"/>
  <c r="T644" i="7" s="1"/>
  <c r="P644" i="7"/>
  <c r="S644" i="7" s="1"/>
  <c r="U644" i="7" s="1"/>
  <c r="O35" i="7"/>
  <c r="R35" i="7" s="1"/>
  <c r="T35" i="7" s="1"/>
  <c r="P35" i="7"/>
  <c r="S35" i="7" s="1"/>
  <c r="U35" i="7" s="1"/>
  <c r="P55" i="7"/>
  <c r="S55" i="7" s="1"/>
  <c r="U55" i="7" s="1"/>
  <c r="O55" i="7"/>
  <c r="R55" i="7" s="1"/>
  <c r="T55" i="7" s="1"/>
  <c r="V55" i="7" s="1"/>
  <c r="P68" i="7"/>
  <c r="S68" i="7" s="1"/>
  <c r="U68" i="7" s="1"/>
  <c r="O68" i="7"/>
  <c r="R68" i="7" s="1"/>
  <c r="T68" i="7" s="1"/>
  <c r="O89" i="7"/>
  <c r="R89" i="7" s="1"/>
  <c r="T89" i="7" s="1"/>
  <c r="P89" i="7"/>
  <c r="S89" i="7" s="1"/>
  <c r="U89" i="7" s="1"/>
  <c r="P120" i="7"/>
  <c r="S120" i="7" s="1"/>
  <c r="U120" i="7" s="1"/>
  <c r="O120" i="7"/>
  <c r="R120" i="7" s="1"/>
  <c r="T120" i="7" s="1"/>
  <c r="O144" i="7"/>
  <c r="R144" i="7" s="1"/>
  <c r="T144" i="7" s="1"/>
  <c r="P144" i="7"/>
  <c r="S144" i="7" s="1"/>
  <c r="U144" i="7" s="1"/>
  <c r="P198" i="7"/>
  <c r="S198" i="7" s="1"/>
  <c r="U198" i="7" s="1"/>
  <c r="O198" i="7"/>
  <c r="R198" i="7" s="1"/>
  <c r="T198" i="7" s="1"/>
  <c r="V198" i="7" s="1"/>
  <c r="O264" i="7"/>
  <c r="R264" i="7" s="1"/>
  <c r="T264" i="7" s="1"/>
  <c r="P264" i="7"/>
  <c r="S264" i="7" s="1"/>
  <c r="U264" i="7" s="1"/>
  <c r="O322" i="7"/>
  <c r="R322" i="7" s="1"/>
  <c r="T322" i="7" s="1"/>
  <c r="P322" i="7"/>
  <c r="S322" i="7" s="1"/>
  <c r="U322" i="7" s="1"/>
  <c r="O415" i="7"/>
  <c r="R415" i="7" s="1"/>
  <c r="T415" i="7" s="1"/>
  <c r="P415" i="7"/>
  <c r="S415" i="7" s="1"/>
  <c r="U415" i="7" s="1"/>
  <c r="O473" i="7"/>
  <c r="R473" i="7" s="1"/>
  <c r="T473" i="7" s="1"/>
  <c r="P473" i="7"/>
  <c r="S473" i="7" s="1"/>
  <c r="U473" i="7" s="1"/>
  <c r="P561" i="7"/>
  <c r="S561" i="7" s="1"/>
  <c r="U561" i="7" s="1"/>
  <c r="O561" i="7"/>
  <c r="R561" i="7" s="1"/>
  <c r="T561" i="7" s="1"/>
  <c r="O603" i="7"/>
  <c r="R603" i="7" s="1"/>
  <c r="T603" i="7" s="1"/>
  <c r="P603" i="7"/>
  <c r="S603" i="7" s="1"/>
  <c r="U603" i="7" s="1"/>
  <c r="P157" i="7"/>
  <c r="S157" i="7" s="1"/>
  <c r="U157" i="7" s="1"/>
  <c r="O157" i="7"/>
  <c r="R157" i="7" s="1"/>
  <c r="T157" i="7" s="1"/>
  <c r="V157" i="7" s="1"/>
  <c r="P441" i="7"/>
  <c r="S441" i="7" s="1"/>
  <c r="U441" i="7" s="1"/>
  <c r="O441" i="7"/>
  <c r="R441" i="7" s="1"/>
  <c r="T441" i="7" s="1"/>
  <c r="V441" i="7" s="1"/>
  <c r="O521" i="7"/>
  <c r="R521" i="7" s="1"/>
  <c r="T521" i="7" s="1"/>
  <c r="P521" i="7"/>
  <c r="S521" i="7" s="1"/>
  <c r="U521" i="7" s="1"/>
  <c r="O522" i="7"/>
  <c r="P522" i="7"/>
  <c r="O579" i="7"/>
  <c r="R579" i="7" s="1"/>
  <c r="T579" i="7" s="1"/>
  <c r="P579" i="7"/>
  <c r="S579" i="7" s="1"/>
  <c r="U579" i="7" s="1"/>
  <c r="O609" i="7"/>
  <c r="R609" i="7" s="1"/>
  <c r="T609" i="7" s="1"/>
  <c r="P609" i="7"/>
  <c r="S609" i="7" s="1"/>
  <c r="U609" i="7" s="1"/>
  <c r="O8" i="7"/>
  <c r="R8" i="7" s="1"/>
  <c r="T8" i="7" s="1"/>
  <c r="P8" i="7"/>
  <c r="S8" i="7" s="1"/>
  <c r="U8" i="7" s="1"/>
  <c r="O28" i="7"/>
  <c r="R28" i="7" s="1"/>
  <c r="T28" i="7" s="1"/>
  <c r="P28" i="7"/>
  <c r="S28" i="7" s="1"/>
  <c r="U28" i="7" s="1"/>
  <c r="O76" i="7"/>
  <c r="R76" i="7" s="1"/>
  <c r="T76" i="7" s="1"/>
  <c r="P76" i="7"/>
  <c r="S76" i="7" s="1"/>
  <c r="U76" i="7" s="1"/>
  <c r="P97" i="7"/>
  <c r="S97" i="7" s="1"/>
  <c r="U97" i="7" s="1"/>
  <c r="O97" i="7"/>
  <c r="R97" i="7" s="1"/>
  <c r="T97" i="7" s="1"/>
  <c r="P111" i="7"/>
  <c r="S111" i="7" s="1"/>
  <c r="U111" i="7" s="1"/>
  <c r="O111" i="7"/>
  <c r="R111" i="7" s="1"/>
  <c r="T111" i="7" s="1"/>
  <c r="V111" i="7" s="1"/>
  <c r="P128" i="7"/>
  <c r="S128" i="7" s="1"/>
  <c r="U128" i="7" s="1"/>
  <c r="O128" i="7"/>
  <c r="R128" i="7" s="1"/>
  <c r="T128" i="7" s="1"/>
  <c r="P148" i="7"/>
  <c r="S148" i="7" s="1"/>
  <c r="U148" i="7" s="1"/>
  <c r="O148" i="7"/>
  <c r="R148" i="7" s="1"/>
  <c r="T148" i="7" s="1"/>
  <c r="O168" i="7"/>
  <c r="R168" i="7" s="1"/>
  <c r="T168" i="7" s="1"/>
  <c r="P168" i="7"/>
  <c r="S168" i="7" s="1"/>
  <c r="U168" i="7" s="1"/>
  <c r="O225" i="7"/>
  <c r="R225" i="7" s="1"/>
  <c r="T225" i="7" s="1"/>
  <c r="P225" i="7"/>
  <c r="S225" i="7" s="1"/>
  <c r="U225" i="7" s="1"/>
  <c r="P289" i="7"/>
  <c r="S289" i="7" s="1"/>
  <c r="U289" i="7" s="1"/>
  <c r="O289" i="7"/>
  <c r="R289" i="7" s="1"/>
  <c r="T289" i="7" s="1"/>
  <c r="V289" i="7" s="1"/>
  <c r="O347" i="7"/>
  <c r="R347" i="7" s="1"/>
  <c r="T347" i="7" s="1"/>
  <c r="P347" i="7"/>
  <c r="S347" i="7" s="1"/>
  <c r="U347" i="7" s="1"/>
  <c r="P450" i="7"/>
  <c r="S450" i="7" s="1"/>
  <c r="U450" i="7" s="1"/>
  <c r="O450" i="7"/>
  <c r="R450" i="7" s="1"/>
  <c r="T450" i="7" s="1"/>
  <c r="P513" i="7"/>
  <c r="S513" i="7" s="1"/>
  <c r="U513" i="7" s="1"/>
  <c r="O513" i="7"/>
  <c r="R513" i="7" s="1"/>
  <c r="T513" i="7" s="1"/>
  <c r="V513" i="7" s="1"/>
  <c r="P215" i="7"/>
  <c r="S215" i="7" s="1"/>
  <c r="U215" i="7" s="1"/>
  <c r="O215" i="7"/>
  <c r="R215" i="7" s="1"/>
  <c r="T215" i="7" s="1"/>
  <c r="O400" i="7"/>
  <c r="R400" i="7" s="1"/>
  <c r="T400" i="7" s="1"/>
  <c r="P400" i="7"/>
  <c r="S400" i="7" s="1"/>
  <c r="U400" i="7" s="1"/>
  <c r="O401" i="7"/>
  <c r="P401" i="7"/>
  <c r="O458" i="7"/>
  <c r="R458" i="7" s="1"/>
  <c r="T458" i="7" s="1"/>
  <c r="P458" i="7"/>
  <c r="S458" i="7" s="1"/>
  <c r="U458" i="7" s="1"/>
  <c r="P659" i="7"/>
  <c r="S659" i="7" s="1"/>
  <c r="U659" i="7" s="1"/>
  <c r="O659" i="7"/>
  <c r="R659" i="7" s="1"/>
  <c r="T659" i="7" s="1"/>
  <c r="O269" i="7"/>
  <c r="R269" i="7" s="1"/>
  <c r="T269" i="7" s="1"/>
  <c r="P269" i="7"/>
  <c r="S269" i="7" s="1"/>
  <c r="U269" i="7" s="1"/>
  <c r="O363" i="7"/>
  <c r="R363" i="7" s="1"/>
  <c r="T363" i="7" s="1"/>
  <c r="P363" i="7"/>
  <c r="S363" i="7" s="1"/>
  <c r="U363" i="7" s="1"/>
  <c r="O435" i="7"/>
  <c r="R435" i="7" s="1"/>
  <c r="T435" i="7" s="1"/>
  <c r="P435" i="7"/>
  <c r="S435" i="7" s="1"/>
  <c r="U435" i="7" s="1"/>
  <c r="O496" i="7"/>
  <c r="R496" i="7" s="1"/>
  <c r="T496" i="7" s="1"/>
  <c r="P496" i="7"/>
  <c r="S496" i="7" s="1"/>
  <c r="U496" i="7" s="1"/>
  <c r="O551" i="7"/>
  <c r="P551" i="7"/>
  <c r="O550" i="7"/>
  <c r="R550" i="7" s="1"/>
  <c r="T550" i="7" s="1"/>
  <c r="P550" i="7"/>
  <c r="S550" i="7" s="1"/>
  <c r="U550" i="7" s="1"/>
  <c r="O629" i="7"/>
  <c r="R629" i="7" s="1"/>
  <c r="T629" i="7" s="1"/>
  <c r="P629" i="7"/>
  <c r="S629" i="7" s="1"/>
  <c r="U629" i="7" s="1"/>
  <c r="P237" i="7"/>
  <c r="S237" i="7" s="1"/>
  <c r="U237" i="7" s="1"/>
  <c r="O237" i="7"/>
  <c r="R237" i="7" s="1"/>
  <c r="T237" i="7" s="1"/>
  <c r="O327" i="7"/>
  <c r="R327" i="7" s="1"/>
  <c r="T327" i="7" s="1"/>
  <c r="P327" i="7"/>
  <c r="S327" i="7" s="1"/>
  <c r="U327" i="7" s="1"/>
  <c r="O412" i="7"/>
  <c r="P412" i="7"/>
  <c r="O411" i="7"/>
  <c r="R411" i="7" s="1"/>
  <c r="T411" i="7" s="1"/>
  <c r="P411" i="7"/>
  <c r="S411" i="7" s="1"/>
  <c r="U411" i="7" s="1"/>
  <c r="P485" i="7"/>
  <c r="S485" i="7" s="1"/>
  <c r="U485" i="7" s="1"/>
  <c r="O485" i="7"/>
  <c r="R485" i="7" s="1"/>
  <c r="T485" i="7" s="1"/>
  <c r="O542" i="7"/>
  <c r="R542" i="7" s="1"/>
  <c r="T542" i="7" s="1"/>
  <c r="P542" i="7"/>
  <c r="S542" i="7" s="1"/>
  <c r="U542" i="7" s="1"/>
  <c r="P36" i="7"/>
  <c r="O36" i="7"/>
  <c r="O145" i="7"/>
  <c r="P145" i="7"/>
  <c r="V659" i="7" l="1"/>
  <c r="V237" i="7"/>
  <c r="V465" i="7"/>
  <c r="V120" i="7"/>
  <c r="V572" i="7"/>
  <c r="V614" i="7"/>
  <c r="V485" i="7"/>
  <c r="V253" i="7"/>
  <c r="V274" i="7"/>
  <c r="V134" i="7"/>
  <c r="V68" i="7"/>
  <c r="V148" i="7"/>
  <c r="V393" i="7"/>
  <c r="V39" i="7"/>
  <c r="S466" i="7"/>
  <c r="U466" i="7" s="1"/>
  <c r="R466" i="7"/>
  <c r="T466" i="7" s="1"/>
  <c r="S254" i="7"/>
  <c r="U254" i="7" s="1"/>
  <c r="R254" i="7"/>
  <c r="T254" i="7" s="1"/>
  <c r="S539" i="7"/>
  <c r="U539" i="7" s="1"/>
  <c r="R539" i="7"/>
  <c r="T539" i="7" s="1"/>
  <c r="V359" i="7"/>
  <c r="V427" i="7"/>
  <c r="V257" i="7"/>
  <c r="V569" i="7"/>
  <c r="V286" i="7"/>
  <c r="V308" i="7"/>
  <c r="V590" i="7"/>
  <c r="V97" i="7"/>
  <c r="V128" i="7"/>
  <c r="V450" i="7"/>
  <c r="V542" i="7"/>
  <c r="V411" i="7"/>
  <c r="V587" i="7"/>
  <c r="V144" i="7"/>
  <c r="V603" i="7"/>
  <c r="V458" i="7"/>
  <c r="V550" i="7"/>
  <c r="V363" i="7"/>
  <c r="Q24" i="7"/>
  <c r="Q108" i="7"/>
  <c r="Q311" i="7"/>
  <c r="Q396" i="7"/>
  <c r="Q31" i="7"/>
  <c r="Q160" i="7"/>
  <c r="Q277" i="7"/>
  <c r="Q52" i="7"/>
  <c r="Q557" i="7"/>
  <c r="Q86" i="7"/>
  <c r="Q260" i="7"/>
  <c r="Q42" i="7"/>
  <c r="Q92" i="7"/>
  <c r="Q381" i="7"/>
  <c r="Q137" i="7"/>
  <c r="Q171" i="7"/>
  <c r="Q350" i="7"/>
  <c r="Q201" i="7"/>
  <c r="Q575" i="7"/>
  <c r="Q16" i="7"/>
  <c r="Q151" i="7"/>
  <c r="Q218" i="7"/>
  <c r="Q418" i="7"/>
  <c r="Q506" i="7"/>
  <c r="Q444" i="7"/>
  <c r="Q617" i="7"/>
  <c r="Q71" i="7"/>
  <c r="Q114" i="7"/>
  <c r="Q545" i="7"/>
  <c r="Q654" i="7"/>
  <c r="Q182" i="7"/>
  <c r="Q647" i="7"/>
  <c r="Q461" i="7"/>
  <c r="Q58" i="7"/>
  <c r="Q100" i="7"/>
  <c r="Q228" i="7"/>
  <c r="Q499" i="7"/>
  <c r="Q593" i="7"/>
  <c r="Q624" i="7"/>
  <c r="Q210" i="7"/>
  <c r="Q301" i="7"/>
  <c r="Q632" i="7"/>
  <c r="Q123" i="7"/>
  <c r="Q193" i="7"/>
  <c r="Q330" i="7"/>
  <c r="Q476" i="7"/>
  <c r="Q407" i="7"/>
  <c r="Q366" i="7"/>
  <c r="Q64" i="7"/>
  <c r="Q292" i="7"/>
  <c r="Q488" i="7"/>
  <c r="Q606" i="7"/>
  <c r="Q528" i="7"/>
  <c r="Q240" i="7"/>
  <c r="Q430" i="7"/>
  <c r="Q79" i="7"/>
  <c r="Q131" i="7"/>
  <c r="Q516" i="7"/>
  <c r="Q564" i="7"/>
  <c r="Q438" i="7"/>
  <c r="S412" i="7"/>
  <c r="U412" i="7" s="1"/>
  <c r="R412" i="7"/>
  <c r="T412" i="7" s="1"/>
  <c r="V412" i="7" s="1"/>
  <c r="S551" i="7"/>
  <c r="U551" i="7" s="1"/>
  <c r="R551" i="7"/>
  <c r="T551" i="7" s="1"/>
  <c r="R360" i="7"/>
  <c r="T360" i="7" s="1"/>
  <c r="S360" i="7"/>
  <c r="U360" i="7" s="1"/>
  <c r="R470" i="7"/>
  <c r="T470" i="7" s="1"/>
  <c r="S470" i="7"/>
  <c r="U470" i="7" s="1"/>
  <c r="S36" i="7"/>
  <c r="U36" i="7" s="1"/>
  <c r="R36" i="7"/>
  <c r="T36" i="7" s="1"/>
  <c r="S145" i="7"/>
  <c r="U145" i="7" s="1"/>
  <c r="S401" i="7"/>
  <c r="U401" i="7" s="1"/>
  <c r="R401" i="7"/>
  <c r="T401" i="7" s="1"/>
  <c r="R145" i="7"/>
  <c r="T145" i="7" s="1"/>
  <c r="S522" i="7"/>
  <c r="U522" i="7" s="1"/>
  <c r="R522" i="7"/>
  <c r="T522" i="7" s="1"/>
  <c r="V584" i="7"/>
  <c r="V535" i="7"/>
  <c r="V49" i="7"/>
  <c r="V83" i="7"/>
  <c r="V179" i="7"/>
  <c r="V298" i="7"/>
  <c r="V404" i="7"/>
  <c r="V538" i="7"/>
  <c r="V651" i="7"/>
  <c r="V378" i="7"/>
  <c r="V503" i="7"/>
  <c r="V621" i="7"/>
  <c r="V61" i="7"/>
  <c r="V105" i="7"/>
  <c r="V163" i="7"/>
  <c r="V190" i="7"/>
  <c r="V207" i="7"/>
  <c r="V281" i="7"/>
  <c r="V525" i="7"/>
  <c r="V469" i="7"/>
  <c r="V491" i="7"/>
  <c r="V644" i="7"/>
  <c r="V35" i="7"/>
  <c r="V89" i="7"/>
  <c r="V264" i="7"/>
  <c r="V322" i="7"/>
  <c r="V415" i="7"/>
  <c r="V473" i="7"/>
  <c r="V561" i="7"/>
  <c r="V521" i="7"/>
  <c r="V579" i="7"/>
  <c r="V609" i="7"/>
  <c r="V28" i="7"/>
  <c r="V76" i="7"/>
  <c r="V168" i="7"/>
  <c r="V225" i="7"/>
  <c r="V347" i="7"/>
  <c r="V400" i="7"/>
  <c r="V269" i="7"/>
  <c r="V435" i="7"/>
  <c r="V496" i="7"/>
  <c r="V629" i="7"/>
  <c r="V215" i="7"/>
  <c r="V327" i="7"/>
  <c r="V8" i="7"/>
  <c r="O10" i="7"/>
  <c r="P10" i="7"/>
  <c r="P14" i="7"/>
  <c r="S14" i="7" s="1"/>
  <c r="U14" i="7" s="1"/>
  <c r="O14" i="7"/>
  <c r="R14" i="7" s="1"/>
  <c r="T14" i="7" s="1"/>
  <c r="O40" i="7"/>
  <c r="R40" i="7" s="1"/>
  <c r="T40" i="7" s="1"/>
  <c r="P40" i="7"/>
  <c r="S40" i="7" s="1"/>
  <c r="U40" i="7" s="1"/>
  <c r="O50" i="7"/>
  <c r="R50" i="7" s="1"/>
  <c r="T50" i="7" s="1"/>
  <c r="P50" i="7"/>
  <c r="S50" i="7" s="1"/>
  <c r="U50" i="7" s="1"/>
  <c r="O84" i="7"/>
  <c r="R84" i="7" s="1"/>
  <c r="T84" i="7" s="1"/>
  <c r="P84" i="7"/>
  <c r="S84" i="7" s="1"/>
  <c r="U84" i="7" s="1"/>
  <c r="O180" i="7"/>
  <c r="R180" i="7" s="1"/>
  <c r="T180" i="7" s="1"/>
  <c r="P180" i="7"/>
  <c r="S180" i="7" s="1"/>
  <c r="U180" i="7" s="1"/>
  <c r="O299" i="7"/>
  <c r="R299" i="7" s="1"/>
  <c r="T299" i="7" s="1"/>
  <c r="P299" i="7"/>
  <c r="S299" i="7" s="1"/>
  <c r="U299" i="7" s="1"/>
  <c r="O405" i="7"/>
  <c r="R405" i="7" s="1"/>
  <c r="T405" i="7" s="1"/>
  <c r="P405" i="7"/>
  <c r="S405" i="7" s="1"/>
  <c r="U405" i="7" s="1"/>
  <c r="P652" i="7"/>
  <c r="S652" i="7" s="1"/>
  <c r="U652" i="7" s="1"/>
  <c r="O652" i="7"/>
  <c r="R652" i="7" s="1"/>
  <c r="T652" i="7" s="1"/>
  <c r="O275" i="7"/>
  <c r="R275" i="7" s="1"/>
  <c r="T275" i="7" s="1"/>
  <c r="P275" i="7"/>
  <c r="S275" i="7" s="1"/>
  <c r="U275" i="7" s="1"/>
  <c r="O309" i="7"/>
  <c r="R309" i="7" s="1"/>
  <c r="T309" i="7" s="1"/>
  <c r="P309" i="7"/>
  <c r="S309" i="7" s="1"/>
  <c r="U309" i="7" s="1"/>
  <c r="O379" i="7"/>
  <c r="R379" i="7" s="1"/>
  <c r="T379" i="7" s="1"/>
  <c r="P379" i="7"/>
  <c r="S379" i="7" s="1"/>
  <c r="U379" i="7" s="1"/>
  <c r="O504" i="7"/>
  <c r="R504" i="7" s="1"/>
  <c r="T504" i="7" s="1"/>
  <c r="P504" i="7"/>
  <c r="S504" i="7" s="1"/>
  <c r="U504" i="7" s="1"/>
  <c r="P622" i="7"/>
  <c r="S622" i="7" s="1"/>
  <c r="U622" i="7" s="1"/>
  <c r="O622" i="7"/>
  <c r="R622" i="7" s="1"/>
  <c r="T622" i="7" s="1"/>
  <c r="O22" i="7"/>
  <c r="R22" i="7" s="1"/>
  <c r="T22" i="7" s="1"/>
  <c r="P22" i="7"/>
  <c r="S22" i="7" s="1"/>
  <c r="U22" i="7" s="1"/>
  <c r="P62" i="7"/>
  <c r="S62" i="7" s="1"/>
  <c r="U62" i="7" s="1"/>
  <c r="O62" i="7"/>
  <c r="R62" i="7" s="1"/>
  <c r="T62" i="7" s="1"/>
  <c r="P106" i="7"/>
  <c r="S106" i="7" s="1"/>
  <c r="U106" i="7" s="1"/>
  <c r="O106" i="7"/>
  <c r="R106" i="7" s="1"/>
  <c r="T106" i="7" s="1"/>
  <c r="P135" i="7"/>
  <c r="S135" i="7" s="1"/>
  <c r="U135" i="7" s="1"/>
  <c r="O135" i="7"/>
  <c r="R135" i="7" s="1"/>
  <c r="T135" i="7" s="1"/>
  <c r="O164" i="7"/>
  <c r="R164" i="7" s="1"/>
  <c r="T164" i="7" s="1"/>
  <c r="P164" i="7"/>
  <c r="S164" i="7" s="1"/>
  <c r="U164" i="7" s="1"/>
  <c r="O165" i="7"/>
  <c r="P165" i="7"/>
  <c r="O191" i="7"/>
  <c r="R191" i="7" s="1"/>
  <c r="T191" i="7" s="1"/>
  <c r="P191" i="7"/>
  <c r="S191" i="7" s="1"/>
  <c r="U191" i="7" s="1"/>
  <c r="O208" i="7"/>
  <c r="R208" i="7" s="1"/>
  <c r="T208" i="7" s="1"/>
  <c r="P208" i="7"/>
  <c r="S208" i="7" s="1"/>
  <c r="U208" i="7" s="1"/>
  <c r="O283" i="7"/>
  <c r="P283" i="7"/>
  <c r="O282" i="7"/>
  <c r="R282" i="7" s="1"/>
  <c r="T282" i="7" s="1"/>
  <c r="P282" i="7"/>
  <c r="S282" i="7" s="1"/>
  <c r="U282" i="7" s="1"/>
  <c r="P394" i="7"/>
  <c r="S394" i="7" s="1"/>
  <c r="U394" i="7" s="1"/>
  <c r="O394" i="7"/>
  <c r="R394" i="7" s="1"/>
  <c r="T394" i="7" s="1"/>
  <c r="O526" i="7"/>
  <c r="R526" i="7" s="1"/>
  <c r="T526" i="7" s="1"/>
  <c r="P526" i="7"/>
  <c r="S526" i="7" s="1"/>
  <c r="U526" i="7" s="1"/>
  <c r="P573" i="7"/>
  <c r="S573" i="7" s="1"/>
  <c r="U573" i="7" s="1"/>
  <c r="O573" i="7"/>
  <c r="R573" i="7" s="1"/>
  <c r="T573" i="7" s="1"/>
  <c r="O591" i="7"/>
  <c r="R591" i="7" s="1"/>
  <c r="T591" i="7" s="1"/>
  <c r="P591" i="7"/>
  <c r="S591" i="7" s="1"/>
  <c r="U591" i="7" s="1"/>
  <c r="O615" i="7"/>
  <c r="R615" i="7" s="1"/>
  <c r="T615" i="7" s="1"/>
  <c r="P615" i="7"/>
  <c r="S615" i="7" s="1"/>
  <c r="U615" i="7" s="1"/>
  <c r="P258" i="7"/>
  <c r="S258" i="7" s="1"/>
  <c r="U258" i="7" s="1"/>
  <c r="O258" i="7"/>
  <c r="R258" i="7" s="1"/>
  <c r="T258" i="7" s="1"/>
  <c r="O428" i="7"/>
  <c r="R428" i="7" s="1"/>
  <c r="T428" i="7" s="1"/>
  <c r="P428" i="7"/>
  <c r="S428" i="7" s="1"/>
  <c r="U428" i="7" s="1"/>
  <c r="O492" i="7"/>
  <c r="R492" i="7" s="1"/>
  <c r="T492" i="7" s="1"/>
  <c r="P492" i="7"/>
  <c r="S492" i="7" s="1"/>
  <c r="U492" i="7" s="1"/>
  <c r="O493" i="7"/>
  <c r="P493" i="7"/>
  <c r="O555" i="7"/>
  <c r="R555" i="7" s="1"/>
  <c r="T555" i="7" s="1"/>
  <c r="P555" i="7"/>
  <c r="S555" i="7" s="1"/>
  <c r="U555" i="7" s="1"/>
  <c r="P600" i="7"/>
  <c r="O600" i="7"/>
  <c r="P599" i="7"/>
  <c r="S599" i="7" s="1"/>
  <c r="U599" i="7" s="1"/>
  <c r="O599" i="7"/>
  <c r="R599" i="7" s="1"/>
  <c r="T599" i="7" s="1"/>
  <c r="P645" i="7"/>
  <c r="S645" i="7" s="1"/>
  <c r="U645" i="7" s="1"/>
  <c r="O645" i="7"/>
  <c r="R645" i="7" s="1"/>
  <c r="T645" i="7" s="1"/>
  <c r="O56" i="7"/>
  <c r="R56" i="7" s="1"/>
  <c r="T56" i="7" s="1"/>
  <c r="P56" i="7"/>
  <c r="S56" i="7" s="1"/>
  <c r="U56" i="7" s="1"/>
  <c r="O69" i="7"/>
  <c r="R69" i="7" s="1"/>
  <c r="T69" i="7" s="1"/>
  <c r="P69" i="7"/>
  <c r="S69" i="7" s="1"/>
  <c r="U69" i="7" s="1"/>
  <c r="P90" i="7"/>
  <c r="S90" i="7" s="1"/>
  <c r="U90" i="7" s="1"/>
  <c r="O90" i="7"/>
  <c r="R90" i="7" s="1"/>
  <c r="T90" i="7" s="1"/>
  <c r="P121" i="7"/>
  <c r="S121" i="7" s="1"/>
  <c r="U121" i="7" s="1"/>
  <c r="O121" i="7"/>
  <c r="R121" i="7" s="1"/>
  <c r="T121" i="7" s="1"/>
  <c r="O199" i="7"/>
  <c r="R199" i="7" s="1"/>
  <c r="T199" i="7" s="1"/>
  <c r="P199" i="7"/>
  <c r="S199" i="7" s="1"/>
  <c r="U199" i="7" s="1"/>
  <c r="O266" i="7"/>
  <c r="P266" i="7"/>
  <c r="O265" i="7"/>
  <c r="R265" i="7" s="1"/>
  <c r="T265" i="7" s="1"/>
  <c r="P265" i="7"/>
  <c r="S265" i="7" s="1"/>
  <c r="U265" i="7" s="1"/>
  <c r="O323" i="7"/>
  <c r="R323" i="7" s="1"/>
  <c r="T323" i="7" s="1"/>
  <c r="P323" i="7"/>
  <c r="S323" i="7" s="1"/>
  <c r="U323" i="7" s="1"/>
  <c r="O324" i="7"/>
  <c r="P324" i="7"/>
  <c r="O416" i="7"/>
  <c r="R416" i="7" s="1"/>
  <c r="T416" i="7" s="1"/>
  <c r="P416" i="7"/>
  <c r="S416" i="7" s="1"/>
  <c r="U416" i="7" s="1"/>
  <c r="O474" i="7"/>
  <c r="R474" i="7" s="1"/>
  <c r="T474" i="7" s="1"/>
  <c r="P474" i="7"/>
  <c r="S474" i="7" s="1"/>
  <c r="U474" i="7" s="1"/>
  <c r="O562" i="7"/>
  <c r="R562" i="7" s="1"/>
  <c r="T562" i="7" s="1"/>
  <c r="P562" i="7"/>
  <c r="S562" i="7" s="1"/>
  <c r="U562" i="7" s="1"/>
  <c r="O604" i="7"/>
  <c r="R604" i="7" s="1"/>
  <c r="T604" i="7" s="1"/>
  <c r="P604" i="7"/>
  <c r="S604" i="7" s="1"/>
  <c r="U604" i="7" s="1"/>
  <c r="O158" i="7"/>
  <c r="R158" i="7" s="1"/>
  <c r="T158" i="7" s="1"/>
  <c r="P158" i="7"/>
  <c r="S158" i="7" s="1"/>
  <c r="U158" i="7" s="1"/>
  <c r="O442" i="7"/>
  <c r="R442" i="7" s="1"/>
  <c r="T442" i="7" s="1"/>
  <c r="P442" i="7"/>
  <c r="S442" i="7" s="1"/>
  <c r="U442" i="7" s="1"/>
  <c r="O581" i="7"/>
  <c r="P581" i="7"/>
  <c r="P580" i="7"/>
  <c r="S580" i="7" s="1"/>
  <c r="U580" i="7" s="1"/>
  <c r="O580" i="7"/>
  <c r="R580" i="7" s="1"/>
  <c r="T580" i="7" s="1"/>
  <c r="O611" i="7"/>
  <c r="P611" i="7"/>
  <c r="O610" i="7"/>
  <c r="R610" i="7" s="1"/>
  <c r="T610" i="7" s="1"/>
  <c r="P610" i="7"/>
  <c r="S610" i="7" s="1"/>
  <c r="U610" i="7" s="1"/>
  <c r="O9" i="7"/>
  <c r="R9" i="7" s="1"/>
  <c r="T9" i="7" s="1"/>
  <c r="P9" i="7"/>
  <c r="S9" i="7" s="1"/>
  <c r="U9" i="7" s="1"/>
  <c r="O29" i="7"/>
  <c r="R29" i="7" s="1"/>
  <c r="T29" i="7" s="1"/>
  <c r="P29" i="7"/>
  <c r="S29" i="7" s="1"/>
  <c r="U29" i="7" s="1"/>
  <c r="P77" i="7"/>
  <c r="S77" i="7" s="1"/>
  <c r="U77" i="7" s="1"/>
  <c r="O77" i="7"/>
  <c r="R77" i="7" s="1"/>
  <c r="T77" i="7" s="1"/>
  <c r="V77" i="7" s="1"/>
  <c r="P98" i="7"/>
  <c r="S98" i="7" s="1"/>
  <c r="U98" i="7" s="1"/>
  <c r="O98" i="7"/>
  <c r="R98" i="7" s="1"/>
  <c r="T98" i="7" s="1"/>
  <c r="P112" i="7"/>
  <c r="S112" i="7" s="1"/>
  <c r="U112" i="7" s="1"/>
  <c r="O112" i="7"/>
  <c r="R112" i="7" s="1"/>
  <c r="T112" i="7" s="1"/>
  <c r="V112" i="7" s="1"/>
  <c r="O129" i="7"/>
  <c r="R129" i="7" s="1"/>
  <c r="T129" i="7" s="1"/>
  <c r="P129" i="7"/>
  <c r="S129" i="7" s="1"/>
  <c r="U129" i="7" s="1"/>
  <c r="P149" i="7"/>
  <c r="S149" i="7" s="1"/>
  <c r="U149" i="7" s="1"/>
  <c r="O149" i="7"/>
  <c r="R149" i="7" s="1"/>
  <c r="T149" i="7" s="1"/>
  <c r="O169" i="7"/>
  <c r="R169" i="7" s="1"/>
  <c r="T169" i="7" s="1"/>
  <c r="P169" i="7"/>
  <c r="S169" i="7" s="1"/>
  <c r="U169" i="7" s="1"/>
  <c r="O226" i="7"/>
  <c r="R226" i="7" s="1"/>
  <c r="T226" i="7" s="1"/>
  <c r="P226" i="7"/>
  <c r="S226" i="7" s="1"/>
  <c r="U226" i="7" s="1"/>
  <c r="P290" i="7"/>
  <c r="S290" i="7" s="1"/>
  <c r="U290" i="7" s="1"/>
  <c r="O290" i="7"/>
  <c r="R290" i="7" s="1"/>
  <c r="T290" i="7" s="1"/>
  <c r="O348" i="7"/>
  <c r="R348" i="7" s="1"/>
  <c r="T348" i="7" s="1"/>
  <c r="P348" i="7"/>
  <c r="S348" i="7" s="1"/>
  <c r="U348" i="7" s="1"/>
  <c r="P452" i="7"/>
  <c r="O452" i="7"/>
  <c r="P451" i="7"/>
  <c r="S451" i="7" s="1"/>
  <c r="U451" i="7" s="1"/>
  <c r="O451" i="7"/>
  <c r="R451" i="7" s="1"/>
  <c r="T451" i="7" s="1"/>
  <c r="V451" i="7" s="1"/>
  <c r="P514" i="7"/>
  <c r="S514" i="7" s="1"/>
  <c r="U514" i="7" s="1"/>
  <c r="O514" i="7"/>
  <c r="R514" i="7" s="1"/>
  <c r="T514" i="7" s="1"/>
  <c r="O216" i="7"/>
  <c r="R216" i="7" s="1"/>
  <c r="T216" i="7" s="1"/>
  <c r="P216" i="7"/>
  <c r="S216" i="7" s="1"/>
  <c r="U216" i="7" s="1"/>
  <c r="O459" i="7"/>
  <c r="R459" i="7" s="1"/>
  <c r="T459" i="7" s="1"/>
  <c r="P459" i="7"/>
  <c r="S459" i="7" s="1"/>
  <c r="U459" i="7" s="1"/>
  <c r="O661" i="7"/>
  <c r="P661" i="7"/>
  <c r="O660" i="7"/>
  <c r="R660" i="7" s="1"/>
  <c r="T660" i="7" s="1"/>
  <c r="P660" i="7"/>
  <c r="S660" i="7" s="1"/>
  <c r="U660" i="7" s="1"/>
  <c r="O271" i="7"/>
  <c r="P271" i="7"/>
  <c r="O270" i="7"/>
  <c r="R270" i="7" s="1"/>
  <c r="T270" i="7" s="1"/>
  <c r="P270" i="7"/>
  <c r="S270" i="7" s="1"/>
  <c r="U270" i="7" s="1"/>
  <c r="O364" i="7"/>
  <c r="R364" i="7" s="1"/>
  <c r="T364" i="7" s="1"/>
  <c r="P364" i="7"/>
  <c r="S364" i="7" s="1"/>
  <c r="U364" i="7" s="1"/>
  <c r="O436" i="7"/>
  <c r="R436" i="7" s="1"/>
  <c r="T436" i="7" s="1"/>
  <c r="P436" i="7"/>
  <c r="S436" i="7" s="1"/>
  <c r="U436" i="7" s="1"/>
  <c r="P497" i="7"/>
  <c r="S497" i="7" s="1"/>
  <c r="U497" i="7" s="1"/>
  <c r="O497" i="7"/>
  <c r="R497" i="7" s="1"/>
  <c r="T497" i="7" s="1"/>
  <c r="P630" i="7"/>
  <c r="S630" i="7" s="1"/>
  <c r="U630" i="7" s="1"/>
  <c r="O630" i="7"/>
  <c r="R630" i="7" s="1"/>
  <c r="T630" i="7" s="1"/>
  <c r="V630" i="7" s="1"/>
  <c r="P238" i="7"/>
  <c r="S238" i="7" s="1"/>
  <c r="U238" i="7" s="1"/>
  <c r="O238" i="7"/>
  <c r="R238" i="7" s="1"/>
  <c r="T238" i="7" s="1"/>
  <c r="V238" i="7" s="1"/>
  <c r="O328" i="7"/>
  <c r="R328" i="7" s="1"/>
  <c r="T328" i="7" s="1"/>
  <c r="P328" i="7"/>
  <c r="S328" i="7" s="1"/>
  <c r="U328" i="7" s="1"/>
  <c r="O486" i="7"/>
  <c r="R486" i="7" s="1"/>
  <c r="T486" i="7" s="1"/>
  <c r="P486" i="7"/>
  <c r="S486" i="7" s="1"/>
  <c r="U486" i="7" s="1"/>
  <c r="O543" i="7"/>
  <c r="R543" i="7" s="1"/>
  <c r="T543" i="7" s="1"/>
  <c r="P543" i="7"/>
  <c r="S543" i="7" s="1"/>
  <c r="U543" i="7" s="1"/>
  <c r="V466" i="7" l="1"/>
  <c r="V539" i="7"/>
  <c r="V599" i="7"/>
  <c r="V254" i="7"/>
  <c r="V121" i="7"/>
  <c r="V145" i="7"/>
  <c r="V580" i="7"/>
  <c r="V98" i="7"/>
  <c r="V573" i="7"/>
  <c r="V90" i="7"/>
  <c r="V652" i="7"/>
  <c r="V135" i="7"/>
  <c r="V401" i="7"/>
  <c r="V36" i="7"/>
  <c r="V62" i="7"/>
  <c r="V149" i="7"/>
  <c r="S165" i="7"/>
  <c r="U165" i="7" s="1"/>
  <c r="R165" i="7"/>
  <c r="T165" i="7" s="1"/>
  <c r="V522" i="7"/>
  <c r="V622" i="7"/>
  <c r="V551" i="7"/>
  <c r="V497" i="7"/>
  <c r="R493" i="7"/>
  <c r="T493" i="7" s="1"/>
  <c r="S493" i="7"/>
  <c r="U493" i="7" s="1"/>
  <c r="R266" i="7"/>
  <c r="T266" i="7" s="1"/>
  <c r="S266" i="7"/>
  <c r="U266" i="7" s="1"/>
  <c r="S661" i="7"/>
  <c r="U661" i="7" s="1"/>
  <c r="R661" i="7"/>
  <c r="T661" i="7" s="1"/>
  <c r="R324" i="7"/>
  <c r="T324" i="7" s="1"/>
  <c r="S324" i="7"/>
  <c r="U324" i="7" s="1"/>
  <c r="R600" i="7"/>
  <c r="T600" i="7" s="1"/>
  <c r="S600" i="7"/>
  <c r="U600" i="7" s="1"/>
  <c r="R283" i="7"/>
  <c r="T283" i="7" s="1"/>
  <c r="S283" i="7"/>
  <c r="U283" i="7" s="1"/>
  <c r="R452" i="7"/>
  <c r="T452" i="7" s="1"/>
  <c r="S452" i="7"/>
  <c r="U452" i="7" s="1"/>
  <c r="S10" i="7"/>
  <c r="U10" i="7" s="1"/>
  <c r="R10" i="7"/>
  <c r="T10" i="7" s="1"/>
  <c r="V106" i="7"/>
  <c r="V14" i="7"/>
  <c r="V645" i="7"/>
  <c r="V555" i="7"/>
  <c r="V56" i="7"/>
  <c r="V180" i="7"/>
  <c r="V290" i="7"/>
  <c r="V514" i="7"/>
  <c r="Q25" i="7"/>
  <c r="Q312" i="7"/>
  <c r="Q397" i="7"/>
  <c r="Q32" i="7"/>
  <c r="Q278" i="7"/>
  <c r="Q558" i="7"/>
  <c r="Q261" i="7"/>
  <c r="Q43" i="7"/>
  <c r="Q93" i="7"/>
  <c r="Q382" i="7"/>
  <c r="Q138" i="7"/>
  <c r="Q172" i="7"/>
  <c r="Q351" i="7"/>
  <c r="Q202" i="7"/>
  <c r="Q576" i="7"/>
  <c r="Q17" i="7"/>
  <c r="Q152" i="7"/>
  <c r="Q219" i="7"/>
  <c r="Q419" i="7"/>
  <c r="Q507" i="7"/>
  <c r="Q445" i="7"/>
  <c r="Q618" i="7"/>
  <c r="Q72" i="7"/>
  <c r="Q115" i="7"/>
  <c r="Q546" i="7"/>
  <c r="Q655" i="7"/>
  <c r="Q183" i="7"/>
  <c r="Q648" i="7"/>
  <c r="Q462" i="7"/>
  <c r="Q101" i="7"/>
  <c r="Q229" i="7"/>
  <c r="Q500" i="7"/>
  <c r="Q594" i="7"/>
  <c r="Q625" i="7"/>
  <c r="Q211" i="7"/>
  <c r="Q302" i="7"/>
  <c r="Q633" i="7"/>
  <c r="Q124" i="7"/>
  <c r="Q194" i="7"/>
  <c r="Q331" i="7"/>
  <c r="Q477" i="7"/>
  <c r="Q408" i="7"/>
  <c r="Q367" i="7"/>
  <c r="Q65" i="7"/>
  <c r="Q293" i="7"/>
  <c r="Q529" i="7"/>
  <c r="Q241" i="7"/>
  <c r="Q431" i="7"/>
  <c r="Q80" i="7"/>
  <c r="Q517" i="7"/>
  <c r="Q565" i="7"/>
  <c r="R581" i="7"/>
  <c r="T581" i="7" s="1"/>
  <c r="S581" i="7"/>
  <c r="U581" i="7" s="1"/>
  <c r="R271" i="7"/>
  <c r="T271" i="7" s="1"/>
  <c r="S271" i="7"/>
  <c r="U271" i="7" s="1"/>
  <c r="R611" i="7"/>
  <c r="T611" i="7" s="1"/>
  <c r="S611" i="7"/>
  <c r="U611" i="7" s="1"/>
  <c r="V360" i="7"/>
  <c r="V470" i="7"/>
  <c r="V405" i="7"/>
  <c r="V40" i="7"/>
  <c r="V50" i="7"/>
  <c r="V84" i="7"/>
  <c r="V299" i="7"/>
  <c r="V275" i="7"/>
  <c r="V309" i="7"/>
  <c r="V379" i="7"/>
  <c r="V504" i="7"/>
  <c r="V22" i="7"/>
  <c r="V164" i="7"/>
  <c r="V191" i="7"/>
  <c r="V208" i="7"/>
  <c r="V282" i="7"/>
  <c r="V258" i="7"/>
  <c r="V428" i="7"/>
  <c r="V492" i="7"/>
  <c r="V69" i="7"/>
  <c r="V394" i="7"/>
  <c r="V526" i="7"/>
  <c r="V591" i="7"/>
  <c r="V615" i="7"/>
  <c r="V199" i="7"/>
  <c r="V265" i="7"/>
  <c r="V323" i="7"/>
  <c r="V416" i="7"/>
  <c r="V474" i="7"/>
  <c r="V562" i="7"/>
  <c r="V604" i="7"/>
  <c r="V158" i="7"/>
  <c r="V442" i="7"/>
  <c r="V610" i="7"/>
  <c r="V29" i="7"/>
  <c r="V129" i="7"/>
  <c r="V169" i="7"/>
  <c r="V226" i="7"/>
  <c r="V348" i="7"/>
  <c r="V216" i="7"/>
  <c r="V459" i="7"/>
  <c r="V660" i="7"/>
  <c r="V270" i="7"/>
  <c r="V364" i="7"/>
  <c r="V328" i="7"/>
  <c r="V486" i="7"/>
  <c r="V543" i="7"/>
  <c r="V436" i="7"/>
  <c r="V9" i="7"/>
  <c r="O58" i="7"/>
  <c r="P58" i="7"/>
  <c r="O131" i="7"/>
  <c r="P131" i="7"/>
  <c r="O15" i="7"/>
  <c r="R15" i="7" s="1"/>
  <c r="T15" i="7" s="1"/>
  <c r="P15" i="7"/>
  <c r="S15" i="7" s="1"/>
  <c r="U15" i="7" s="1"/>
  <c r="O41" i="7"/>
  <c r="R41" i="7" s="1"/>
  <c r="T41" i="7" s="1"/>
  <c r="P41" i="7"/>
  <c r="S41" i="7" s="1"/>
  <c r="U41" i="7" s="1"/>
  <c r="P51" i="7"/>
  <c r="S51" i="7" s="1"/>
  <c r="U51" i="7" s="1"/>
  <c r="O51" i="7"/>
  <c r="R51" i="7" s="1"/>
  <c r="T51" i="7" s="1"/>
  <c r="P52" i="7"/>
  <c r="O52" i="7"/>
  <c r="P85" i="7"/>
  <c r="S85" i="7" s="1"/>
  <c r="U85" i="7" s="1"/>
  <c r="O85" i="7"/>
  <c r="R85" i="7" s="1"/>
  <c r="T85" i="7" s="1"/>
  <c r="P181" i="7"/>
  <c r="S181" i="7" s="1"/>
  <c r="U181" i="7" s="1"/>
  <c r="O181" i="7"/>
  <c r="R181" i="7" s="1"/>
  <c r="T181" i="7" s="1"/>
  <c r="O300" i="7"/>
  <c r="R300" i="7" s="1"/>
  <c r="T300" i="7" s="1"/>
  <c r="P300" i="7"/>
  <c r="S300" i="7" s="1"/>
  <c r="U300" i="7" s="1"/>
  <c r="O406" i="7"/>
  <c r="R406" i="7" s="1"/>
  <c r="T406" i="7" s="1"/>
  <c r="P406" i="7"/>
  <c r="S406" i="7" s="1"/>
  <c r="U406" i="7" s="1"/>
  <c r="O653" i="7"/>
  <c r="R653" i="7" s="1"/>
  <c r="T653" i="7" s="1"/>
  <c r="P653" i="7"/>
  <c r="S653" i="7" s="1"/>
  <c r="U653" i="7" s="1"/>
  <c r="P276" i="7"/>
  <c r="S276" i="7" s="1"/>
  <c r="U276" i="7" s="1"/>
  <c r="O276" i="7"/>
  <c r="R276" i="7" s="1"/>
  <c r="T276" i="7" s="1"/>
  <c r="O310" i="7"/>
  <c r="R310" i="7" s="1"/>
  <c r="T310" i="7" s="1"/>
  <c r="P310" i="7"/>
  <c r="S310" i="7" s="1"/>
  <c r="U310" i="7" s="1"/>
  <c r="O380" i="7"/>
  <c r="R380" i="7" s="1"/>
  <c r="T380" i="7" s="1"/>
  <c r="P380" i="7"/>
  <c r="S380" i="7" s="1"/>
  <c r="U380" i="7" s="1"/>
  <c r="O505" i="7"/>
  <c r="R505" i="7" s="1"/>
  <c r="T505" i="7" s="1"/>
  <c r="P505" i="7"/>
  <c r="S505" i="7" s="1"/>
  <c r="U505" i="7" s="1"/>
  <c r="P623" i="7"/>
  <c r="S623" i="7" s="1"/>
  <c r="U623" i="7" s="1"/>
  <c r="O623" i="7"/>
  <c r="R623" i="7" s="1"/>
  <c r="T623" i="7" s="1"/>
  <c r="O23" i="7"/>
  <c r="R23" i="7" s="1"/>
  <c r="T23" i="7" s="1"/>
  <c r="P23" i="7"/>
  <c r="S23" i="7" s="1"/>
  <c r="U23" i="7" s="1"/>
  <c r="P63" i="7"/>
  <c r="S63" i="7" s="1"/>
  <c r="U63" i="7" s="1"/>
  <c r="O63" i="7"/>
  <c r="R63" i="7" s="1"/>
  <c r="T63" i="7" s="1"/>
  <c r="P107" i="7"/>
  <c r="S107" i="7" s="1"/>
  <c r="U107" i="7" s="1"/>
  <c r="O107" i="7"/>
  <c r="R107" i="7" s="1"/>
  <c r="T107" i="7" s="1"/>
  <c r="P136" i="7"/>
  <c r="S136" i="7" s="1"/>
  <c r="U136" i="7" s="1"/>
  <c r="O136" i="7"/>
  <c r="R136" i="7" s="1"/>
  <c r="T136" i="7" s="1"/>
  <c r="O192" i="7"/>
  <c r="R192" i="7" s="1"/>
  <c r="T192" i="7" s="1"/>
  <c r="P192" i="7"/>
  <c r="S192" i="7" s="1"/>
  <c r="U192" i="7" s="1"/>
  <c r="O209" i="7"/>
  <c r="R209" i="7" s="1"/>
  <c r="T209" i="7" s="1"/>
  <c r="P209" i="7"/>
  <c r="S209" i="7" s="1"/>
  <c r="U209" i="7" s="1"/>
  <c r="O395" i="7"/>
  <c r="R395" i="7" s="1"/>
  <c r="T395" i="7" s="1"/>
  <c r="P395" i="7"/>
  <c r="S395" i="7" s="1"/>
  <c r="U395" i="7" s="1"/>
  <c r="P527" i="7"/>
  <c r="S527" i="7" s="1"/>
  <c r="U527" i="7" s="1"/>
  <c r="O527" i="7"/>
  <c r="R527" i="7" s="1"/>
  <c r="T527" i="7" s="1"/>
  <c r="O574" i="7"/>
  <c r="R574" i="7" s="1"/>
  <c r="T574" i="7" s="1"/>
  <c r="P574" i="7"/>
  <c r="S574" i="7" s="1"/>
  <c r="U574" i="7" s="1"/>
  <c r="P592" i="7"/>
  <c r="S592" i="7" s="1"/>
  <c r="U592" i="7" s="1"/>
  <c r="O592" i="7"/>
  <c r="R592" i="7" s="1"/>
  <c r="T592" i="7" s="1"/>
  <c r="O616" i="7"/>
  <c r="R616" i="7" s="1"/>
  <c r="T616" i="7" s="1"/>
  <c r="P616" i="7"/>
  <c r="S616" i="7" s="1"/>
  <c r="U616" i="7" s="1"/>
  <c r="O259" i="7"/>
  <c r="R259" i="7" s="1"/>
  <c r="T259" i="7" s="1"/>
  <c r="P259" i="7"/>
  <c r="S259" i="7" s="1"/>
  <c r="U259" i="7" s="1"/>
  <c r="O429" i="7"/>
  <c r="R429" i="7" s="1"/>
  <c r="T429" i="7" s="1"/>
  <c r="P429" i="7"/>
  <c r="S429" i="7" s="1"/>
  <c r="U429" i="7" s="1"/>
  <c r="O556" i="7"/>
  <c r="R556" i="7" s="1"/>
  <c r="T556" i="7" s="1"/>
  <c r="P556" i="7"/>
  <c r="S556" i="7" s="1"/>
  <c r="U556" i="7" s="1"/>
  <c r="O646" i="7"/>
  <c r="R646" i="7" s="1"/>
  <c r="T646" i="7" s="1"/>
  <c r="P646" i="7"/>
  <c r="S646" i="7" s="1"/>
  <c r="U646" i="7" s="1"/>
  <c r="P57" i="7"/>
  <c r="S57" i="7" s="1"/>
  <c r="U57" i="7" s="1"/>
  <c r="O57" i="7"/>
  <c r="R57" i="7" s="1"/>
  <c r="T57" i="7" s="1"/>
  <c r="P70" i="7"/>
  <c r="S70" i="7" s="1"/>
  <c r="U70" i="7" s="1"/>
  <c r="O70" i="7"/>
  <c r="R70" i="7" s="1"/>
  <c r="T70" i="7" s="1"/>
  <c r="O91" i="7"/>
  <c r="R91" i="7" s="1"/>
  <c r="T91" i="7" s="1"/>
  <c r="P91" i="7"/>
  <c r="S91" i="7" s="1"/>
  <c r="U91" i="7" s="1"/>
  <c r="O122" i="7"/>
  <c r="R122" i="7" s="1"/>
  <c r="T122" i="7" s="1"/>
  <c r="P122" i="7"/>
  <c r="S122" i="7" s="1"/>
  <c r="U122" i="7" s="1"/>
  <c r="O200" i="7"/>
  <c r="R200" i="7" s="1"/>
  <c r="T200" i="7" s="1"/>
  <c r="P200" i="7"/>
  <c r="S200" i="7" s="1"/>
  <c r="U200" i="7" s="1"/>
  <c r="P417" i="7"/>
  <c r="S417" i="7" s="1"/>
  <c r="U417" i="7" s="1"/>
  <c r="O417" i="7"/>
  <c r="R417" i="7" s="1"/>
  <c r="T417" i="7" s="1"/>
  <c r="O475" i="7"/>
  <c r="R475" i="7" s="1"/>
  <c r="T475" i="7" s="1"/>
  <c r="P475" i="7"/>
  <c r="S475" i="7" s="1"/>
  <c r="U475" i="7" s="1"/>
  <c r="O563" i="7"/>
  <c r="R563" i="7" s="1"/>
  <c r="T563" i="7" s="1"/>
  <c r="P563" i="7"/>
  <c r="S563" i="7" s="1"/>
  <c r="U563" i="7" s="1"/>
  <c r="O606" i="7"/>
  <c r="P606" i="7"/>
  <c r="O605" i="7"/>
  <c r="R605" i="7" s="1"/>
  <c r="T605" i="7" s="1"/>
  <c r="P605" i="7"/>
  <c r="S605" i="7" s="1"/>
  <c r="U605" i="7" s="1"/>
  <c r="O159" i="7"/>
  <c r="R159" i="7" s="1"/>
  <c r="T159" i="7" s="1"/>
  <c r="P159" i="7"/>
  <c r="S159" i="7" s="1"/>
  <c r="U159" i="7" s="1"/>
  <c r="O443" i="7"/>
  <c r="R443" i="7" s="1"/>
  <c r="T443" i="7" s="1"/>
  <c r="P443" i="7"/>
  <c r="S443" i="7" s="1"/>
  <c r="U443" i="7" s="1"/>
  <c r="P30" i="7"/>
  <c r="S30" i="7" s="1"/>
  <c r="U30" i="7" s="1"/>
  <c r="O30" i="7"/>
  <c r="R30" i="7" s="1"/>
  <c r="T30" i="7" s="1"/>
  <c r="O78" i="7"/>
  <c r="R78" i="7" s="1"/>
  <c r="T78" i="7" s="1"/>
  <c r="P78" i="7"/>
  <c r="S78" i="7" s="1"/>
  <c r="U78" i="7" s="1"/>
  <c r="O99" i="7"/>
  <c r="R99" i="7" s="1"/>
  <c r="T99" i="7" s="1"/>
  <c r="P99" i="7"/>
  <c r="S99" i="7" s="1"/>
  <c r="U99" i="7" s="1"/>
  <c r="O113" i="7"/>
  <c r="R113" i="7" s="1"/>
  <c r="T113" i="7" s="1"/>
  <c r="P113" i="7"/>
  <c r="S113" i="7" s="1"/>
  <c r="U113" i="7" s="1"/>
  <c r="P130" i="7"/>
  <c r="S130" i="7" s="1"/>
  <c r="U130" i="7" s="1"/>
  <c r="O130" i="7"/>
  <c r="R130" i="7" s="1"/>
  <c r="T130" i="7" s="1"/>
  <c r="O150" i="7"/>
  <c r="R150" i="7" s="1"/>
  <c r="T150" i="7" s="1"/>
  <c r="P150" i="7"/>
  <c r="S150" i="7" s="1"/>
  <c r="U150" i="7" s="1"/>
  <c r="O170" i="7"/>
  <c r="R170" i="7" s="1"/>
  <c r="T170" i="7" s="1"/>
  <c r="P170" i="7"/>
  <c r="S170" i="7" s="1"/>
  <c r="U170" i="7" s="1"/>
  <c r="O227" i="7"/>
  <c r="R227" i="7" s="1"/>
  <c r="T227" i="7" s="1"/>
  <c r="P227" i="7"/>
  <c r="S227" i="7" s="1"/>
  <c r="U227" i="7" s="1"/>
  <c r="O291" i="7"/>
  <c r="R291" i="7" s="1"/>
  <c r="T291" i="7" s="1"/>
  <c r="P291" i="7"/>
  <c r="S291" i="7" s="1"/>
  <c r="U291" i="7" s="1"/>
  <c r="P349" i="7"/>
  <c r="S349" i="7" s="1"/>
  <c r="U349" i="7" s="1"/>
  <c r="O349" i="7"/>
  <c r="R349" i="7" s="1"/>
  <c r="T349" i="7" s="1"/>
  <c r="O515" i="7"/>
  <c r="R515" i="7" s="1"/>
  <c r="T515" i="7" s="1"/>
  <c r="P515" i="7"/>
  <c r="S515" i="7" s="1"/>
  <c r="U515" i="7" s="1"/>
  <c r="O217" i="7"/>
  <c r="R217" i="7" s="1"/>
  <c r="T217" i="7" s="1"/>
  <c r="P217" i="7"/>
  <c r="S217" i="7" s="1"/>
  <c r="U217" i="7" s="1"/>
  <c r="O460" i="7"/>
  <c r="R460" i="7" s="1"/>
  <c r="T460" i="7" s="1"/>
  <c r="P460" i="7"/>
  <c r="S460" i="7" s="1"/>
  <c r="U460" i="7" s="1"/>
  <c r="O365" i="7"/>
  <c r="R365" i="7" s="1"/>
  <c r="T365" i="7" s="1"/>
  <c r="P365" i="7"/>
  <c r="S365" i="7" s="1"/>
  <c r="U365" i="7" s="1"/>
  <c r="O437" i="7"/>
  <c r="R437" i="7" s="1"/>
  <c r="T437" i="7" s="1"/>
  <c r="P437" i="7"/>
  <c r="S437" i="7" s="1"/>
  <c r="U437" i="7" s="1"/>
  <c r="O438" i="7"/>
  <c r="P438" i="7"/>
  <c r="P498" i="7"/>
  <c r="S498" i="7" s="1"/>
  <c r="U498" i="7" s="1"/>
  <c r="O498" i="7"/>
  <c r="R498" i="7" s="1"/>
  <c r="T498" i="7" s="1"/>
  <c r="O631" i="7"/>
  <c r="R631" i="7" s="1"/>
  <c r="T631" i="7" s="1"/>
  <c r="P631" i="7"/>
  <c r="S631" i="7" s="1"/>
  <c r="U631" i="7" s="1"/>
  <c r="O239" i="7"/>
  <c r="R239" i="7" s="1"/>
  <c r="T239" i="7" s="1"/>
  <c r="P239" i="7"/>
  <c r="S239" i="7" s="1"/>
  <c r="U239" i="7" s="1"/>
  <c r="P329" i="7"/>
  <c r="S329" i="7" s="1"/>
  <c r="U329" i="7" s="1"/>
  <c r="O329" i="7"/>
  <c r="R329" i="7" s="1"/>
  <c r="T329" i="7" s="1"/>
  <c r="O487" i="7"/>
  <c r="R487" i="7" s="1"/>
  <c r="T487" i="7" s="1"/>
  <c r="P487" i="7"/>
  <c r="S487" i="7" s="1"/>
  <c r="U487" i="7" s="1"/>
  <c r="O488" i="7"/>
  <c r="P488" i="7"/>
  <c r="O544" i="7"/>
  <c r="R544" i="7" s="1"/>
  <c r="T544" i="7" s="1"/>
  <c r="P544" i="7"/>
  <c r="S544" i="7" s="1"/>
  <c r="U544" i="7" s="1"/>
  <c r="P86" i="7"/>
  <c r="O86" i="7"/>
  <c r="O160" i="7"/>
  <c r="P160" i="7"/>
  <c r="V592" i="7" l="1"/>
  <c r="V51" i="7"/>
  <c r="V329" i="7"/>
  <c r="V276" i="7"/>
  <c r="V57" i="7"/>
  <c r="V165" i="7"/>
  <c r="V527" i="7"/>
  <c r="V417" i="7"/>
  <c r="V159" i="7"/>
  <c r="V85" i="7"/>
  <c r="V349" i="7"/>
  <c r="V70" i="7"/>
  <c r="V475" i="7"/>
  <c r="V10" i="7"/>
  <c r="V498" i="7"/>
  <c r="V266" i="7"/>
  <c r="V324" i="7"/>
  <c r="V283" i="7"/>
  <c r="R160" i="7"/>
  <c r="T160" i="7" s="1"/>
  <c r="S160" i="7"/>
  <c r="U160" i="7" s="1"/>
  <c r="R52" i="7"/>
  <c r="T52" i="7" s="1"/>
  <c r="S52" i="7"/>
  <c r="U52" i="7" s="1"/>
  <c r="S86" i="7"/>
  <c r="U86" i="7" s="1"/>
  <c r="R86" i="7"/>
  <c r="T86" i="7" s="1"/>
  <c r="S58" i="7"/>
  <c r="U58" i="7" s="1"/>
  <c r="R58" i="7"/>
  <c r="T58" i="7" s="1"/>
  <c r="V58" i="7" s="1"/>
  <c r="R131" i="7"/>
  <c r="T131" i="7" s="1"/>
  <c r="S131" i="7"/>
  <c r="U131" i="7" s="1"/>
  <c r="V452" i="7"/>
  <c r="V493" i="7"/>
  <c r="V23" i="7"/>
  <c r="V30" i="7"/>
  <c r="V460" i="7"/>
  <c r="V661" i="7"/>
  <c r="V600" i="7"/>
  <c r="V136" i="7"/>
  <c r="V271" i="7"/>
  <c r="V107" i="7"/>
  <c r="V616" i="7"/>
  <c r="V429" i="7"/>
  <c r="V646" i="7"/>
  <c r="V91" i="7"/>
  <c r="V122" i="7"/>
  <c r="V200" i="7"/>
  <c r="V443" i="7"/>
  <c r="V78" i="7"/>
  <c r="V150" i="7"/>
  <c r="V217" i="7"/>
  <c r="V181" i="7"/>
  <c r="V300" i="7"/>
  <c r="V623" i="7"/>
  <c r="V63" i="7"/>
  <c r="Q313" i="7"/>
  <c r="Q44" i="7"/>
  <c r="Q94" i="7"/>
  <c r="Q383" i="7"/>
  <c r="Q139" i="7"/>
  <c r="Q173" i="7"/>
  <c r="Q352" i="7"/>
  <c r="Q203" i="7"/>
  <c r="Q18" i="7"/>
  <c r="Q153" i="7"/>
  <c r="Q220" i="7"/>
  <c r="Q420" i="7"/>
  <c r="Q508" i="7"/>
  <c r="Q73" i="7"/>
  <c r="Q116" i="7"/>
  <c r="Q547" i="7"/>
  <c r="Q656" i="7"/>
  <c r="Q184" i="7"/>
  <c r="Q102" i="7"/>
  <c r="Q230" i="7"/>
  <c r="Q595" i="7"/>
  <c r="Q626" i="7"/>
  <c r="Q212" i="7"/>
  <c r="Q303" i="7"/>
  <c r="Q634" i="7"/>
  <c r="Q125" i="7"/>
  <c r="Q195" i="7"/>
  <c r="Q332" i="7"/>
  <c r="Q478" i="7"/>
  <c r="Q368" i="7"/>
  <c r="Q294" i="7"/>
  <c r="Q530" i="7"/>
  <c r="Q242" i="7"/>
  <c r="Q432" i="7"/>
  <c r="Q518" i="7"/>
  <c r="Q566" i="7"/>
  <c r="R606" i="7"/>
  <c r="T606" i="7" s="1"/>
  <c r="S438" i="7"/>
  <c r="U438" i="7" s="1"/>
  <c r="V581" i="7"/>
  <c r="R488" i="7"/>
  <c r="T488" i="7" s="1"/>
  <c r="S488" i="7"/>
  <c r="U488" i="7" s="1"/>
  <c r="S606" i="7"/>
  <c r="U606" i="7" s="1"/>
  <c r="R438" i="7"/>
  <c r="T438" i="7" s="1"/>
  <c r="V611" i="7"/>
  <c r="V365" i="7"/>
  <c r="V15" i="7"/>
  <c r="V41" i="7"/>
  <c r="V406" i="7"/>
  <c r="V653" i="7"/>
  <c r="V310" i="7"/>
  <c r="V380" i="7"/>
  <c r="V505" i="7"/>
  <c r="V192" i="7"/>
  <c r="V209" i="7"/>
  <c r="V395" i="7"/>
  <c r="V574" i="7"/>
  <c r="V259" i="7"/>
  <c r="V556" i="7"/>
  <c r="V563" i="7"/>
  <c r="V99" i="7"/>
  <c r="V113" i="7"/>
  <c r="V130" i="7"/>
  <c r="V227" i="7"/>
  <c r="V291" i="7"/>
  <c r="V515" i="7"/>
  <c r="V631" i="7"/>
  <c r="V239" i="7"/>
  <c r="V487" i="7"/>
  <c r="V544" i="7"/>
  <c r="V605" i="7"/>
  <c r="V170" i="7"/>
  <c r="V437" i="7"/>
  <c r="P25" i="7"/>
  <c r="O25" i="7"/>
  <c r="O16" i="7"/>
  <c r="R16" i="7" s="1"/>
  <c r="T16" i="7" s="1"/>
  <c r="P16" i="7"/>
  <c r="S16" i="7" s="1"/>
  <c r="U16" i="7" s="1"/>
  <c r="O42" i="7"/>
  <c r="R42" i="7" s="1"/>
  <c r="T42" i="7" s="1"/>
  <c r="P42" i="7"/>
  <c r="S42" i="7" s="1"/>
  <c r="U42" i="7" s="1"/>
  <c r="O182" i="7"/>
  <c r="R182" i="7" s="1"/>
  <c r="T182" i="7" s="1"/>
  <c r="P182" i="7"/>
  <c r="S182" i="7" s="1"/>
  <c r="U182" i="7" s="1"/>
  <c r="O301" i="7"/>
  <c r="R301" i="7" s="1"/>
  <c r="T301" i="7" s="1"/>
  <c r="P301" i="7"/>
  <c r="S301" i="7" s="1"/>
  <c r="U301" i="7" s="1"/>
  <c r="O407" i="7"/>
  <c r="R407" i="7" s="1"/>
  <c r="T407" i="7" s="1"/>
  <c r="P407" i="7"/>
  <c r="S407" i="7" s="1"/>
  <c r="U407" i="7" s="1"/>
  <c r="O408" i="7"/>
  <c r="P408" i="7"/>
  <c r="P654" i="7"/>
  <c r="S654" i="7" s="1"/>
  <c r="U654" i="7" s="1"/>
  <c r="O654" i="7"/>
  <c r="R654" i="7" s="1"/>
  <c r="T654" i="7" s="1"/>
  <c r="P278" i="7"/>
  <c r="O278" i="7"/>
  <c r="P277" i="7"/>
  <c r="S277" i="7" s="1"/>
  <c r="U277" i="7" s="1"/>
  <c r="O277" i="7"/>
  <c r="R277" i="7" s="1"/>
  <c r="T277" i="7" s="1"/>
  <c r="V277" i="7" s="1"/>
  <c r="P311" i="7"/>
  <c r="S311" i="7" s="1"/>
  <c r="U311" i="7" s="1"/>
  <c r="O311" i="7"/>
  <c r="R311" i="7" s="1"/>
  <c r="T311" i="7" s="1"/>
  <c r="V311" i="7" s="1"/>
  <c r="O381" i="7"/>
  <c r="R381" i="7" s="1"/>
  <c r="T381" i="7" s="1"/>
  <c r="P381" i="7"/>
  <c r="S381" i="7" s="1"/>
  <c r="U381" i="7" s="1"/>
  <c r="P506" i="7"/>
  <c r="S506" i="7" s="1"/>
  <c r="U506" i="7" s="1"/>
  <c r="O506" i="7"/>
  <c r="R506" i="7" s="1"/>
  <c r="T506" i="7" s="1"/>
  <c r="O624" i="7"/>
  <c r="R624" i="7" s="1"/>
  <c r="T624" i="7" s="1"/>
  <c r="P624" i="7"/>
  <c r="S624" i="7" s="1"/>
  <c r="U624" i="7" s="1"/>
  <c r="O24" i="7"/>
  <c r="R24" i="7" s="1"/>
  <c r="T24" i="7" s="1"/>
  <c r="P24" i="7"/>
  <c r="S24" i="7" s="1"/>
  <c r="U24" i="7" s="1"/>
  <c r="O64" i="7"/>
  <c r="R64" i="7" s="1"/>
  <c r="T64" i="7" s="1"/>
  <c r="P64" i="7"/>
  <c r="S64" i="7" s="1"/>
  <c r="U64" i="7" s="1"/>
  <c r="O65" i="7"/>
  <c r="P65" i="7"/>
  <c r="P108" i="7"/>
  <c r="S108" i="7" s="1"/>
  <c r="U108" i="7" s="1"/>
  <c r="O108" i="7"/>
  <c r="R108" i="7" s="1"/>
  <c r="T108" i="7" s="1"/>
  <c r="O137" i="7"/>
  <c r="R137" i="7" s="1"/>
  <c r="T137" i="7" s="1"/>
  <c r="P137" i="7"/>
  <c r="S137" i="7" s="1"/>
  <c r="U137" i="7" s="1"/>
  <c r="O193" i="7"/>
  <c r="R193" i="7" s="1"/>
  <c r="T193" i="7" s="1"/>
  <c r="P193" i="7"/>
  <c r="S193" i="7" s="1"/>
  <c r="U193" i="7" s="1"/>
  <c r="O210" i="7"/>
  <c r="R210" i="7" s="1"/>
  <c r="T210" i="7" s="1"/>
  <c r="P210" i="7"/>
  <c r="S210" i="7" s="1"/>
  <c r="U210" i="7" s="1"/>
  <c r="O397" i="7"/>
  <c r="P397" i="7"/>
  <c r="O396" i="7"/>
  <c r="R396" i="7" s="1"/>
  <c r="T396" i="7" s="1"/>
  <c r="P396" i="7"/>
  <c r="S396" i="7" s="1"/>
  <c r="U396" i="7" s="1"/>
  <c r="O528" i="7"/>
  <c r="R528" i="7" s="1"/>
  <c r="T528" i="7" s="1"/>
  <c r="P528" i="7"/>
  <c r="S528" i="7" s="1"/>
  <c r="U528" i="7" s="1"/>
  <c r="O576" i="7"/>
  <c r="P576" i="7"/>
  <c r="O575" i="7"/>
  <c r="R575" i="7" s="1"/>
  <c r="T575" i="7" s="1"/>
  <c r="P575" i="7"/>
  <c r="S575" i="7" s="1"/>
  <c r="U575" i="7" s="1"/>
  <c r="O593" i="7"/>
  <c r="R593" i="7" s="1"/>
  <c r="T593" i="7" s="1"/>
  <c r="P593" i="7"/>
  <c r="S593" i="7" s="1"/>
  <c r="U593" i="7" s="1"/>
  <c r="P618" i="7"/>
  <c r="O618" i="7"/>
  <c r="O617" i="7"/>
  <c r="R617" i="7" s="1"/>
  <c r="T617" i="7" s="1"/>
  <c r="P617" i="7"/>
  <c r="S617" i="7" s="1"/>
  <c r="U617" i="7" s="1"/>
  <c r="O260" i="7"/>
  <c r="R260" i="7" s="1"/>
  <c r="T260" i="7" s="1"/>
  <c r="P260" i="7"/>
  <c r="S260" i="7" s="1"/>
  <c r="U260" i="7" s="1"/>
  <c r="P261" i="7"/>
  <c r="O261" i="7"/>
  <c r="O430" i="7"/>
  <c r="R430" i="7" s="1"/>
  <c r="T430" i="7" s="1"/>
  <c r="P430" i="7"/>
  <c r="S430" i="7" s="1"/>
  <c r="U430" i="7" s="1"/>
  <c r="P558" i="7"/>
  <c r="O558" i="7"/>
  <c r="P557" i="7"/>
  <c r="S557" i="7" s="1"/>
  <c r="U557" i="7" s="1"/>
  <c r="O557" i="7"/>
  <c r="R557" i="7" s="1"/>
  <c r="T557" i="7" s="1"/>
  <c r="O648" i="7"/>
  <c r="P648" i="7"/>
  <c r="P647" i="7"/>
  <c r="S647" i="7" s="1"/>
  <c r="U647" i="7" s="1"/>
  <c r="O647" i="7"/>
  <c r="R647" i="7" s="1"/>
  <c r="T647" i="7" s="1"/>
  <c r="O71" i="7"/>
  <c r="R71" i="7" s="1"/>
  <c r="T71" i="7" s="1"/>
  <c r="P71" i="7"/>
  <c r="S71" i="7" s="1"/>
  <c r="U71" i="7" s="1"/>
  <c r="P92" i="7"/>
  <c r="S92" i="7" s="1"/>
  <c r="U92" i="7" s="1"/>
  <c r="O92" i="7"/>
  <c r="R92" i="7" s="1"/>
  <c r="T92" i="7" s="1"/>
  <c r="O123" i="7"/>
  <c r="R123" i="7" s="1"/>
  <c r="T123" i="7" s="1"/>
  <c r="P123" i="7"/>
  <c r="S123" i="7" s="1"/>
  <c r="U123" i="7" s="1"/>
  <c r="O201" i="7"/>
  <c r="R201" i="7" s="1"/>
  <c r="T201" i="7" s="1"/>
  <c r="P201" i="7"/>
  <c r="S201" i="7" s="1"/>
  <c r="U201" i="7" s="1"/>
  <c r="O418" i="7"/>
  <c r="R418" i="7" s="1"/>
  <c r="T418" i="7" s="1"/>
  <c r="P418" i="7"/>
  <c r="S418" i="7" s="1"/>
  <c r="U418" i="7" s="1"/>
  <c r="O476" i="7"/>
  <c r="R476" i="7" s="1"/>
  <c r="T476" i="7" s="1"/>
  <c r="P476" i="7"/>
  <c r="S476" i="7" s="1"/>
  <c r="U476" i="7" s="1"/>
  <c r="O564" i="7"/>
  <c r="R564" i="7" s="1"/>
  <c r="T564" i="7" s="1"/>
  <c r="P564" i="7"/>
  <c r="S564" i="7" s="1"/>
  <c r="U564" i="7" s="1"/>
  <c r="O445" i="7"/>
  <c r="P445" i="7"/>
  <c r="O444" i="7"/>
  <c r="R444" i="7" s="1"/>
  <c r="T444" i="7" s="1"/>
  <c r="P444" i="7"/>
  <c r="S444" i="7" s="1"/>
  <c r="U444" i="7" s="1"/>
  <c r="O31" i="7"/>
  <c r="R31" i="7" s="1"/>
  <c r="T31" i="7" s="1"/>
  <c r="P31" i="7"/>
  <c r="S31" i="7" s="1"/>
  <c r="U31" i="7" s="1"/>
  <c r="P32" i="7"/>
  <c r="O32" i="7"/>
  <c r="O80" i="7"/>
  <c r="P80" i="7"/>
  <c r="P79" i="7"/>
  <c r="S79" i="7" s="1"/>
  <c r="U79" i="7" s="1"/>
  <c r="O79" i="7"/>
  <c r="R79" i="7" s="1"/>
  <c r="T79" i="7" s="1"/>
  <c r="P100" i="7"/>
  <c r="S100" i="7" s="1"/>
  <c r="U100" i="7" s="1"/>
  <c r="O100" i="7"/>
  <c r="R100" i="7" s="1"/>
  <c r="T100" i="7" s="1"/>
  <c r="O114" i="7"/>
  <c r="R114" i="7" s="1"/>
  <c r="T114" i="7" s="1"/>
  <c r="P114" i="7"/>
  <c r="S114" i="7" s="1"/>
  <c r="U114" i="7" s="1"/>
  <c r="O151" i="7"/>
  <c r="R151" i="7" s="1"/>
  <c r="T151" i="7" s="1"/>
  <c r="P151" i="7"/>
  <c r="S151" i="7" s="1"/>
  <c r="U151" i="7" s="1"/>
  <c r="O171" i="7"/>
  <c r="R171" i="7" s="1"/>
  <c r="T171" i="7" s="1"/>
  <c r="P171" i="7"/>
  <c r="S171" i="7" s="1"/>
  <c r="U171" i="7" s="1"/>
  <c r="P228" i="7"/>
  <c r="S228" i="7" s="1"/>
  <c r="U228" i="7" s="1"/>
  <c r="O228" i="7"/>
  <c r="R228" i="7" s="1"/>
  <c r="T228" i="7" s="1"/>
  <c r="V228" i="7" s="1"/>
  <c r="O292" i="7"/>
  <c r="R292" i="7" s="1"/>
  <c r="T292" i="7" s="1"/>
  <c r="P292" i="7"/>
  <c r="S292" i="7" s="1"/>
  <c r="U292" i="7" s="1"/>
  <c r="O350" i="7"/>
  <c r="R350" i="7" s="1"/>
  <c r="T350" i="7" s="1"/>
  <c r="P350" i="7"/>
  <c r="S350" i="7" s="1"/>
  <c r="U350" i="7" s="1"/>
  <c r="O516" i="7"/>
  <c r="R516" i="7" s="1"/>
  <c r="T516" i="7" s="1"/>
  <c r="P516" i="7"/>
  <c r="S516" i="7" s="1"/>
  <c r="U516" i="7" s="1"/>
  <c r="O218" i="7"/>
  <c r="R218" i="7" s="1"/>
  <c r="T218" i="7" s="1"/>
  <c r="P218" i="7"/>
  <c r="S218" i="7" s="1"/>
  <c r="U218" i="7" s="1"/>
  <c r="O462" i="7"/>
  <c r="P462" i="7"/>
  <c r="O461" i="7"/>
  <c r="R461" i="7" s="1"/>
  <c r="T461" i="7" s="1"/>
  <c r="P461" i="7"/>
  <c r="S461" i="7" s="1"/>
  <c r="U461" i="7" s="1"/>
  <c r="O366" i="7"/>
  <c r="R366" i="7" s="1"/>
  <c r="T366" i="7" s="1"/>
  <c r="P366" i="7"/>
  <c r="S366" i="7" s="1"/>
  <c r="U366" i="7" s="1"/>
  <c r="O499" i="7"/>
  <c r="R499" i="7" s="1"/>
  <c r="T499" i="7" s="1"/>
  <c r="P499" i="7"/>
  <c r="S499" i="7" s="1"/>
  <c r="U499" i="7" s="1"/>
  <c r="O500" i="7"/>
  <c r="P500" i="7"/>
  <c r="P632" i="7"/>
  <c r="S632" i="7" s="1"/>
  <c r="U632" i="7" s="1"/>
  <c r="O632" i="7"/>
  <c r="R632" i="7" s="1"/>
  <c r="T632" i="7" s="1"/>
  <c r="O240" i="7"/>
  <c r="R240" i="7" s="1"/>
  <c r="T240" i="7" s="1"/>
  <c r="P240" i="7"/>
  <c r="S240" i="7" s="1"/>
  <c r="U240" i="7" s="1"/>
  <c r="O330" i="7"/>
  <c r="R330" i="7" s="1"/>
  <c r="T330" i="7" s="1"/>
  <c r="P330" i="7"/>
  <c r="S330" i="7" s="1"/>
  <c r="U330" i="7" s="1"/>
  <c r="O545" i="7"/>
  <c r="R545" i="7" s="1"/>
  <c r="T545" i="7" s="1"/>
  <c r="P545" i="7"/>
  <c r="S545" i="7" s="1"/>
  <c r="U545" i="7" s="1"/>
  <c r="V647" i="7" l="1"/>
  <c r="V108" i="7"/>
  <c r="V92" i="7"/>
  <c r="V86" i="7"/>
  <c r="V654" i="7"/>
  <c r="V632" i="7"/>
  <c r="V79" i="7"/>
  <c r="V100" i="7"/>
  <c r="V506" i="7"/>
  <c r="V557" i="7"/>
  <c r="R500" i="7"/>
  <c r="T500" i="7" s="1"/>
  <c r="R462" i="7"/>
  <c r="T462" i="7" s="1"/>
  <c r="S500" i="7"/>
  <c r="U500" i="7" s="1"/>
  <c r="S462" i="7"/>
  <c r="U462" i="7" s="1"/>
  <c r="V160" i="7"/>
  <c r="R80" i="7"/>
  <c r="T80" i="7" s="1"/>
  <c r="S80" i="7"/>
  <c r="U80" i="7" s="1"/>
  <c r="V52" i="7"/>
  <c r="V131" i="7"/>
  <c r="V64" i="7"/>
  <c r="V606" i="7"/>
  <c r="V193" i="7"/>
  <c r="V210" i="7"/>
  <c r="V218" i="7"/>
  <c r="V528" i="7"/>
  <c r="Q314" i="7"/>
  <c r="Q384" i="7"/>
  <c r="Q174" i="7"/>
  <c r="Q353" i="7"/>
  <c r="Q204" i="7"/>
  <c r="Q154" i="7"/>
  <c r="Q221" i="7"/>
  <c r="Q421" i="7"/>
  <c r="Q509" i="7"/>
  <c r="Q117" i="7"/>
  <c r="Q185" i="7"/>
  <c r="Q231" i="7"/>
  <c r="Q304" i="7"/>
  <c r="Q635" i="7"/>
  <c r="Q333" i="7"/>
  <c r="Q479" i="7"/>
  <c r="Q369" i="7"/>
  <c r="Q295" i="7"/>
  <c r="Q531" i="7"/>
  <c r="Q243" i="7"/>
  <c r="R261" i="7"/>
  <c r="T261" i="7" s="1"/>
  <c r="R576" i="7"/>
  <c r="T576" i="7" s="1"/>
  <c r="S576" i="7"/>
  <c r="U576" i="7" s="1"/>
  <c r="S445" i="7"/>
  <c r="U445" i="7" s="1"/>
  <c r="R445" i="7"/>
  <c r="T445" i="7" s="1"/>
  <c r="S618" i="7"/>
  <c r="U618" i="7" s="1"/>
  <c r="R618" i="7"/>
  <c r="T618" i="7" s="1"/>
  <c r="R648" i="7"/>
  <c r="T648" i="7" s="1"/>
  <c r="S648" i="7"/>
  <c r="U648" i="7" s="1"/>
  <c r="R408" i="7"/>
  <c r="T408" i="7" s="1"/>
  <c r="R65" i="7"/>
  <c r="T65" i="7" s="1"/>
  <c r="S408" i="7"/>
  <c r="U408" i="7" s="1"/>
  <c r="S65" i="7"/>
  <c r="U65" i="7" s="1"/>
  <c r="V438" i="7"/>
  <c r="S25" i="7"/>
  <c r="U25" i="7" s="1"/>
  <c r="R25" i="7"/>
  <c r="T25" i="7" s="1"/>
  <c r="S397" i="7"/>
  <c r="U397" i="7" s="1"/>
  <c r="R397" i="7"/>
  <c r="T397" i="7" s="1"/>
  <c r="S32" i="7"/>
  <c r="U32" i="7" s="1"/>
  <c r="R32" i="7"/>
  <c r="T32" i="7" s="1"/>
  <c r="R278" i="7"/>
  <c r="T278" i="7" s="1"/>
  <c r="S278" i="7"/>
  <c r="U278" i="7" s="1"/>
  <c r="R558" i="7"/>
  <c r="T558" i="7" s="1"/>
  <c r="S558" i="7"/>
  <c r="U558" i="7" s="1"/>
  <c r="S261" i="7"/>
  <c r="U261" i="7" s="1"/>
  <c r="V488" i="7"/>
  <c r="V16" i="7"/>
  <c r="V42" i="7"/>
  <c r="V182" i="7"/>
  <c r="V301" i="7"/>
  <c r="V381" i="7"/>
  <c r="V624" i="7"/>
  <c r="V24" i="7"/>
  <c r="V366" i="7"/>
  <c r="V407" i="7"/>
  <c r="V396" i="7"/>
  <c r="V575" i="7"/>
  <c r="V593" i="7"/>
  <c r="V617" i="7"/>
  <c r="V260" i="7"/>
  <c r="V430" i="7"/>
  <c r="V71" i="7"/>
  <c r="V123" i="7"/>
  <c r="V201" i="7"/>
  <c r="V418" i="7"/>
  <c r="V476" i="7"/>
  <c r="V564" i="7"/>
  <c r="V444" i="7"/>
  <c r="V31" i="7"/>
  <c r="V151" i="7"/>
  <c r="V292" i="7"/>
  <c r="V350" i="7"/>
  <c r="V516" i="7"/>
  <c r="V114" i="7"/>
  <c r="V171" i="7"/>
  <c r="V461" i="7"/>
  <c r="V499" i="7"/>
  <c r="V240" i="7"/>
  <c r="V330" i="7"/>
  <c r="V545" i="7"/>
  <c r="V137" i="7"/>
  <c r="P94" i="7"/>
  <c r="O94" i="7"/>
  <c r="P44" i="7"/>
  <c r="P139" i="7"/>
  <c r="O44" i="7"/>
  <c r="O139" i="7"/>
  <c r="P18" i="7"/>
  <c r="O18" i="7"/>
  <c r="P17" i="7"/>
  <c r="S17" i="7" s="1"/>
  <c r="U17" i="7" s="1"/>
  <c r="O17" i="7"/>
  <c r="R17" i="7" s="1"/>
  <c r="T17" i="7" s="1"/>
  <c r="P43" i="7"/>
  <c r="S43" i="7" s="1"/>
  <c r="U43" i="7" s="1"/>
  <c r="O43" i="7"/>
  <c r="R43" i="7" s="1"/>
  <c r="T43" i="7" s="1"/>
  <c r="P183" i="7"/>
  <c r="S183" i="7" s="1"/>
  <c r="U183" i="7" s="1"/>
  <c r="O183" i="7"/>
  <c r="R183" i="7" s="1"/>
  <c r="T183" i="7" s="1"/>
  <c r="V183" i="7" s="1"/>
  <c r="P302" i="7"/>
  <c r="S302" i="7" s="1"/>
  <c r="U302" i="7" s="1"/>
  <c r="O302" i="7"/>
  <c r="R302" i="7" s="1"/>
  <c r="T302" i="7" s="1"/>
  <c r="O656" i="7"/>
  <c r="P656" i="7"/>
  <c r="O655" i="7"/>
  <c r="R655" i="7" s="1"/>
  <c r="T655" i="7" s="1"/>
  <c r="P655" i="7"/>
  <c r="S655" i="7" s="1"/>
  <c r="U655" i="7" s="1"/>
  <c r="P312" i="7"/>
  <c r="S312" i="7" s="1"/>
  <c r="U312" i="7" s="1"/>
  <c r="O312" i="7"/>
  <c r="R312" i="7" s="1"/>
  <c r="T312" i="7" s="1"/>
  <c r="V312" i="7" s="1"/>
  <c r="O382" i="7"/>
  <c r="R382" i="7" s="1"/>
  <c r="T382" i="7" s="1"/>
  <c r="P382" i="7"/>
  <c r="S382" i="7" s="1"/>
  <c r="U382" i="7" s="1"/>
  <c r="O507" i="7"/>
  <c r="R507" i="7" s="1"/>
  <c r="T507" i="7" s="1"/>
  <c r="P507" i="7"/>
  <c r="S507" i="7" s="1"/>
  <c r="U507" i="7" s="1"/>
  <c r="P626" i="7"/>
  <c r="O626" i="7"/>
  <c r="P625" i="7"/>
  <c r="S625" i="7" s="1"/>
  <c r="U625" i="7" s="1"/>
  <c r="O625" i="7"/>
  <c r="R625" i="7" s="1"/>
  <c r="T625" i="7" s="1"/>
  <c r="O138" i="7"/>
  <c r="R138" i="7" s="1"/>
  <c r="T138" i="7" s="1"/>
  <c r="P138" i="7"/>
  <c r="S138" i="7" s="1"/>
  <c r="U138" i="7" s="1"/>
  <c r="P195" i="7"/>
  <c r="O195" i="7"/>
  <c r="O194" i="7"/>
  <c r="R194" i="7" s="1"/>
  <c r="T194" i="7" s="1"/>
  <c r="P194" i="7"/>
  <c r="S194" i="7" s="1"/>
  <c r="U194" i="7" s="1"/>
  <c r="O212" i="7"/>
  <c r="P212" i="7"/>
  <c r="P211" i="7"/>
  <c r="S211" i="7" s="1"/>
  <c r="U211" i="7" s="1"/>
  <c r="O211" i="7"/>
  <c r="R211" i="7" s="1"/>
  <c r="T211" i="7" s="1"/>
  <c r="V211" i="7" s="1"/>
  <c r="P529" i="7"/>
  <c r="S529" i="7" s="1"/>
  <c r="U529" i="7" s="1"/>
  <c r="O529" i="7"/>
  <c r="R529" i="7" s="1"/>
  <c r="T529" i="7" s="1"/>
  <c r="V529" i="7" s="1"/>
  <c r="O594" i="7"/>
  <c r="R594" i="7" s="1"/>
  <c r="T594" i="7" s="1"/>
  <c r="P594" i="7"/>
  <c r="S594" i="7" s="1"/>
  <c r="U594" i="7" s="1"/>
  <c r="P595" i="7"/>
  <c r="O595" i="7"/>
  <c r="O432" i="7"/>
  <c r="P432" i="7"/>
  <c r="O431" i="7"/>
  <c r="R431" i="7" s="1"/>
  <c r="T431" i="7" s="1"/>
  <c r="P431" i="7"/>
  <c r="S431" i="7" s="1"/>
  <c r="U431" i="7" s="1"/>
  <c r="O72" i="7"/>
  <c r="R72" i="7" s="1"/>
  <c r="T72" i="7" s="1"/>
  <c r="P72" i="7"/>
  <c r="S72" i="7" s="1"/>
  <c r="U72" i="7" s="1"/>
  <c r="O73" i="7"/>
  <c r="P73" i="7"/>
  <c r="P93" i="7"/>
  <c r="S93" i="7" s="1"/>
  <c r="U93" i="7" s="1"/>
  <c r="O93" i="7"/>
  <c r="R93" i="7" s="1"/>
  <c r="T93" i="7" s="1"/>
  <c r="P124" i="7"/>
  <c r="S124" i="7" s="1"/>
  <c r="U124" i="7" s="1"/>
  <c r="O124" i="7"/>
  <c r="R124" i="7" s="1"/>
  <c r="T124" i="7" s="1"/>
  <c r="P125" i="7"/>
  <c r="O125" i="7"/>
  <c r="O202" i="7"/>
  <c r="R202" i="7" s="1"/>
  <c r="T202" i="7" s="1"/>
  <c r="P202" i="7"/>
  <c r="S202" i="7" s="1"/>
  <c r="U202" i="7" s="1"/>
  <c r="O419" i="7"/>
  <c r="R419" i="7" s="1"/>
  <c r="T419" i="7" s="1"/>
  <c r="P419" i="7"/>
  <c r="S419" i="7" s="1"/>
  <c r="U419" i="7" s="1"/>
  <c r="P477" i="7"/>
  <c r="S477" i="7" s="1"/>
  <c r="U477" i="7" s="1"/>
  <c r="O477" i="7"/>
  <c r="R477" i="7" s="1"/>
  <c r="T477" i="7" s="1"/>
  <c r="V477" i="7" s="1"/>
  <c r="O565" i="7"/>
  <c r="R565" i="7" s="1"/>
  <c r="T565" i="7" s="1"/>
  <c r="P565" i="7"/>
  <c r="S565" i="7" s="1"/>
  <c r="U565" i="7" s="1"/>
  <c r="O566" i="7"/>
  <c r="P566" i="7"/>
  <c r="P101" i="7"/>
  <c r="S101" i="7" s="1"/>
  <c r="U101" i="7" s="1"/>
  <c r="O101" i="7"/>
  <c r="R101" i="7" s="1"/>
  <c r="T101" i="7" s="1"/>
  <c r="P115" i="7"/>
  <c r="S115" i="7" s="1"/>
  <c r="U115" i="7" s="1"/>
  <c r="O115" i="7"/>
  <c r="R115" i="7" s="1"/>
  <c r="T115" i="7" s="1"/>
  <c r="V115" i="7" s="1"/>
  <c r="P152" i="7"/>
  <c r="S152" i="7" s="1"/>
  <c r="U152" i="7" s="1"/>
  <c r="O152" i="7"/>
  <c r="R152" i="7" s="1"/>
  <c r="T152" i="7" s="1"/>
  <c r="P172" i="7"/>
  <c r="S172" i="7" s="1"/>
  <c r="U172" i="7" s="1"/>
  <c r="O172" i="7"/>
  <c r="R172" i="7" s="1"/>
  <c r="T172" i="7" s="1"/>
  <c r="O229" i="7"/>
  <c r="R229" i="7" s="1"/>
  <c r="T229" i="7" s="1"/>
  <c r="P229" i="7"/>
  <c r="S229" i="7" s="1"/>
  <c r="U229" i="7" s="1"/>
  <c r="O293" i="7"/>
  <c r="R293" i="7" s="1"/>
  <c r="T293" i="7" s="1"/>
  <c r="P293" i="7"/>
  <c r="S293" i="7" s="1"/>
  <c r="U293" i="7" s="1"/>
  <c r="P351" i="7"/>
  <c r="S351" i="7" s="1"/>
  <c r="U351" i="7" s="1"/>
  <c r="O351" i="7"/>
  <c r="R351" i="7" s="1"/>
  <c r="T351" i="7" s="1"/>
  <c r="V351" i="7" s="1"/>
  <c r="O518" i="7"/>
  <c r="P518" i="7"/>
  <c r="O517" i="7"/>
  <c r="R517" i="7" s="1"/>
  <c r="T517" i="7" s="1"/>
  <c r="P517" i="7"/>
  <c r="S517" i="7" s="1"/>
  <c r="U517" i="7" s="1"/>
  <c r="O219" i="7"/>
  <c r="R219" i="7" s="1"/>
  <c r="T219" i="7" s="1"/>
  <c r="P219" i="7"/>
  <c r="S219" i="7" s="1"/>
  <c r="U219" i="7" s="1"/>
  <c r="O367" i="7"/>
  <c r="R367" i="7" s="1"/>
  <c r="T367" i="7" s="1"/>
  <c r="P367" i="7"/>
  <c r="S367" i="7" s="1"/>
  <c r="U367" i="7" s="1"/>
  <c r="O633" i="7"/>
  <c r="R633" i="7" s="1"/>
  <c r="T633" i="7" s="1"/>
  <c r="P633" i="7"/>
  <c r="S633" i="7" s="1"/>
  <c r="U633" i="7" s="1"/>
  <c r="O241" i="7"/>
  <c r="R241" i="7" s="1"/>
  <c r="T241" i="7" s="1"/>
  <c r="P241" i="7"/>
  <c r="S241" i="7" s="1"/>
  <c r="U241" i="7" s="1"/>
  <c r="O331" i="7"/>
  <c r="R331" i="7" s="1"/>
  <c r="T331" i="7" s="1"/>
  <c r="P331" i="7"/>
  <c r="S331" i="7" s="1"/>
  <c r="U331" i="7" s="1"/>
  <c r="O547" i="7"/>
  <c r="P547" i="7"/>
  <c r="P546" i="7"/>
  <c r="S546" i="7" s="1"/>
  <c r="U546" i="7" s="1"/>
  <c r="O546" i="7"/>
  <c r="R546" i="7" s="1"/>
  <c r="T546" i="7" s="1"/>
  <c r="P102" i="7"/>
  <c r="O102" i="7"/>
  <c r="V43" i="7" l="1"/>
  <c r="V25" i="7"/>
  <c r="V302" i="7"/>
  <c r="V93" i="7"/>
  <c r="V17" i="7"/>
  <c r="R73" i="7"/>
  <c r="T73" i="7" s="1"/>
  <c r="S73" i="7"/>
  <c r="U73" i="7" s="1"/>
  <c r="R547" i="7"/>
  <c r="T547" i="7" s="1"/>
  <c r="S547" i="7"/>
  <c r="U547" i="7" s="1"/>
  <c r="R102" i="7"/>
  <c r="T102" i="7" s="1"/>
  <c r="S102" i="7"/>
  <c r="U102" i="7" s="1"/>
  <c r="R595" i="7"/>
  <c r="T595" i="7" s="1"/>
  <c r="S595" i="7"/>
  <c r="U595" i="7" s="1"/>
  <c r="R626" i="7"/>
  <c r="T626" i="7" s="1"/>
  <c r="S626" i="7"/>
  <c r="U626" i="7" s="1"/>
  <c r="S212" i="7"/>
  <c r="U212" i="7" s="1"/>
  <c r="R212" i="7"/>
  <c r="T212" i="7" s="1"/>
  <c r="R432" i="7"/>
  <c r="T432" i="7" s="1"/>
  <c r="S518" i="7"/>
  <c r="U518" i="7" s="1"/>
  <c r="S125" i="7"/>
  <c r="U125" i="7" s="1"/>
  <c r="R125" i="7"/>
  <c r="T125" i="7" s="1"/>
  <c r="R195" i="7"/>
  <c r="T195" i="7" s="1"/>
  <c r="S195" i="7"/>
  <c r="U195" i="7" s="1"/>
  <c r="S432" i="7"/>
  <c r="U432" i="7" s="1"/>
  <c r="V618" i="7"/>
  <c r="V500" i="7"/>
  <c r="V32" i="7"/>
  <c r="V124" i="7"/>
  <c r="V101" i="7"/>
  <c r="V462" i="7"/>
  <c r="R44" i="7"/>
  <c r="T44" i="7" s="1"/>
  <c r="S44" i="7"/>
  <c r="U44" i="7" s="1"/>
  <c r="S94" i="7"/>
  <c r="U94" i="7" s="1"/>
  <c r="R139" i="7"/>
  <c r="T139" i="7" s="1"/>
  <c r="S139" i="7"/>
  <c r="U139" i="7" s="1"/>
  <c r="R18" i="7"/>
  <c r="T18" i="7" s="1"/>
  <c r="S18" i="7"/>
  <c r="U18" i="7" s="1"/>
  <c r="S656" i="7"/>
  <c r="U656" i="7" s="1"/>
  <c r="R518" i="7"/>
  <c r="T518" i="7" s="1"/>
  <c r="V152" i="7"/>
  <c r="R94" i="7"/>
  <c r="T94" i="7" s="1"/>
  <c r="R656" i="7"/>
  <c r="T656" i="7" s="1"/>
  <c r="V80" i="7"/>
  <c r="R566" i="7"/>
  <c r="T566" i="7" s="1"/>
  <c r="S566" i="7"/>
  <c r="U566" i="7" s="1"/>
  <c r="V625" i="7"/>
  <c r="V408" i="7"/>
  <c r="V507" i="7"/>
  <c r="V594" i="7"/>
  <c r="V546" i="7"/>
  <c r="V172" i="7"/>
  <c r="Q315" i="7"/>
  <c r="Q385" i="7"/>
  <c r="Q175" i="7"/>
  <c r="Q354" i="7"/>
  <c r="Q222" i="7"/>
  <c r="Q422" i="7"/>
  <c r="Q510" i="7"/>
  <c r="Q186" i="7"/>
  <c r="Q232" i="7"/>
  <c r="Q305" i="7"/>
  <c r="Q636" i="7"/>
  <c r="Q334" i="7"/>
  <c r="Q480" i="7"/>
  <c r="Q370" i="7"/>
  <c r="Q532" i="7"/>
  <c r="Q244" i="7"/>
  <c r="V261" i="7"/>
  <c r="V576" i="7"/>
  <c r="V445" i="7"/>
  <c r="V648" i="7"/>
  <c r="V65" i="7"/>
  <c r="V397" i="7"/>
  <c r="V278" i="7"/>
  <c r="V558" i="7"/>
  <c r="V431" i="7"/>
  <c r="V72" i="7"/>
  <c r="V202" i="7"/>
  <c r="V419" i="7"/>
  <c r="V565" i="7"/>
  <c r="V229" i="7"/>
  <c r="V655" i="7"/>
  <c r="V194" i="7"/>
  <c r="V293" i="7"/>
  <c r="V517" i="7"/>
  <c r="V219" i="7"/>
  <c r="V367" i="7"/>
  <c r="V633" i="7"/>
  <c r="V241" i="7"/>
  <c r="V331" i="7"/>
  <c r="V382" i="7"/>
  <c r="V138" i="7"/>
  <c r="O184" i="7"/>
  <c r="R184" i="7" s="1"/>
  <c r="T184" i="7" s="1"/>
  <c r="P184" i="7"/>
  <c r="S184" i="7" s="1"/>
  <c r="U184" i="7" s="1"/>
  <c r="O303" i="7"/>
  <c r="R303" i="7" s="1"/>
  <c r="T303" i="7" s="1"/>
  <c r="P303" i="7"/>
  <c r="S303" i="7" s="1"/>
  <c r="U303" i="7" s="1"/>
  <c r="O313" i="7"/>
  <c r="R313" i="7" s="1"/>
  <c r="T313" i="7" s="1"/>
  <c r="P313" i="7"/>
  <c r="S313" i="7" s="1"/>
  <c r="U313" i="7" s="1"/>
  <c r="O383" i="7"/>
  <c r="R383" i="7" s="1"/>
  <c r="T383" i="7" s="1"/>
  <c r="P383" i="7"/>
  <c r="S383" i="7" s="1"/>
  <c r="U383" i="7" s="1"/>
  <c r="P508" i="7"/>
  <c r="S508" i="7" s="1"/>
  <c r="U508" i="7" s="1"/>
  <c r="O508" i="7"/>
  <c r="R508" i="7" s="1"/>
  <c r="T508" i="7" s="1"/>
  <c r="O530" i="7"/>
  <c r="R530" i="7" s="1"/>
  <c r="T530" i="7" s="1"/>
  <c r="P530" i="7"/>
  <c r="S530" i="7" s="1"/>
  <c r="U530" i="7" s="1"/>
  <c r="O204" i="7"/>
  <c r="P204" i="7"/>
  <c r="P203" i="7"/>
  <c r="S203" i="7" s="1"/>
  <c r="U203" i="7" s="1"/>
  <c r="O203" i="7"/>
  <c r="R203" i="7" s="1"/>
  <c r="T203" i="7" s="1"/>
  <c r="P420" i="7"/>
  <c r="S420" i="7" s="1"/>
  <c r="U420" i="7" s="1"/>
  <c r="O420" i="7"/>
  <c r="R420" i="7" s="1"/>
  <c r="T420" i="7" s="1"/>
  <c r="O478" i="7"/>
  <c r="R478" i="7" s="1"/>
  <c r="T478" i="7" s="1"/>
  <c r="P478" i="7"/>
  <c r="S478" i="7" s="1"/>
  <c r="U478" i="7" s="1"/>
  <c r="P117" i="7"/>
  <c r="O117" i="7"/>
  <c r="P116" i="7"/>
  <c r="S116" i="7" s="1"/>
  <c r="U116" i="7" s="1"/>
  <c r="O116" i="7"/>
  <c r="R116" i="7" s="1"/>
  <c r="T116" i="7" s="1"/>
  <c r="P153" i="7"/>
  <c r="S153" i="7" s="1"/>
  <c r="U153" i="7" s="1"/>
  <c r="O153" i="7"/>
  <c r="R153" i="7" s="1"/>
  <c r="T153" i="7" s="1"/>
  <c r="O173" i="7"/>
  <c r="R173" i="7" s="1"/>
  <c r="T173" i="7" s="1"/>
  <c r="P173" i="7"/>
  <c r="S173" i="7" s="1"/>
  <c r="U173" i="7" s="1"/>
  <c r="P230" i="7"/>
  <c r="S230" i="7" s="1"/>
  <c r="U230" i="7" s="1"/>
  <c r="O230" i="7"/>
  <c r="R230" i="7" s="1"/>
  <c r="T230" i="7" s="1"/>
  <c r="O294" i="7"/>
  <c r="R294" i="7" s="1"/>
  <c r="T294" i="7" s="1"/>
  <c r="P294" i="7"/>
  <c r="S294" i="7" s="1"/>
  <c r="U294" i="7" s="1"/>
  <c r="O295" i="7"/>
  <c r="P295" i="7"/>
  <c r="O352" i="7"/>
  <c r="R352" i="7" s="1"/>
  <c r="T352" i="7" s="1"/>
  <c r="P352" i="7"/>
  <c r="S352" i="7" s="1"/>
  <c r="U352" i="7" s="1"/>
  <c r="P220" i="7"/>
  <c r="S220" i="7" s="1"/>
  <c r="U220" i="7" s="1"/>
  <c r="O220" i="7"/>
  <c r="R220" i="7" s="1"/>
  <c r="T220" i="7" s="1"/>
  <c r="V220" i="7" s="1"/>
  <c r="O368" i="7"/>
  <c r="R368" i="7" s="1"/>
  <c r="T368" i="7" s="1"/>
  <c r="P368" i="7"/>
  <c r="S368" i="7" s="1"/>
  <c r="U368" i="7" s="1"/>
  <c r="P634" i="7"/>
  <c r="S634" i="7" s="1"/>
  <c r="U634" i="7" s="1"/>
  <c r="O634" i="7"/>
  <c r="R634" i="7" s="1"/>
  <c r="T634" i="7" s="1"/>
  <c r="P242" i="7"/>
  <c r="S242" i="7" s="1"/>
  <c r="U242" i="7" s="1"/>
  <c r="O242" i="7"/>
  <c r="R242" i="7" s="1"/>
  <c r="T242" i="7" s="1"/>
  <c r="O332" i="7"/>
  <c r="R332" i="7" s="1"/>
  <c r="T332" i="7" s="1"/>
  <c r="P332" i="7"/>
  <c r="S332" i="7" s="1"/>
  <c r="U332" i="7" s="1"/>
  <c r="O154" i="7"/>
  <c r="P154" i="7"/>
  <c r="V203" i="7" l="1"/>
  <c r="V656" i="7"/>
  <c r="V420" i="7"/>
  <c r="V153" i="7"/>
  <c r="V518" i="7"/>
  <c r="V73" i="7"/>
  <c r="V212" i="7"/>
  <c r="V102" i="7"/>
  <c r="V125" i="7"/>
  <c r="V195" i="7"/>
  <c r="V432" i="7"/>
  <c r="V595" i="7"/>
  <c r="V547" i="7"/>
  <c r="V626" i="7"/>
  <c r="S204" i="7"/>
  <c r="U204" i="7" s="1"/>
  <c r="V44" i="7"/>
  <c r="V139" i="7"/>
  <c r="V508" i="7"/>
  <c r="V18" i="7"/>
  <c r="V94" i="7"/>
  <c r="V634" i="7"/>
  <c r="S117" i="7"/>
  <c r="U117" i="7" s="1"/>
  <c r="R204" i="7"/>
  <c r="T204" i="7" s="1"/>
  <c r="S154" i="7"/>
  <c r="U154" i="7" s="1"/>
  <c r="R154" i="7"/>
  <c r="T154" i="7" s="1"/>
  <c r="R117" i="7"/>
  <c r="T117" i="7" s="1"/>
  <c r="V116" i="7"/>
  <c r="V566" i="7"/>
  <c r="V478" i="7"/>
  <c r="V173" i="7"/>
  <c r="V230" i="7"/>
  <c r="V332" i="7"/>
  <c r="Q316" i="7"/>
  <c r="Q386" i="7"/>
  <c r="Q176" i="7"/>
  <c r="Q355" i="7"/>
  <c r="Q423" i="7"/>
  <c r="Q187" i="7"/>
  <c r="Q233" i="7"/>
  <c r="Q637" i="7"/>
  <c r="Q335" i="7"/>
  <c r="Q481" i="7"/>
  <c r="Q371" i="7"/>
  <c r="Q245" i="7"/>
  <c r="R295" i="7"/>
  <c r="T295" i="7" s="1"/>
  <c r="S295" i="7"/>
  <c r="U295" i="7" s="1"/>
  <c r="V184" i="7"/>
  <c r="V303" i="7"/>
  <c r="V313" i="7"/>
  <c r="V383" i="7"/>
  <c r="V294" i="7"/>
  <c r="V352" i="7"/>
  <c r="V242" i="7"/>
  <c r="V530" i="7"/>
  <c r="V368" i="7"/>
  <c r="O185" i="7"/>
  <c r="R185" i="7" s="1"/>
  <c r="T185" i="7" s="1"/>
  <c r="P185" i="7"/>
  <c r="S185" i="7" s="1"/>
  <c r="U185" i="7" s="1"/>
  <c r="O305" i="7"/>
  <c r="P305" i="7"/>
  <c r="O304" i="7"/>
  <c r="R304" i="7" s="1"/>
  <c r="T304" i="7" s="1"/>
  <c r="P304" i="7"/>
  <c r="S304" i="7" s="1"/>
  <c r="U304" i="7" s="1"/>
  <c r="O314" i="7"/>
  <c r="R314" i="7" s="1"/>
  <c r="T314" i="7" s="1"/>
  <c r="P314" i="7"/>
  <c r="S314" i="7" s="1"/>
  <c r="U314" i="7" s="1"/>
  <c r="O384" i="7"/>
  <c r="R384" i="7" s="1"/>
  <c r="T384" i="7" s="1"/>
  <c r="P384" i="7"/>
  <c r="S384" i="7" s="1"/>
  <c r="U384" i="7" s="1"/>
  <c r="O510" i="7"/>
  <c r="P510" i="7"/>
  <c r="P509" i="7"/>
  <c r="S509" i="7" s="1"/>
  <c r="U509" i="7" s="1"/>
  <c r="O509" i="7"/>
  <c r="R509" i="7" s="1"/>
  <c r="T509" i="7" s="1"/>
  <c r="P532" i="7"/>
  <c r="O532" i="7"/>
  <c r="O531" i="7"/>
  <c r="R531" i="7" s="1"/>
  <c r="T531" i="7" s="1"/>
  <c r="P531" i="7"/>
  <c r="S531" i="7" s="1"/>
  <c r="U531" i="7" s="1"/>
  <c r="O421" i="7"/>
  <c r="R421" i="7" s="1"/>
  <c r="T421" i="7" s="1"/>
  <c r="P421" i="7"/>
  <c r="S421" i="7" s="1"/>
  <c r="U421" i="7" s="1"/>
  <c r="P479" i="7"/>
  <c r="S479" i="7" s="1"/>
  <c r="U479" i="7" s="1"/>
  <c r="O479" i="7"/>
  <c r="R479" i="7" s="1"/>
  <c r="T479" i="7" s="1"/>
  <c r="O174" i="7"/>
  <c r="R174" i="7" s="1"/>
  <c r="T174" i="7" s="1"/>
  <c r="P174" i="7"/>
  <c r="S174" i="7" s="1"/>
  <c r="U174" i="7" s="1"/>
  <c r="P231" i="7"/>
  <c r="S231" i="7" s="1"/>
  <c r="U231" i="7" s="1"/>
  <c r="O231" i="7"/>
  <c r="R231" i="7" s="1"/>
  <c r="T231" i="7" s="1"/>
  <c r="O353" i="7"/>
  <c r="R353" i="7" s="1"/>
  <c r="T353" i="7" s="1"/>
  <c r="P353" i="7"/>
  <c r="S353" i="7" s="1"/>
  <c r="U353" i="7" s="1"/>
  <c r="P222" i="7"/>
  <c r="O222" i="7"/>
  <c r="P221" i="7"/>
  <c r="S221" i="7" s="1"/>
  <c r="U221" i="7" s="1"/>
  <c r="O221" i="7"/>
  <c r="R221" i="7" s="1"/>
  <c r="T221" i="7" s="1"/>
  <c r="P369" i="7"/>
  <c r="S369" i="7" s="1"/>
  <c r="U369" i="7" s="1"/>
  <c r="O369" i="7"/>
  <c r="R369" i="7" s="1"/>
  <c r="T369" i="7" s="1"/>
  <c r="P635" i="7"/>
  <c r="S635" i="7" s="1"/>
  <c r="U635" i="7" s="1"/>
  <c r="O635" i="7"/>
  <c r="R635" i="7" s="1"/>
  <c r="T635" i="7" s="1"/>
  <c r="O243" i="7"/>
  <c r="R243" i="7" s="1"/>
  <c r="T243" i="7" s="1"/>
  <c r="P243" i="7"/>
  <c r="S243" i="7" s="1"/>
  <c r="U243" i="7" s="1"/>
  <c r="O333" i="7"/>
  <c r="R333" i="7" s="1"/>
  <c r="T333" i="7" s="1"/>
  <c r="P333" i="7"/>
  <c r="S333" i="7" s="1"/>
  <c r="U333" i="7" s="1"/>
  <c r="V509" i="7" l="1"/>
  <c r="V479" i="7"/>
  <c r="V231" i="7"/>
  <c r="V204" i="7"/>
  <c r="V635" i="7"/>
  <c r="V117" i="7"/>
  <c r="R532" i="7"/>
  <c r="T532" i="7" s="1"/>
  <c r="S222" i="7"/>
  <c r="U222" i="7" s="1"/>
  <c r="R222" i="7"/>
  <c r="T222" i="7" s="1"/>
  <c r="V154" i="7"/>
  <c r="V369" i="7"/>
  <c r="Q317" i="7"/>
  <c r="Q387" i="7"/>
  <c r="Q356" i="7"/>
  <c r="Q424" i="7"/>
  <c r="Q234" i="7"/>
  <c r="Q638" i="7"/>
  <c r="Q336" i="7"/>
  <c r="Q482" i="7"/>
  <c r="Q372" i="7"/>
  <c r="Q246" i="7"/>
  <c r="S510" i="7"/>
  <c r="U510" i="7" s="1"/>
  <c r="R510" i="7"/>
  <c r="T510" i="7" s="1"/>
  <c r="R305" i="7"/>
  <c r="T305" i="7" s="1"/>
  <c r="S532" i="7"/>
  <c r="U532" i="7" s="1"/>
  <c r="V295" i="7"/>
  <c r="S305" i="7"/>
  <c r="U305" i="7" s="1"/>
  <c r="V531" i="7"/>
  <c r="V421" i="7"/>
  <c r="V174" i="7"/>
  <c r="V243" i="7"/>
  <c r="V333" i="7"/>
  <c r="V185" i="7"/>
  <c r="V304" i="7"/>
  <c r="V314" i="7"/>
  <c r="V384" i="7"/>
  <c r="V353" i="7"/>
  <c r="V221" i="7"/>
  <c r="O187" i="7"/>
  <c r="P187" i="7"/>
  <c r="O186" i="7"/>
  <c r="R186" i="7" s="1"/>
  <c r="T186" i="7" s="1"/>
  <c r="P186" i="7"/>
  <c r="S186" i="7" s="1"/>
  <c r="U186" i="7" s="1"/>
  <c r="O315" i="7"/>
  <c r="R315" i="7" s="1"/>
  <c r="T315" i="7" s="1"/>
  <c r="P315" i="7"/>
  <c r="S315" i="7" s="1"/>
  <c r="U315" i="7" s="1"/>
  <c r="O385" i="7"/>
  <c r="R385" i="7" s="1"/>
  <c r="T385" i="7" s="1"/>
  <c r="P385" i="7"/>
  <c r="S385" i="7" s="1"/>
  <c r="U385" i="7" s="1"/>
  <c r="O422" i="7"/>
  <c r="R422" i="7" s="1"/>
  <c r="T422" i="7" s="1"/>
  <c r="P422" i="7"/>
  <c r="S422" i="7" s="1"/>
  <c r="U422" i="7" s="1"/>
  <c r="O480" i="7"/>
  <c r="R480" i="7" s="1"/>
  <c r="T480" i="7" s="1"/>
  <c r="P480" i="7"/>
  <c r="S480" i="7" s="1"/>
  <c r="U480" i="7" s="1"/>
  <c r="O176" i="7"/>
  <c r="P176" i="7"/>
  <c r="O175" i="7"/>
  <c r="R175" i="7" s="1"/>
  <c r="T175" i="7" s="1"/>
  <c r="P175" i="7"/>
  <c r="S175" i="7" s="1"/>
  <c r="U175" i="7" s="1"/>
  <c r="P232" i="7"/>
  <c r="S232" i="7" s="1"/>
  <c r="U232" i="7" s="1"/>
  <c r="O232" i="7"/>
  <c r="R232" i="7" s="1"/>
  <c r="T232" i="7" s="1"/>
  <c r="O354" i="7"/>
  <c r="R354" i="7" s="1"/>
  <c r="T354" i="7" s="1"/>
  <c r="P354" i="7"/>
  <c r="S354" i="7" s="1"/>
  <c r="U354" i="7" s="1"/>
  <c r="O370" i="7"/>
  <c r="R370" i="7" s="1"/>
  <c r="T370" i="7" s="1"/>
  <c r="P370" i="7"/>
  <c r="S370" i="7" s="1"/>
  <c r="U370" i="7" s="1"/>
  <c r="P636" i="7"/>
  <c r="S636" i="7" s="1"/>
  <c r="U636" i="7" s="1"/>
  <c r="O636" i="7"/>
  <c r="R636" i="7" s="1"/>
  <c r="T636" i="7" s="1"/>
  <c r="O244" i="7"/>
  <c r="R244" i="7" s="1"/>
  <c r="T244" i="7" s="1"/>
  <c r="P244" i="7"/>
  <c r="S244" i="7" s="1"/>
  <c r="U244" i="7" s="1"/>
  <c r="O334" i="7"/>
  <c r="R334" i="7" s="1"/>
  <c r="T334" i="7" s="1"/>
  <c r="P334" i="7"/>
  <c r="S334" i="7" s="1"/>
  <c r="U334" i="7" s="1"/>
  <c r="V532" i="7" l="1"/>
  <c r="V636" i="7"/>
  <c r="V222" i="7"/>
  <c r="V510" i="7"/>
  <c r="V232" i="7"/>
  <c r="V354" i="7"/>
  <c r="R176" i="7"/>
  <c r="T176" i="7" s="1"/>
  <c r="S176" i="7"/>
  <c r="U176" i="7" s="1"/>
  <c r="S187" i="7"/>
  <c r="U187" i="7" s="1"/>
  <c r="R187" i="7"/>
  <c r="T187" i="7" s="1"/>
  <c r="Q318" i="7"/>
  <c r="Q388" i="7"/>
  <c r="Q639" i="7"/>
  <c r="Q337" i="7"/>
  <c r="Q373" i="7"/>
  <c r="Q247" i="7"/>
  <c r="V305" i="7"/>
  <c r="V186" i="7"/>
  <c r="V315" i="7"/>
  <c r="V385" i="7"/>
  <c r="V422" i="7"/>
  <c r="V480" i="7"/>
  <c r="V175" i="7"/>
  <c r="V334" i="7"/>
  <c r="V370" i="7"/>
  <c r="V244" i="7"/>
  <c r="O316" i="7"/>
  <c r="R316" i="7" s="1"/>
  <c r="T316" i="7" s="1"/>
  <c r="P316" i="7"/>
  <c r="S316" i="7" s="1"/>
  <c r="U316" i="7" s="1"/>
  <c r="O386" i="7"/>
  <c r="R386" i="7" s="1"/>
  <c r="T386" i="7" s="1"/>
  <c r="P386" i="7"/>
  <c r="S386" i="7" s="1"/>
  <c r="U386" i="7" s="1"/>
  <c r="O424" i="7"/>
  <c r="P424" i="7"/>
  <c r="O423" i="7"/>
  <c r="R423" i="7" s="1"/>
  <c r="T423" i="7" s="1"/>
  <c r="P423" i="7"/>
  <c r="S423" i="7" s="1"/>
  <c r="U423" i="7" s="1"/>
  <c r="O482" i="7"/>
  <c r="P482" i="7"/>
  <c r="O481" i="7"/>
  <c r="R481" i="7" s="1"/>
  <c r="T481" i="7" s="1"/>
  <c r="P481" i="7"/>
  <c r="S481" i="7" s="1"/>
  <c r="U481" i="7" s="1"/>
  <c r="O234" i="7"/>
  <c r="P234" i="7"/>
  <c r="O233" i="7"/>
  <c r="R233" i="7" s="1"/>
  <c r="T233" i="7" s="1"/>
  <c r="P233" i="7"/>
  <c r="S233" i="7" s="1"/>
  <c r="U233" i="7" s="1"/>
  <c r="O356" i="7"/>
  <c r="P356" i="7"/>
  <c r="O355" i="7"/>
  <c r="R355" i="7" s="1"/>
  <c r="T355" i="7" s="1"/>
  <c r="P355" i="7"/>
  <c r="S355" i="7" s="1"/>
  <c r="U355" i="7" s="1"/>
  <c r="O371" i="7"/>
  <c r="R371" i="7" s="1"/>
  <c r="T371" i="7" s="1"/>
  <c r="P371" i="7"/>
  <c r="S371" i="7" s="1"/>
  <c r="U371" i="7" s="1"/>
  <c r="O637" i="7"/>
  <c r="R637" i="7" s="1"/>
  <c r="T637" i="7" s="1"/>
  <c r="P637" i="7"/>
  <c r="S637" i="7" s="1"/>
  <c r="U637" i="7" s="1"/>
  <c r="O245" i="7"/>
  <c r="R245" i="7" s="1"/>
  <c r="T245" i="7" s="1"/>
  <c r="P245" i="7"/>
  <c r="S245" i="7" s="1"/>
  <c r="U245" i="7" s="1"/>
  <c r="O335" i="7"/>
  <c r="R335" i="7" s="1"/>
  <c r="T335" i="7" s="1"/>
  <c r="P335" i="7"/>
  <c r="S335" i="7" s="1"/>
  <c r="U335" i="7" s="1"/>
  <c r="V187" i="7" l="1"/>
  <c r="R424" i="7"/>
  <c r="T424" i="7" s="1"/>
  <c r="S424" i="7"/>
  <c r="U424" i="7" s="1"/>
  <c r="R234" i="7"/>
  <c r="T234" i="7" s="1"/>
  <c r="S234" i="7"/>
  <c r="U234" i="7" s="1"/>
  <c r="V176" i="7"/>
  <c r="R356" i="7"/>
  <c r="T356" i="7" s="1"/>
  <c r="S356" i="7"/>
  <c r="U356" i="7" s="1"/>
  <c r="V355" i="7"/>
  <c r="V371" i="7"/>
  <c r="V233" i="7"/>
  <c r="Q319" i="7"/>
  <c r="Q389" i="7"/>
  <c r="Q640" i="7"/>
  <c r="Q338" i="7"/>
  <c r="Q374" i="7"/>
  <c r="Q248" i="7"/>
  <c r="R482" i="7"/>
  <c r="T482" i="7" s="1"/>
  <c r="S482" i="7"/>
  <c r="U482" i="7" s="1"/>
  <c r="V637" i="7"/>
  <c r="V245" i="7"/>
  <c r="V335" i="7"/>
  <c r="V316" i="7"/>
  <c r="V386" i="7"/>
  <c r="V423" i="7"/>
  <c r="V481" i="7"/>
  <c r="O317" i="7"/>
  <c r="R317" i="7" s="1"/>
  <c r="T317" i="7" s="1"/>
  <c r="P317" i="7"/>
  <c r="S317" i="7" s="1"/>
  <c r="U317" i="7" s="1"/>
  <c r="O387" i="7"/>
  <c r="R387" i="7" s="1"/>
  <c r="T387" i="7" s="1"/>
  <c r="P387" i="7"/>
  <c r="S387" i="7" s="1"/>
  <c r="U387" i="7" s="1"/>
  <c r="O372" i="7"/>
  <c r="R372" i="7" s="1"/>
  <c r="T372" i="7" s="1"/>
  <c r="P372" i="7"/>
  <c r="S372" i="7" s="1"/>
  <c r="U372" i="7" s="1"/>
  <c r="O638" i="7"/>
  <c r="R638" i="7" s="1"/>
  <c r="T638" i="7" s="1"/>
  <c r="P638" i="7"/>
  <c r="S638" i="7" s="1"/>
  <c r="U638" i="7" s="1"/>
  <c r="O246" i="7"/>
  <c r="R246" i="7" s="1"/>
  <c r="T246" i="7" s="1"/>
  <c r="P246" i="7"/>
  <c r="S246" i="7" s="1"/>
  <c r="U246" i="7" s="1"/>
  <c r="O336" i="7"/>
  <c r="R336" i="7" s="1"/>
  <c r="T336" i="7" s="1"/>
  <c r="P336" i="7"/>
  <c r="S336" i="7" s="1"/>
  <c r="U336" i="7" s="1"/>
  <c r="V424" i="7" l="1"/>
  <c r="V234" i="7"/>
  <c r="V356" i="7"/>
  <c r="V317" i="7"/>
  <c r="V372" i="7"/>
  <c r="Q390" i="7"/>
  <c r="Q641" i="7"/>
  <c r="Q339" i="7"/>
  <c r="Q375" i="7"/>
  <c r="Q249" i="7"/>
  <c r="V482" i="7"/>
  <c r="V638" i="7"/>
  <c r="V246" i="7"/>
  <c r="V336" i="7"/>
  <c r="V387" i="7"/>
  <c r="O319" i="7"/>
  <c r="P319" i="7"/>
  <c r="O318" i="7"/>
  <c r="R318" i="7" s="1"/>
  <c r="T318" i="7" s="1"/>
  <c r="P318" i="7"/>
  <c r="S318" i="7" s="1"/>
  <c r="U318" i="7" s="1"/>
  <c r="O388" i="7"/>
  <c r="R388" i="7" s="1"/>
  <c r="T388" i="7" s="1"/>
  <c r="P388" i="7"/>
  <c r="S388" i="7" s="1"/>
  <c r="U388" i="7" s="1"/>
  <c r="O373" i="7"/>
  <c r="R373" i="7" s="1"/>
  <c r="T373" i="7" s="1"/>
  <c r="P373" i="7"/>
  <c r="S373" i="7" s="1"/>
  <c r="U373" i="7" s="1"/>
  <c r="O639" i="7"/>
  <c r="R639" i="7" s="1"/>
  <c r="T639" i="7" s="1"/>
  <c r="P639" i="7"/>
  <c r="S639" i="7" s="1"/>
  <c r="U639" i="7" s="1"/>
  <c r="P247" i="7"/>
  <c r="S247" i="7" s="1"/>
  <c r="U247" i="7" s="1"/>
  <c r="O247" i="7"/>
  <c r="R247" i="7" s="1"/>
  <c r="T247" i="7" s="1"/>
  <c r="O337" i="7"/>
  <c r="R337" i="7" s="1"/>
  <c r="T337" i="7" s="1"/>
  <c r="P337" i="7"/>
  <c r="S337" i="7" s="1"/>
  <c r="U337" i="7" s="1"/>
  <c r="R319" i="7" l="1"/>
  <c r="T319" i="7" s="1"/>
  <c r="V247" i="7"/>
  <c r="S319" i="7"/>
  <c r="U319" i="7" s="1"/>
  <c r="Q340" i="7"/>
  <c r="Q250" i="7"/>
  <c r="V337" i="7"/>
  <c r="V318" i="7"/>
  <c r="V388" i="7"/>
  <c r="V373" i="7"/>
  <c r="V639" i="7"/>
  <c r="P389" i="7"/>
  <c r="S389" i="7" s="1"/>
  <c r="U389" i="7" s="1"/>
  <c r="O389" i="7"/>
  <c r="R389" i="7" s="1"/>
  <c r="T389" i="7" s="1"/>
  <c r="O390" i="7"/>
  <c r="P390" i="7"/>
  <c r="O375" i="7"/>
  <c r="P375" i="7"/>
  <c r="O374" i="7"/>
  <c r="R374" i="7" s="1"/>
  <c r="T374" i="7" s="1"/>
  <c r="P374" i="7"/>
  <c r="S374" i="7" s="1"/>
  <c r="U374" i="7" s="1"/>
  <c r="O641" i="7"/>
  <c r="P641" i="7"/>
  <c r="O640" i="7"/>
  <c r="R640" i="7" s="1"/>
  <c r="T640" i="7" s="1"/>
  <c r="P640" i="7"/>
  <c r="S640" i="7" s="1"/>
  <c r="U640" i="7" s="1"/>
  <c r="P248" i="7"/>
  <c r="S248" i="7" s="1"/>
  <c r="U248" i="7" s="1"/>
  <c r="O248" i="7"/>
  <c r="R248" i="7" s="1"/>
  <c r="T248" i="7" s="1"/>
  <c r="P338" i="7"/>
  <c r="S338" i="7" s="1"/>
  <c r="U338" i="7" s="1"/>
  <c r="O338" i="7"/>
  <c r="R338" i="7" s="1"/>
  <c r="T338" i="7" s="1"/>
  <c r="V338" i="7" l="1"/>
  <c r="R390" i="7"/>
  <c r="T390" i="7" s="1"/>
  <c r="V319" i="7"/>
  <c r="V248" i="7"/>
  <c r="S390" i="7"/>
  <c r="U390" i="7" s="1"/>
  <c r="V640" i="7"/>
  <c r="Q341" i="7"/>
  <c r="S641" i="7"/>
  <c r="U641" i="7" s="1"/>
  <c r="R641" i="7"/>
  <c r="T641" i="7" s="1"/>
  <c r="R375" i="7"/>
  <c r="T375" i="7" s="1"/>
  <c r="S375" i="7"/>
  <c r="U375" i="7" s="1"/>
  <c r="V389" i="7"/>
  <c r="V374" i="7"/>
  <c r="P250" i="7"/>
  <c r="O250" i="7"/>
  <c r="P249" i="7"/>
  <c r="S249" i="7" s="1"/>
  <c r="U249" i="7" s="1"/>
  <c r="O249" i="7"/>
  <c r="R249" i="7" s="1"/>
  <c r="T249" i="7" s="1"/>
  <c r="O339" i="7"/>
  <c r="R339" i="7" s="1"/>
  <c r="T339" i="7" s="1"/>
  <c r="P339" i="7"/>
  <c r="S339" i="7" s="1"/>
  <c r="U339" i="7" s="1"/>
  <c r="V390" i="7" l="1"/>
  <c r="V641" i="7"/>
  <c r="V249" i="7"/>
  <c r="Q342" i="7"/>
  <c r="R250" i="7"/>
  <c r="T250" i="7" s="1"/>
  <c r="S250" i="7"/>
  <c r="U250" i="7" s="1"/>
  <c r="V375" i="7"/>
  <c r="V339" i="7"/>
  <c r="O340" i="7"/>
  <c r="R340" i="7" s="1"/>
  <c r="T340" i="7" s="1"/>
  <c r="P340" i="7"/>
  <c r="S340" i="7" s="1"/>
  <c r="U340" i="7" s="1"/>
  <c r="Q343" i="7" l="1"/>
  <c r="V250" i="7"/>
  <c r="V340" i="7"/>
  <c r="O341" i="7"/>
  <c r="R341" i="7" s="1"/>
  <c r="T341" i="7" s="1"/>
  <c r="P341" i="7"/>
  <c r="S341" i="7" s="1"/>
  <c r="U341" i="7" s="1"/>
  <c r="Q344" i="7" l="1"/>
  <c r="V341" i="7"/>
  <c r="P342" i="7"/>
  <c r="S342" i="7" s="1"/>
  <c r="U342" i="7" s="1"/>
  <c r="O342" i="7"/>
  <c r="R342" i="7" s="1"/>
  <c r="T342" i="7" s="1"/>
  <c r="V342" i="7" l="1"/>
  <c r="O344" i="7"/>
  <c r="P344" i="7"/>
  <c r="O343" i="7"/>
  <c r="R343" i="7" s="1"/>
  <c r="T343" i="7" s="1"/>
  <c r="P343" i="7"/>
  <c r="S343" i="7" s="1"/>
  <c r="U343" i="7" s="1"/>
  <c r="V343" i="7" l="1"/>
  <c r="S344" i="7"/>
  <c r="U344" i="7" s="1"/>
  <c r="R344" i="7"/>
  <c r="T344" i="7" s="1"/>
  <c r="V344" i="7" l="1"/>
</calcChain>
</file>

<file path=xl/sharedStrings.xml><?xml version="1.0" encoding="utf-8"?>
<sst xmlns="http://schemas.openxmlformats.org/spreadsheetml/2006/main" count="32839" uniqueCount="2695">
  <si>
    <t>Supplier</t>
  </si>
  <si>
    <t>Dflt Loc</t>
  </si>
  <si>
    <t>Eff Date</t>
  </si>
  <si>
    <t>County</t>
  </si>
  <si>
    <t>Unit Type Cd</t>
  </si>
  <si>
    <t>Unit Code</t>
  </si>
  <si>
    <t>Distr Factors</t>
  </si>
  <si>
    <t>Factor Value</t>
  </si>
  <si>
    <t>Mod 2</t>
  </si>
  <si>
    <t>0000082927</t>
  </si>
  <si>
    <t>REMIT001</t>
  </si>
  <si>
    <t>01</t>
  </si>
  <si>
    <t>1</t>
  </si>
  <si>
    <t>0000</t>
  </si>
  <si>
    <t>Decennial Unit Population</t>
  </si>
  <si>
    <t>Current Unit Population</t>
  </si>
  <si>
    <t>Consolidated City Population</t>
  </si>
  <si>
    <t>Registered Automobiles</t>
  </si>
  <si>
    <t>Registered Vehicles</t>
  </si>
  <si>
    <t>Miles of Road of Unit</t>
  </si>
  <si>
    <t>0000120621</t>
  </si>
  <si>
    <t>3</t>
  </si>
  <si>
    <t>0407</t>
  </si>
  <si>
    <t>0000120619</t>
  </si>
  <si>
    <t>0453</t>
  </si>
  <si>
    <t>0000120623</t>
  </si>
  <si>
    <t>0520</t>
  </si>
  <si>
    <t>0000120625</t>
  </si>
  <si>
    <t>0521</t>
  </si>
  <si>
    <t>0000075752</t>
  </si>
  <si>
    <t>02</t>
  </si>
  <si>
    <t>0000075166</t>
  </si>
  <si>
    <t>0100</t>
  </si>
  <si>
    <t>0000076145</t>
  </si>
  <si>
    <t>0424</t>
  </si>
  <si>
    <t>0000120660</t>
  </si>
  <si>
    <t>0465</t>
  </si>
  <si>
    <t>0000120655</t>
  </si>
  <si>
    <t>0522</t>
  </si>
  <si>
    <t>0000120656</t>
  </si>
  <si>
    <t>0523</t>
  </si>
  <si>
    <t>0000120658</t>
  </si>
  <si>
    <t>0524</t>
  </si>
  <si>
    <t>0000120657</t>
  </si>
  <si>
    <t>0968</t>
  </si>
  <si>
    <t>0000082929</t>
  </si>
  <si>
    <t>03</t>
  </si>
  <si>
    <t>0000120732</t>
  </si>
  <si>
    <t>0200</t>
  </si>
  <si>
    <t>0000120731</t>
  </si>
  <si>
    <t>0525</t>
  </si>
  <si>
    <t>0000075131</t>
  </si>
  <si>
    <t>0526</t>
  </si>
  <si>
    <t>0000120734</t>
  </si>
  <si>
    <t>0527</t>
  </si>
  <si>
    <t>0000120735</t>
  </si>
  <si>
    <t>0528</t>
  </si>
  <si>
    <t>0000120736</t>
  </si>
  <si>
    <t>0529</t>
  </si>
  <si>
    <t>0000057928</t>
  </si>
  <si>
    <t>04</t>
  </si>
  <si>
    <t>0000120750</t>
  </si>
  <si>
    <t>0530</t>
  </si>
  <si>
    <t>0000120752</t>
  </si>
  <si>
    <t>0531</t>
  </si>
  <si>
    <t>0000120754</t>
  </si>
  <si>
    <t>0532</t>
  </si>
  <si>
    <t>0000120756</t>
  </si>
  <si>
    <t>0533</t>
  </si>
  <si>
    <t>0000120757</t>
  </si>
  <si>
    <t>0534</t>
  </si>
  <si>
    <t>0000120759</t>
  </si>
  <si>
    <t>0535</t>
  </si>
  <si>
    <t>0000076034</t>
  </si>
  <si>
    <t>05</t>
  </si>
  <si>
    <t>0000120764</t>
  </si>
  <si>
    <t>0409</t>
  </si>
  <si>
    <t>0000120766</t>
  </si>
  <si>
    <t>0464</t>
  </si>
  <si>
    <t>0000120768</t>
  </si>
  <si>
    <t>0951</t>
  </si>
  <si>
    <t>0000082930</t>
  </si>
  <si>
    <t>06</t>
  </si>
  <si>
    <t>0000120775</t>
  </si>
  <si>
    <t>0402</t>
  </si>
  <si>
    <t>0000120770</t>
  </si>
  <si>
    <t>0536</t>
  </si>
  <si>
    <t>0000120774</t>
  </si>
  <si>
    <t>0537</t>
  </si>
  <si>
    <t>0000120777</t>
  </si>
  <si>
    <t>0538</t>
  </si>
  <si>
    <t>0000120779</t>
  </si>
  <si>
    <t>0539</t>
  </si>
  <si>
    <t>0000120780</t>
  </si>
  <si>
    <t>0540</t>
  </si>
  <si>
    <t>0000120781</t>
  </si>
  <si>
    <t>0541</t>
  </si>
  <si>
    <t>0000082931</t>
  </si>
  <si>
    <t>07</t>
  </si>
  <si>
    <t>0000120788</t>
  </si>
  <si>
    <t>0542</t>
  </si>
  <si>
    <t>0000082932</t>
  </si>
  <si>
    <t>08</t>
  </si>
  <si>
    <t>0000120797</t>
  </si>
  <si>
    <t>0457</t>
  </si>
  <si>
    <t>0000120792</t>
  </si>
  <si>
    <t>0543</t>
  </si>
  <si>
    <t>0000120793</t>
  </si>
  <si>
    <t>0544</t>
  </si>
  <si>
    <t>0000120799</t>
  </si>
  <si>
    <t>0545</t>
  </si>
  <si>
    <t>0000120801</t>
  </si>
  <si>
    <t>0546</t>
  </si>
  <si>
    <t>0000079011</t>
  </si>
  <si>
    <t>09</t>
  </si>
  <si>
    <t>0000120812</t>
  </si>
  <si>
    <t>0301</t>
  </si>
  <si>
    <t>0000192160</t>
  </si>
  <si>
    <t>0547</t>
  </si>
  <si>
    <t>0000120814</t>
  </si>
  <si>
    <t>0548</t>
  </si>
  <si>
    <t>0000075198</t>
  </si>
  <si>
    <t>0549</t>
  </si>
  <si>
    <t>0000120817</t>
  </si>
  <si>
    <t>0550</t>
  </si>
  <si>
    <t>0000082937</t>
  </si>
  <si>
    <t>10</t>
  </si>
  <si>
    <t>0000120834</t>
  </si>
  <si>
    <t>0205</t>
  </si>
  <si>
    <t>0000120828</t>
  </si>
  <si>
    <t>0421</t>
  </si>
  <si>
    <t>0000120830</t>
  </si>
  <si>
    <t>0500</t>
  </si>
  <si>
    <t>0000120836</t>
  </si>
  <si>
    <t>0551</t>
  </si>
  <si>
    <t>0000120837</t>
  </si>
  <si>
    <t>0552</t>
  </si>
  <si>
    <t>0000120838</t>
  </si>
  <si>
    <t>0962</t>
  </si>
  <si>
    <t>0000082939</t>
  </si>
  <si>
    <t>11</t>
  </si>
  <si>
    <t>0000120859</t>
  </si>
  <si>
    <t>0410</t>
  </si>
  <si>
    <t>0000120861</t>
  </si>
  <si>
    <t>0553</t>
  </si>
  <si>
    <t>0000120862</t>
  </si>
  <si>
    <t>0554</t>
  </si>
  <si>
    <t>0000120863</t>
  </si>
  <si>
    <t>0555</t>
  </si>
  <si>
    <t>0000120866</t>
  </si>
  <si>
    <t>0556</t>
  </si>
  <si>
    <t>0000120867</t>
  </si>
  <si>
    <t>0557</t>
  </si>
  <si>
    <t>0000120864</t>
  </si>
  <si>
    <t>0558</t>
  </si>
  <si>
    <t>0000082940</t>
  </si>
  <si>
    <t>12</t>
  </si>
  <si>
    <t>0000120879</t>
  </si>
  <si>
    <t>0309</t>
  </si>
  <si>
    <t>0000120873</t>
  </si>
  <si>
    <t>0559</t>
  </si>
  <si>
    <t>0000120881</t>
  </si>
  <si>
    <t>0560</t>
  </si>
  <si>
    <t>0000120884</t>
  </si>
  <si>
    <t>0561</t>
  </si>
  <si>
    <t>0000120885</t>
  </si>
  <si>
    <t>0562</t>
  </si>
  <si>
    <t>0000120886</t>
  </si>
  <si>
    <t>0563</t>
  </si>
  <si>
    <t>0000082942</t>
  </si>
  <si>
    <t>13</t>
  </si>
  <si>
    <t>0000120889</t>
  </si>
  <si>
    <t>0564</t>
  </si>
  <si>
    <t>0000120891</t>
  </si>
  <si>
    <t>0565</t>
  </si>
  <si>
    <t>0000120892</t>
  </si>
  <si>
    <t>0566</t>
  </si>
  <si>
    <t>0000120893</t>
  </si>
  <si>
    <t>0567</t>
  </si>
  <si>
    <t>0000120894</t>
  </si>
  <si>
    <t>0568</t>
  </si>
  <si>
    <t>0000082943</t>
  </si>
  <si>
    <t>14</t>
  </si>
  <si>
    <t>0000075199</t>
  </si>
  <si>
    <t>0319</t>
  </si>
  <si>
    <t>0000120896</t>
  </si>
  <si>
    <t>0569</t>
  </si>
  <si>
    <t>0000120898</t>
  </si>
  <si>
    <t>0570</t>
  </si>
  <si>
    <t>0000120903</t>
  </si>
  <si>
    <t>0571</t>
  </si>
  <si>
    <t>0000120905</t>
  </si>
  <si>
    <t>0572</t>
  </si>
  <si>
    <t>0000110522</t>
  </si>
  <si>
    <t>0000120906</t>
  </si>
  <si>
    <t>0573</t>
  </si>
  <si>
    <t>0000120908</t>
  </si>
  <si>
    <t>0574</t>
  </si>
  <si>
    <t>0000082945</t>
  </si>
  <si>
    <t>15</t>
  </si>
  <si>
    <t>0000120925</t>
  </si>
  <si>
    <t>0439</t>
  </si>
  <si>
    <t>0000120918</t>
  </si>
  <si>
    <t>0442</t>
  </si>
  <si>
    <t>0000120920</t>
  </si>
  <si>
    <t>0575</t>
  </si>
  <si>
    <t>0000120924</t>
  </si>
  <si>
    <t>0576</t>
  </si>
  <si>
    <t>0000120927</t>
  </si>
  <si>
    <t>0577</t>
  </si>
  <si>
    <t>0000120928</t>
  </si>
  <si>
    <t>0578</t>
  </si>
  <si>
    <t>0000120929</t>
  </si>
  <si>
    <t>0579</t>
  </si>
  <si>
    <t>0000082946</t>
  </si>
  <si>
    <t>16</t>
  </si>
  <si>
    <t>0000120943</t>
  </si>
  <si>
    <t>0406</t>
  </si>
  <si>
    <t>0000120947</t>
  </si>
  <si>
    <t>0581</t>
  </si>
  <si>
    <t>0000120948</t>
  </si>
  <si>
    <t>0582</t>
  </si>
  <si>
    <t>0000120949</t>
  </si>
  <si>
    <t>0583</t>
  </si>
  <si>
    <t>0000120950</t>
  </si>
  <si>
    <t>0584</t>
  </si>
  <si>
    <t>0000082948</t>
  </si>
  <si>
    <t>17</t>
  </si>
  <si>
    <t>0000120958</t>
  </si>
  <si>
    <t>0416</t>
  </si>
  <si>
    <t>0000120963</t>
  </si>
  <si>
    <t>0436</t>
  </si>
  <si>
    <t>0000120960</t>
  </si>
  <si>
    <t>0460</t>
  </si>
  <si>
    <t>0000120954</t>
  </si>
  <si>
    <t>0585</t>
  </si>
  <si>
    <t>0000120957</t>
  </si>
  <si>
    <t>0586</t>
  </si>
  <si>
    <t>0000120962</t>
  </si>
  <si>
    <t>0587</t>
  </si>
  <si>
    <t>0000120968</t>
  </si>
  <si>
    <t>0589</t>
  </si>
  <si>
    <t>0000120969</t>
  </si>
  <si>
    <t>0590</t>
  </si>
  <si>
    <t>0000076139</t>
  </si>
  <si>
    <t>18</t>
  </si>
  <si>
    <t>0000120995</t>
  </si>
  <si>
    <t>0107</t>
  </si>
  <si>
    <t>0000120979</t>
  </si>
  <si>
    <t>0591</t>
  </si>
  <si>
    <t>0000120984</t>
  </si>
  <si>
    <t>0592</t>
  </si>
  <si>
    <t>0000120987</t>
  </si>
  <si>
    <t>0593</t>
  </si>
  <si>
    <t>0000120997</t>
  </si>
  <si>
    <t>0594</t>
  </si>
  <si>
    <t>0000120998</t>
  </si>
  <si>
    <t>0595</t>
  </si>
  <si>
    <t>0000075133</t>
  </si>
  <si>
    <t>0963</t>
  </si>
  <si>
    <t>0000075245</t>
  </si>
  <si>
    <t>19</t>
  </si>
  <si>
    <t>0000121029</t>
  </si>
  <si>
    <t>0405</t>
  </si>
  <si>
    <t>0000121027</t>
  </si>
  <si>
    <t>0434</t>
  </si>
  <si>
    <t>0000121020</t>
  </si>
  <si>
    <t>0596</t>
  </si>
  <si>
    <t>0000121021</t>
  </si>
  <si>
    <t>0597</t>
  </si>
  <si>
    <t>0000121023</t>
  </si>
  <si>
    <t>0598</t>
  </si>
  <si>
    <t>0000075247</t>
  </si>
  <si>
    <t>20</t>
  </si>
  <si>
    <t>0000121050</t>
  </si>
  <si>
    <t>0112</t>
  </si>
  <si>
    <t>0000121052</t>
  </si>
  <si>
    <t>0305</t>
  </si>
  <si>
    <t>0000121064</t>
  </si>
  <si>
    <t>0444</t>
  </si>
  <si>
    <t>0000121048</t>
  </si>
  <si>
    <t>0599</t>
  </si>
  <si>
    <t>0000121062</t>
  </si>
  <si>
    <t>0600</t>
  </si>
  <si>
    <t>0000121063</t>
  </si>
  <si>
    <t>0601</t>
  </si>
  <si>
    <t>0000121066</t>
  </si>
  <si>
    <t>0602</t>
  </si>
  <si>
    <t>0000078425</t>
  </si>
  <si>
    <t>21</t>
  </si>
  <si>
    <t>0000121090</t>
  </si>
  <si>
    <t>0304</t>
  </si>
  <si>
    <t>0000077217</t>
  </si>
  <si>
    <t>22</t>
  </si>
  <si>
    <t>0000121104</t>
  </si>
  <si>
    <t>0116</t>
  </si>
  <si>
    <t>0000121101</t>
  </si>
  <si>
    <t>0603</t>
  </si>
  <si>
    <t>0000121102</t>
  </si>
  <si>
    <t>0604</t>
  </si>
  <si>
    <t>0000075172</t>
  </si>
  <si>
    <t>23</t>
  </si>
  <si>
    <t>0000082955</t>
  </si>
  <si>
    <t>0443</t>
  </si>
  <si>
    <t>0000121125</t>
  </si>
  <si>
    <t>0456</t>
  </si>
  <si>
    <t>0000121127</t>
  </si>
  <si>
    <t>0605</t>
  </si>
  <si>
    <t>0000121128</t>
  </si>
  <si>
    <t>0606</t>
  </si>
  <si>
    <t>0000121132</t>
  </si>
  <si>
    <t>0607</t>
  </si>
  <si>
    <t>0000260590</t>
  </si>
  <si>
    <t>0608</t>
  </si>
  <si>
    <t>0000121135</t>
  </si>
  <si>
    <t>0609</t>
  </si>
  <si>
    <t>0000121136</t>
  </si>
  <si>
    <t>0610</t>
  </si>
  <si>
    <t>0000082949</t>
  </si>
  <si>
    <t>24</t>
  </si>
  <si>
    <t>0000121141</t>
  </si>
  <si>
    <t>0611</t>
  </si>
  <si>
    <t>0000121143</t>
  </si>
  <si>
    <t>0612</t>
  </si>
  <si>
    <t>0000260591</t>
  </si>
  <si>
    <t>0613</t>
  </si>
  <si>
    <t>0000121145</t>
  </si>
  <si>
    <t>0614</t>
  </si>
  <si>
    <t>0000121139</t>
  </si>
  <si>
    <t>0952</t>
  </si>
  <si>
    <t>0000077206</t>
  </si>
  <si>
    <t>25</t>
  </si>
  <si>
    <t>0000121158</t>
  </si>
  <si>
    <t>0440</t>
  </si>
  <si>
    <t>0000260592</t>
  </si>
  <si>
    <t>0615</t>
  </si>
  <si>
    <t>0000076690</t>
  </si>
  <si>
    <t>0616</t>
  </si>
  <si>
    <t>0000121153</t>
  </si>
  <si>
    <t>0617</t>
  </si>
  <si>
    <t>0000079008</t>
  </si>
  <si>
    <t>26</t>
  </si>
  <si>
    <t>0000121178</t>
  </si>
  <si>
    <t>0415</t>
  </si>
  <si>
    <t>0000121173</t>
  </si>
  <si>
    <t>0451</t>
  </si>
  <si>
    <t>0000121163</t>
  </si>
  <si>
    <t>0618</t>
  </si>
  <si>
    <t>0000260596</t>
  </si>
  <si>
    <t>0619</t>
  </si>
  <si>
    <t>0000121166</t>
  </si>
  <si>
    <t>0620</t>
  </si>
  <si>
    <t>0000121167</t>
  </si>
  <si>
    <t>0621</t>
  </si>
  <si>
    <t>0000260597</t>
  </si>
  <si>
    <t>0622</t>
  </si>
  <si>
    <t>0000260598</t>
  </si>
  <si>
    <t>0623</t>
  </si>
  <si>
    <t>0000121177</t>
  </si>
  <si>
    <t>0624</t>
  </si>
  <si>
    <t>0000121180</t>
  </si>
  <si>
    <t>0625</t>
  </si>
  <si>
    <t>0000076781</t>
  </si>
  <si>
    <t>27</t>
  </si>
  <si>
    <t>0000121203</t>
  </si>
  <si>
    <t>0114</t>
  </si>
  <si>
    <t>0000121199</t>
  </si>
  <si>
    <t>0422</t>
  </si>
  <si>
    <t>0000121196</t>
  </si>
  <si>
    <t>0626</t>
  </si>
  <si>
    <t>0000260603</t>
  </si>
  <si>
    <t>0627</t>
  </si>
  <si>
    <t>0000121201</t>
  </si>
  <si>
    <t>0628</t>
  </si>
  <si>
    <t>0000260604</t>
  </si>
  <si>
    <t>0629</t>
  </si>
  <si>
    <t>0000121211</t>
  </si>
  <si>
    <t>0630</t>
  </si>
  <si>
    <t>0000121213</t>
  </si>
  <si>
    <t>0631</t>
  </si>
  <si>
    <t>0000121214</t>
  </si>
  <si>
    <t>0632</t>
  </si>
  <si>
    <t>0000121215</t>
  </si>
  <si>
    <t>0633</t>
  </si>
  <si>
    <t>0000082965</t>
  </si>
  <si>
    <t>28</t>
  </si>
  <si>
    <t>0000121235</t>
  </si>
  <si>
    <t>0426</t>
  </si>
  <si>
    <t>0000260610</t>
  </si>
  <si>
    <t>0461</t>
  </si>
  <si>
    <t>0000121231</t>
  </si>
  <si>
    <t>0634</t>
  </si>
  <si>
    <t>0000121237</t>
  </si>
  <si>
    <t>0635</t>
  </si>
  <si>
    <t>0000075322</t>
  </si>
  <si>
    <t>0636</t>
  </si>
  <si>
    <t>0000260611</t>
  </si>
  <si>
    <t>0637</t>
  </si>
  <si>
    <t>0000121246</t>
  </si>
  <si>
    <t>0638</t>
  </si>
  <si>
    <t>0000075809</t>
  </si>
  <si>
    <t>29</t>
  </si>
  <si>
    <t>0000121259</t>
  </si>
  <si>
    <t>0323</t>
  </si>
  <si>
    <t>0000121269</t>
  </si>
  <si>
    <t>0413</t>
  </si>
  <si>
    <t>0000121256</t>
  </si>
  <si>
    <t>0639</t>
  </si>
  <si>
    <t>0000121257</t>
  </si>
  <si>
    <t>0640</t>
  </si>
  <si>
    <t>0000192609</t>
  </si>
  <si>
    <t>0641</t>
  </si>
  <si>
    <t>0000192610</t>
  </si>
  <si>
    <t>0642</t>
  </si>
  <si>
    <t>0000192619</t>
  </si>
  <si>
    <t>0643</t>
  </si>
  <si>
    <t>0000121273</t>
  </si>
  <si>
    <t>0644</t>
  </si>
  <si>
    <t>0000082966</t>
  </si>
  <si>
    <t>30</t>
  </si>
  <si>
    <t>0000192637</t>
  </si>
  <si>
    <t>0400</t>
  </si>
  <si>
    <t>0000121287</t>
  </si>
  <si>
    <t>0645</t>
  </si>
  <si>
    <t>0000121296</t>
  </si>
  <si>
    <t>0646</t>
  </si>
  <si>
    <t>0000121297</t>
  </si>
  <si>
    <t>0647</t>
  </si>
  <si>
    <t>0000260618</t>
  </si>
  <si>
    <t>0648</t>
  </si>
  <si>
    <t>0000121299</t>
  </si>
  <si>
    <t>0649</t>
  </si>
  <si>
    <t>0000121295</t>
  </si>
  <si>
    <t>0966</t>
  </si>
  <si>
    <t>0000082967</t>
  </si>
  <si>
    <t>31</t>
  </si>
  <si>
    <t>0000121306</t>
  </si>
  <si>
    <t>0650</t>
  </si>
  <si>
    <t>0000260620</t>
  </si>
  <si>
    <t>0651</t>
  </si>
  <si>
    <t>0000121309</t>
  </si>
  <si>
    <t>0652</t>
  </si>
  <si>
    <t>0000260621</t>
  </si>
  <si>
    <t>0653</t>
  </si>
  <si>
    <t>0000121311</t>
  </si>
  <si>
    <t>0654</t>
  </si>
  <si>
    <t>0000121312</t>
  </si>
  <si>
    <t>0655</t>
  </si>
  <si>
    <t>0000260622</t>
  </si>
  <si>
    <t>0656</t>
  </si>
  <si>
    <t>0000260623</t>
  </si>
  <si>
    <t>0657</t>
  </si>
  <si>
    <t>0000121318</t>
  </si>
  <si>
    <t>0658</t>
  </si>
  <si>
    <t>0000082968</t>
  </si>
  <si>
    <t>32</t>
  </si>
  <si>
    <t>0000121330</t>
  </si>
  <si>
    <t>0502</t>
  </si>
  <si>
    <t>0000121347</t>
  </si>
  <si>
    <t>0503</t>
  </si>
  <si>
    <t>0000260626</t>
  </si>
  <si>
    <t>0659</t>
  </si>
  <si>
    <t>0000121332</t>
  </si>
  <si>
    <t>0660</t>
  </si>
  <si>
    <t>0000260627</t>
  </si>
  <si>
    <t>0661</t>
  </si>
  <si>
    <t>0000085735</t>
  </si>
  <si>
    <t>0662</t>
  </si>
  <si>
    <t>0000121338</t>
  </si>
  <si>
    <t>0663</t>
  </si>
  <si>
    <t>0000121345</t>
  </si>
  <si>
    <t>0664</t>
  </si>
  <si>
    <t>0000121346</t>
  </si>
  <si>
    <t>0665</t>
  </si>
  <si>
    <t>0000121349</t>
  </si>
  <si>
    <t>0666</t>
  </si>
  <si>
    <t>0000121329</t>
  </si>
  <si>
    <t>0969</t>
  </si>
  <si>
    <t>0000082969</t>
  </si>
  <si>
    <t>33</t>
  </si>
  <si>
    <t>0000121373</t>
  </si>
  <si>
    <t>0203</t>
  </si>
  <si>
    <t>0000260630</t>
  </si>
  <si>
    <t>0667</t>
  </si>
  <si>
    <t>0000260631</t>
  </si>
  <si>
    <t>0668</t>
  </si>
  <si>
    <t>0000260632</t>
  </si>
  <si>
    <t>0669</t>
  </si>
  <si>
    <t>0000121364</t>
  </si>
  <si>
    <t>0670</t>
  </si>
  <si>
    <t>0000260633</t>
  </si>
  <si>
    <t>0671</t>
  </si>
  <si>
    <t>0000121366</t>
  </si>
  <si>
    <t>0672</t>
  </si>
  <si>
    <t>0000260634</t>
  </si>
  <si>
    <t>0673</t>
  </si>
  <si>
    <t>0000121369</t>
  </si>
  <si>
    <t>0674</t>
  </si>
  <si>
    <t>0000121371</t>
  </si>
  <si>
    <t>0675</t>
  </si>
  <si>
    <t>0000121372</t>
  </si>
  <si>
    <t>0676</t>
  </si>
  <si>
    <t>0000121380</t>
  </si>
  <si>
    <t>0677</t>
  </si>
  <si>
    <t>0000121382</t>
  </si>
  <si>
    <t>0678</t>
  </si>
  <si>
    <t>0000260635</t>
  </si>
  <si>
    <t>0679</t>
  </si>
  <si>
    <t>0000121384</t>
  </si>
  <si>
    <t>0680</t>
  </si>
  <si>
    <t>0000075284</t>
  </si>
  <si>
    <t>34</t>
  </si>
  <si>
    <t>0000075186</t>
  </si>
  <si>
    <t>0110</t>
  </si>
  <si>
    <t>0000121398</t>
  </si>
  <si>
    <t>0681</t>
  </si>
  <si>
    <t>0000121407</t>
  </si>
  <si>
    <t>0682</t>
  </si>
  <si>
    <t>0000075168</t>
  </si>
  <si>
    <t>35</t>
  </si>
  <si>
    <t>0000121421</t>
  </si>
  <si>
    <t>0307</t>
  </si>
  <si>
    <t>0000121419</t>
  </si>
  <si>
    <t>0683</t>
  </si>
  <si>
    <t>0000121423</t>
  </si>
  <si>
    <t>0684</t>
  </si>
  <si>
    <t>0000121424</t>
  </si>
  <si>
    <t>0685</t>
  </si>
  <si>
    <t>0000121427</t>
  </si>
  <si>
    <t>0686</t>
  </si>
  <si>
    <t>0000121429</t>
  </si>
  <si>
    <t>0687</t>
  </si>
  <si>
    <t>0000075169</t>
  </si>
  <si>
    <t>36</t>
  </si>
  <si>
    <t>0000121452</t>
  </si>
  <si>
    <t>0314</t>
  </si>
  <si>
    <t>0000121444</t>
  </si>
  <si>
    <t>0688</t>
  </si>
  <si>
    <t>0000121446</t>
  </si>
  <si>
    <t>0689</t>
  </si>
  <si>
    <t>0000121447</t>
  </si>
  <si>
    <t>0690</t>
  </si>
  <si>
    <t>0000082970</t>
  </si>
  <si>
    <t>37</t>
  </si>
  <si>
    <t>0000085726</t>
  </si>
  <si>
    <t>0437</t>
  </si>
  <si>
    <t>0000260654</t>
  </si>
  <si>
    <t>0691</t>
  </si>
  <si>
    <t>0000086104</t>
  </si>
  <si>
    <t>0692</t>
  </si>
  <si>
    <t>0000121475</t>
  </si>
  <si>
    <t>0693</t>
  </si>
  <si>
    <t>0000082971</t>
  </si>
  <si>
    <t>38</t>
  </si>
  <si>
    <t>0000085722</t>
  </si>
  <si>
    <t>0417</t>
  </si>
  <si>
    <t>0000121486</t>
  </si>
  <si>
    <t>0450</t>
  </si>
  <si>
    <t>0000121485</t>
  </si>
  <si>
    <t>0694</t>
  </si>
  <si>
    <t>0000121487</t>
  </si>
  <si>
    <t>0695</t>
  </si>
  <si>
    <t>0000073561</t>
  </si>
  <si>
    <t>0696</t>
  </si>
  <si>
    <t>0000121492</t>
  </si>
  <si>
    <t>0697</t>
  </si>
  <si>
    <t>0000082972</t>
  </si>
  <si>
    <t>39</t>
  </si>
  <si>
    <t>0000075248</t>
  </si>
  <si>
    <t>0316</t>
  </si>
  <si>
    <t>0000260659</t>
  </si>
  <si>
    <t>0698</t>
  </si>
  <si>
    <t>0000121501</t>
  </si>
  <si>
    <t>0699</t>
  </si>
  <si>
    <t>0000121502</t>
  </si>
  <si>
    <t>0700</t>
  </si>
  <si>
    <t>0000076144</t>
  </si>
  <si>
    <t>40</t>
  </si>
  <si>
    <t>0000121515</t>
  </si>
  <si>
    <t>0441</t>
  </si>
  <si>
    <t>0000121517</t>
  </si>
  <si>
    <t>0701</t>
  </si>
  <si>
    <t>0000077904</t>
  </si>
  <si>
    <t>41</t>
  </si>
  <si>
    <t>0000121526</t>
  </si>
  <si>
    <t>0317</t>
  </si>
  <si>
    <t>0000121528</t>
  </si>
  <si>
    <t>0318</t>
  </si>
  <si>
    <t>0000121523</t>
  </si>
  <si>
    <t>0702</t>
  </si>
  <si>
    <t>0000121524</t>
  </si>
  <si>
    <t>0703</t>
  </si>
  <si>
    <t>0000121530</t>
  </si>
  <si>
    <t>0704</t>
  </si>
  <si>
    <t>0000260663</t>
  </si>
  <si>
    <t>0705</t>
  </si>
  <si>
    <t>0000121541</t>
  </si>
  <si>
    <t>0706</t>
  </si>
  <si>
    <t>0000121542</t>
  </si>
  <si>
    <t>0707</t>
  </si>
  <si>
    <t>0000077216</t>
  </si>
  <si>
    <t>42</t>
  </si>
  <si>
    <t>0000121572</t>
  </si>
  <si>
    <t>0300</t>
  </si>
  <si>
    <t>0000121560</t>
  </si>
  <si>
    <t>0448</t>
  </si>
  <si>
    <t>0000121562</t>
  </si>
  <si>
    <t>0708</t>
  </si>
  <si>
    <t>0000121563</t>
  </si>
  <si>
    <t>0709</t>
  </si>
  <si>
    <t>0000260670</t>
  </si>
  <si>
    <t>0710</t>
  </si>
  <si>
    <t>0000260671</t>
  </si>
  <si>
    <t>0711</t>
  </si>
  <si>
    <t>0000121566</t>
  </si>
  <si>
    <t>0712</t>
  </si>
  <si>
    <t>0000260672</t>
  </si>
  <si>
    <t>0713</t>
  </si>
  <si>
    <t>0000121574</t>
  </si>
  <si>
    <t>0714</t>
  </si>
  <si>
    <t>0000075246</t>
  </si>
  <si>
    <t>43</t>
  </si>
  <si>
    <t>0000121611</t>
  </si>
  <si>
    <t>0414</t>
  </si>
  <si>
    <t>0000260679</t>
  </si>
  <si>
    <t>0715</t>
  </si>
  <si>
    <t>0000260680</t>
  </si>
  <si>
    <t>0716</t>
  </si>
  <si>
    <t>0000121594</t>
  </si>
  <si>
    <t>0717</t>
  </si>
  <si>
    <t>0000121595</t>
  </si>
  <si>
    <t>0718</t>
  </si>
  <si>
    <t>0000121596</t>
  </si>
  <si>
    <t>0719</t>
  </si>
  <si>
    <t>0000121598</t>
  </si>
  <si>
    <t>0720</t>
  </si>
  <si>
    <t>0000121600</t>
  </si>
  <si>
    <t>0721</t>
  </si>
  <si>
    <t>0000121601</t>
  </si>
  <si>
    <t>0722</t>
  </si>
  <si>
    <t>0000121607</t>
  </si>
  <si>
    <t>0723</t>
  </si>
  <si>
    <t>0000121608</t>
  </si>
  <si>
    <t>0724</t>
  </si>
  <si>
    <t>0000121609</t>
  </si>
  <si>
    <t>0725</t>
  </si>
  <si>
    <t>0000121613</t>
  </si>
  <si>
    <t>0726</t>
  </si>
  <si>
    <t>0000077908</t>
  </si>
  <si>
    <t>44</t>
  </si>
  <si>
    <t>0000121628</t>
  </si>
  <si>
    <t>0727</t>
  </si>
  <si>
    <t>0000121629</t>
  </si>
  <si>
    <t>0728</t>
  </si>
  <si>
    <t>0000121633</t>
  </si>
  <si>
    <t>0729</t>
  </si>
  <si>
    <t>0000121634</t>
  </si>
  <si>
    <t>0811</t>
  </si>
  <si>
    <t>0000075244</t>
  </si>
  <si>
    <t>45</t>
  </si>
  <si>
    <t>0000082958</t>
  </si>
  <si>
    <t>0101</t>
  </si>
  <si>
    <t>0000082959</t>
  </si>
  <si>
    <t>0104</t>
  </si>
  <si>
    <t>0000082957</t>
  </si>
  <si>
    <t>0108</t>
  </si>
  <si>
    <t>0000121683</t>
  </si>
  <si>
    <t>0202</t>
  </si>
  <si>
    <t>0000121671</t>
  </si>
  <si>
    <t>0321</t>
  </si>
  <si>
    <t>0000193057</t>
  </si>
  <si>
    <t>0322</t>
  </si>
  <si>
    <t>0000121676</t>
  </si>
  <si>
    <t>0401</t>
  </si>
  <si>
    <t>0000121670</t>
  </si>
  <si>
    <t>0504</t>
  </si>
  <si>
    <t>0000121679</t>
  </si>
  <si>
    <t>0505</t>
  </si>
  <si>
    <t>0000121682</t>
  </si>
  <si>
    <t>0506</t>
  </si>
  <si>
    <t>0000121687</t>
  </si>
  <si>
    <t>0507</t>
  </si>
  <si>
    <t>0000121686</t>
  </si>
  <si>
    <t>0512</t>
  </si>
  <si>
    <t>0000121673</t>
  </si>
  <si>
    <t>0730</t>
  </si>
  <si>
    <t>0000121684</t>
  </si>
  <si>
    <t>0731</t>
  </si>
  <si>
    <t>0000121688</t>
  </si>
  <si>
    <t>0732</t>
  </si>
  <si>
    <t>0000121689</t>
  </si>
  <si>
    <t>0733</t>
  </si>
  <si>
    <t>0000121690</t>
  </si>
  <si>
    <t>0734</t>
  </si>
  <si>
    <t>0000121691</t>
  </si>
  <si>
    <t>0735</t>
  </si>
  <si>
    <t>0000121711</t>
  </si>
  <si>
    <t>0736</t>
  </si>
  <si>
    <t>0000082973</t>
  </si>
  <si>
    <t>46</t>
  </si>
  <si>
    <t>0000121782</t>
  </si>
  <si>
    <t>0115</t>
  </si>
  <si>
    <t>0000077085</t>
  </si>
  <si>
    <t>0201</t>
  </si>
  <si>
    <t>0000121774</t>
  </si>
  <si>
    <t>0000193123</t>
  </si>
  <si>
    <t>0737</t>
  </si>
  <si>
    <t>0000121776</t>
  </si>
  <si>
    <t>0738</t>
  </si>
  <si>
    <t>0000121780</t>
  </si>
  <si>
    <t>0739</t>
  </si>
  <si>
    <t>0000260728</t>
  </si>
  <si>
    <t>0740</t>
  </si>
  <si>
    <t>0000260729</t>
  </si>
  <si>
    <t>0741</t>
  </si>
  <si>
    <t>0000121789</t>
  </si>
  <si>
    <t>0742</t>
  </si>
  <si>
    <t>0000121794</t>
  </si>
  <si>
    <t>0743</t>
  </si>
  <si>
    <t>0000121795</t>
  </si>
  <si>
    <t>0744</t>
  </si>
  <si>
    <t>0000077084</t>
  </si>
  <si>
    <t>47</t>
  </si>
  <si>
    <t>0000121815</t>
  </si>
  <si>
    <t>0315</t>
  </si>
  <si>
    <t>0000121817</t>
  </si>
  <si>
    <t>0445</t>
  </si>
  <si>
    <t>0000121819</t>
  </si>
  <si>
    <t>0745</t>
  </si>
  <si>
    <t>0000075404</t>
  </si>
  <si>
    <t>48</t>
  </si>
  <si>
    <t>0000076142</t>
  </si>
  <si>
    <t>0105</t>
  </si>
  <si>
    <t>0000121842</t>
  </si>
  <si>
    <t>0320</t>
  </si>
  <si>
    <t>0000077228</t>
  </si>
  <si>
    <t>0430</t>
  </si>
  <si>
    <t>0000121839</t>
  </si>
  <si>
    <t>0746</t>
  </si>
  <si>
    <t>0000260744</t>
  </si>
  <si>
    <t>0747</t>
  </si>
  <si>
    <t>0000121841</t>
  </si>
  <si>
    <t>0748</t>
  </si>
  <si>
    <t>0000121844</t>
  </si>
  <si>
    <t>0749</t>
  </si>
  <si>
    <t>0000121845</t>
  </si>
  <si>
    <t>0751</t>
  </si>
  <si>
    <t>0000121846</t>
  </si>
  <si>
    <t>0752</t>
  </si>
  <si>
    <t>0000260745</t>
  </si>
  <si>
    <t>0753</t>
  </si>
  <si>
    <t>0000260746</t>
  </si>
  <si>
    <t>0754</t>
  </si>
  <si>
    <t>0000121849</t>
  </si>
  <si>
    <t>0755</t>
  </si>
  <si>
    <t>0000260747</t>
  </si>
  <si>
    <t>0756</t>
  </si>
  <si>
    <t>0000260748</t>
  </si>
  <si>
    <t>0757</t>
  </si>
  <si>
    <t>0000260749</t>
  </si>
  <si>
    <t>0758</t>
  </si>
  <si>
    <t>0000076138</t>
  </si>
  <si>
    <t>REMIT002</t>
  </si>
  <si>
    <t>49</t>
  </si>
  <si>
    <t>0000076140</t>
  </si>
  <si>
    <t>0306</t>
  </si>
  <si>
    <t>0000121899</t>
  </si>
  <si>
    <t>0312</t>
  </si>
  <si>
    <t>0000260806</t>
  </si>
  <si>
    <t>0459</t>
  </si>
  <si>
    <t>0000121955</t>
  </si>
  <si>
    <t>0508</t>
  </si>
  <si>
    <t>0000121936</t>
  </si>
  <si>
    <t>0760</t>
  </si>
  <si>
    <t>0000398153</t>
  </si>
  <si>
    <t>0761</t>
  </si>
  <si>
    <t>0000260802</t>
  </si>
  <si>
    <t>0000121944</t>
  </si>
  <si>
    <t>0762</t>
  </si>
  <si>
    <t>0000260804</t>
  </si>
  <si>
    <t>0764</t>
  </si>
  <si>
    <t>0000193298</t>
  </si>
  <si>
    <t>0766</t>
  </si>
  <si>
    <t>0000260805</t>
  </si>
  <si>
    <t>0767</t>
  </si>
  <si>
    <t>0000121952</t>
  </si>
  <si>
    <t>0769</t>
  </si>
  <si>
    <t>0000121958</t>
  </si>
  <si>
    <t>0772</t>
  </si>
  <si>
    <t>0000121959</t>
  </si>
  <si>
    <t>0773</t>
  </si>
  <si>
    <t>0000260808</t>
  </si>
  <si>
    <t>0774</t>
  </si>
  <si>
    <t>0000260807</t>
  </si>
  <si>
    <t>0971</t>
  </si>
  <si>
    <t>0000121947</t>
  </si>
  <si>
    <t>6</t>
  </si>
  <si>
    <t>0938</t>
  </si>
  <si>
    <t>0000075755</t>
  </si>
  <si>
    <t>50</t>
  </si>
  <si>
    <t>0000193492</t>
  </si>
  <si>
    <t>0412</t>
  </si>
  <si>
    <t>0000193481</t>
  </si>
  <si>
    <t>0775</t>
  </si>
  <si>
    <t>0000193485</t>
  </si>
  <si>
    <t>0776</t>
  </si>
  <si>
    <t>0000193487</t>
  </si>
  <si>
    <t>0777</t>
  </si>
  <si>
    <t>0000193489</t>
  </si>
  <si>
    <t>0778</t>
  </si>
  <si>
    <t>0000193491</t>
  </si>
  <si>
    <t>0779</t>
  </si>
  <si>
    <t>0000082950</t>
  </si>
  <si>
    <t>51</t>
  </si>
  <si>
    <t>0000193507</t>
  </si>
  <si>
    <t>0454</t>
  </si>
  <si>
    <t>0000193506</t>
  </si>
  <si>
    <t>0780</t>
  </si>
  <si>
    <t>0000193509</t>
  </si>
  <si>
    <t>0781</t>
  </si>
  <si>
    <t>0000075197</t>
  </si>
  <si>
    <t>52</t>
  </si>
  <si>
    <t>0000193523</t>
  </si>
  <si>
    <t>0310</t>
  </si>
  <si>
    <t>0000193517</t>
  </si>
  <si>
    <t>0782</t>
  </si>
  <si>
    <t>0000193518</t>
  </si>
  <si>
    <t>0783</t>
  </si>
  <si>
    <t>0000193519</t>
  </si>
  <si>
    <t>0784</t>
  </si>
  <si>
    <t>0000193521</t>
  </si>
  <si>
    <t>0785</t>
  </si>
  <si>
    <t>0000193522</t>
  </si>
  <si>
    <t>0786</t>
  </si>
  <si>
    <t>0000082923</t>
  </si>
  <si>
    <t>53</t>
  </si>
  <si>
    <t>0000193542</t>
  </si>
  <si>
    <t>0113</t>
  </si>
  <si>
    <t>0000193543</t>
  </si>
  <si>
    <t>0788</t>
  </si>
  <si>
    <t>0000193544</t>
  </si>
  <si>
    <t>0789</t>
  </si>
  <si>
    <t>0000076687</t>
  </si>
  <si>
    <t>54</t>
  </si>
  <si>
    <t>0000193563</t>
  </si>
  <si>
    <t>0311</t>
  </si>
  <si>
    <t>0000193562</t>
  </si>
  <si>
    <t>0790</t>
  </si>
  <si>
    <t>0000193565</t>
  </si>
  <si>
    <t>0791</t>
  </si>
  <si>
    <t>0000193567</t>
  </si>
  <si>
    <t>0792</t>
  </si>
  <si>
    <t>0000260824</t>
  </si>
  <si>
    <t>0793</t>
  </si>
  <si>
    <t>0000193571</t>
  </si>
  <si>
    <t>0794</t>
  </si>
  <si>
    <t>0000193574</t>
  </si>
  <si>
    <t>0795</t>
  </si>
  <si>
    <t>0000193576</t>
  </si>
  <si>
    <t>0796</t>
  </si>
  <si>
    <t>0000193577</t>
  </si>
  <si>
    <t>0797</t>
  </si>
  <si>
    <t>0000193572</t>
  </si>
  <si>
    <t>0959</t>
  </si>
  <si>
    <t>0000193573</t>
  </si>
  <si>
    <t>0960</t>
  </si>
  <si>
    <t>0000077086</t>
  </si>
  <si>
    <t>55</t>
  </si>
  <si>
    <t>0000193590</t>
  </si>
  <si>
    <t>0403</t>
  </si>
  <si>
    <t>0000193592</t>
  </si>
  <si>
    <t>0509</t>
  </si>
  <si>
    <t>0000193588</t>
  </si>
  <si>
    <t>0798</t>
  </si>
  <si>
    <t>0000193589</t>
  </si>
  <si>
    <t>0799</t>
  </si>
  <si>
    <t>0000193594</t>
  </si>
  <si>
    <t>0800</t>
  </si>
  <si>
    <t>0000193595</t>
  </si>
  <si>
    <t>0801</t>
  </si>
  <si>
    <t>0000193591</t>
  </si>
  <si>
    <t>0970</t>
  </si>
  <si>
    <t>0000082924</t>
  </si>
  <si>
    <t>56</t>
  </si>
  <si>
    <t>0000193603</t>
  </si>
  <si>
    <t>0802</t>
  </si>
  <si>
    <t>0000193605</t>
  </si>
  <si>
    <t>0803</t>
  </si>
  <si>
    <t>0000193607</t>
  </si>
  <si>
    <t>0804</t>
  </si>
  <si>
    <t>0000193611</t>
  </si>
  <si>
    <t>0805</t>
  </si>
  <si>
    <t>0000193612</t>
  </si>
  <si>
    <t>0806</t>
  </si>
  <si>
    <t>0000082974</t>
  </si>
  <si>
    <t>57</t>
  </si>
  <si>
    <t>0000193623</t>
  </si>
  <si>
    <t>0418</t>
  </si>
  <si>
    <t>0000193625</t>
  </si>
  <si>
    <t>0452</t>
  </si>
  <si>
    <t>0000193618</t>
  </si>
  <si>
    <t>0807</t>
  </si>
  <si>
    <t>0000193621</t>
  </si>
  <si>
    <t>0808</t>
  </si>
  <si>
    <t>0000193622</t>
  </si>
  <si>
    <t>0809</t>
  </si>
  <si>
    <t>0000193627</t>
  </si>
  <si>
    <t>0810</t>
  </si>
  <si>
    <t>0000075167</t>
  </si>
  <si>
    <t>58</t>
  </si>
  <si>
    <t>0000193636</t>
  </si>
  <si>
    <t>0462</t>
  </si>
  <si>
    <t>0000082975</t>
  </si>
  <si>
    <t>59</t>
  </si>
  <si>
    <t>0000193640</t>
  </si>
  <si>
    <t>0812</t>
  </si>
  <si>
    <t>0000193642</t>
  </si>
  <si>
    <t>0813</t>
  </si>
  <si>
    <t>0000193644</t>
  </si>
  <si>
    <t>0814</t>
  </si>
  <si>
    <t>0000193647</t>
  </si>
  <si>
    <t>0815</t>
  </si>
  <si>
    <t>0000082976</t>
  </si>
  <si>
    <t>60</t>
  </si>
  <si>
    <t>0000193657</t>
  </si>
  <si>
    <t>0816</t>
  </si>
  <si>
    <t>0000193658</t>
  </si>
  <si>
    <t>0817</t>
  </si>
  <si>
    <t>0000075192</t>
  </si>
  <si>
    <t>61</t>
  </si>
  <si>
    <t>0000193663</t>
  </si>
  <si>
    <t>0818</t>
  </si>
  <si>
    <t>0000193664</t>
  </si>
  <si>
    <t>0820</t>
  </si>
  <si>
    <t>0000193666</t>
  </si>
  <si>
    <t>0821</t>
  </si>
  <si>
    <t>0000193668</t>
  </si>
  <si>
    <t>0822</t>
  </si>
  <si>
    <t>0000193670</t>
  </si>
  <si>
    <t>0823</t>
  </si>
  <si>
    <t>0000193665</t>
  </si>
  <si>
    <t>0954</t>
  </si>
  <si>
    <t>0000081432</t>
  </si>
  <si>
    <t>62</t>
  </si>
  <si>
    <t>0000076141</t>
  </si>
  <si>
    <t>0411</t>
  </si>
  <si>
    <t>0000075323</t>
  </si>
  <si>
    <t>0463</t>
  </si>
  <si>
    <t>0000193685</t>
  </si>
  <si>
    <t>0824</t>
  </si>
  <si>
    <t>0000082977</t>
  </si>
  <si>
    <t>63</t>
  </si>
  <si>
    <t>0000193691</t>
  </si>
  <si>
    <t>0455</t>
  </si>
  <si>
    <t>0000193693</t>
  </si>
  <si>
    <t>0825</t>
  </si>
  <si>
    <t>0000193694</t>
  </si>
  <si>
    <t>0826</t>
  </si>
  <si>
    <t>0000082978</t>
  </si>
  <si>
    <t>64</t>
  </si>
  <si>
    <t>0000193712</t>
  </si>
  <si>
    <t>0204</t>
  </si>
  <si>
    <t>0000193709</t>
  </si>
  <si>
    <t>0303</t>
  </si>
  <si>
    <t>0000193703</t>
  </si>
  <si>
    <t>0510</t>
  </si>
  <si>
    <t>0000193701</t>
  </si>
  <si>
    <t>0827</t>
  </si>
  <si>
    <t>0000193702</t>
  </si>
  <si>
    <t>0828</t>
  </si>
  <si>
    <t>0000193704</t>
  </si>
  <si>
    <t>0829</t>
  </si>
  <si>
    <t>0000193705</t>
  </si>
  <si>
    <t>0830</t>
  </si>
  <si>
    <t>0000193707</t>
  </si>
  <si>
    <t>0831</t>
  </si>
  <si>
    <t>0000193708</t>
  </si>
  <si>
    <t>0832</t>
  </si>
  <si>
    <t>0000193710</t>
  </si>
  <si>
    <t>0833</t>
  </si>
  <si>
    <t>0000193711</t>
  </si>
  <si>
    <t>0834</t>
  </si>
  <si>
    <t>0000075465</t>
  </si>
  <si>
    <t>65</t>
  </si>
  <si>
    <t>0000193741</t>
  </si>
  <si>
    <t>0419</t>
  </si>
  <si>
    <t>0000193739</t>
  </si>
  <si>
    <t>0835</t>
  </si>
  <si>
    <t>0000193740</t>
  </si>
  <si>
    <t>0836</t>
  </si>
  <si>
    <t>0000193742</t>
  </si>
  <si>
    <t>0837</t>
  </si>
  <si>
    <t>0000193744</t>
  </si>
  <si>
    <t>0838</t>
  </si>
  <si>
    <t>0000075464</t>
  </si>
  <si>
    <t>66</t>
  </si>
  <si>
    <t>0000193758</t>
  </si>
  <si>
    <t>0839</t>
  </si>
  <si>
    <t>0000193760</t>
  </si>
  <si>
    <t>0840</t>
  </si>
  <si>
    <t>0000193761</t>
  </si>
  <si>
    <t>0841</t>
  </si>
  <si>
    <t>0000193763</t>
  </si>
  <si>
    <t>0842</t>
  </si>
  <si>
    <t>0000077906</t>
  </si>
  <si>
    <t>67</t>
  </si>
  <si>
    <t>0000193770</t>
  </si>
  <si>
    <t>0404</t>
  </si>
  <si>
    <t>0000193767</t>
  </si>
  <si>
    <t>0843</t>
  </si>
  <si>
    <t>0000193768</t>
  </si>
  <si>
    <t>0844</t>
  </si>
  <si>
    <t>0000193772</t>
  </si>
  <si>
    <t>0845</t>
  </si>
  <si>
    <t>0000193774</t>
  </si>
  <si>
    <t>0846</t>
  </si>
  <si>
    <t>0000193769</t>
  </si>
  <si>
    <t>0965</t>
  </si>
  <si>
    <t>0000075352</t>
  </si>
  <si>
    <t>68</t>
  </si>
  <si>
    <t>0000193799</t>
  </si>
  <si>
    <t>0425</t>
  </si>
  <si>
    <t>0000193797</t>
  </si>
  <si>
    <t>0446</t>
  </si>
  <si>
    <t>0000075243</t>
  </si>
  <si>
    <t>0847</t>
  </si>
  <si>
    <t>0000193790</t>
  </si>
  <si>
    <t>0848</t>
  </si>
  <si>
    <t>0000260825</t>
  </si>
  <si>
    <t>0849</t>
  </si>
  <si>
    <t>0000073560</t>
  </si>
  <si>
    <t>0850</t>
  </si>
  <si>
    <t>0000193793</t>
  </si>
  <si>
    <t>0851</t>
  </si>
  <si>
    <t>0000193794</t>
  </si>
  <si>
    <t>0852</t>
  </si>
  <si>
    <t>0000073883</t>
  </si>
  <si>
    <t>0853</t>
  </si>
  <si>
    <t>0000082979</t>
  </si>
  <si>
    <t>69</t>
  </si>
  <si>
    <t>0000193810</t>
  </si>
  <si>
    <t>0447</t>
  </si>
  <si>
    <t>0000193813</t>
  </si>
  <si>
    <t>0854</t>
  </si>
  <si>
    <t>0000193814</t>
  </si>
  <si>
    <t>0855</t>
  </si>
  <si>
    <t>0000193815</t>
  </si>
  <si>
    <t>0856</t>
  </si>
  <si>
    <t>0000193817</t>
  </si>
  <si>
    <t>0857</t>
  </si>
  <si>
    <t>0000193818</t>
  </si>
  <si>
    <t>0858</t>
  </si>
  <si>
    <t>0000193812</t>
  </si>
  <si>
    <t>0955</t>
  </si>
  <si>
    <t>0000077690</t>
  </si>
  <si>
    <t>70</t>
  </si>
  <si>
    <t>0000193833</t>
  </si>
  <si>
    <t>0420</t>
  </si>
  <si>
    <t>0000193831</t>
  </si>
  <si>
    <t>0859</t>
  </si>
  <si>
    <t>0000193832</t>
  </si>
  <si>
    <t>0860</t>
  </si>
  <si>
    <t>0000082980</t>
  </si>
  <si>
    <t>71</t>
  </si>
  <si>
    <t>0000193869</t>
  </si>
  <si>
    <t>0103</t>
  </si>
  <si>
    <t>0000193862</t>
  </si>
  <si>
    <t>0117</t>
  </si>
  <si>
    <t>0000193860</t>
  </si>
  <si>
    <t>0861</t>
  </si>
  <si>
    <t>0000193861</t>
  </si>
  <si>
    <t>0862</t>
  </si>
  <si>
    <t>0000193864</t>
  </si>
  <si>
    <t>0863</t>
  </si>
  <si>
    <t>0000193866</t>
  </si>
  <si>
    <t>0864</t>
  </si>
  <si>
    <t>0000193867</t>
  </si>
  <si>
    <t>0865</t>
  </si>
  <si>
    <t>0000193868</t>
  </si>
  <si>
    <t>0866</t>
  </si>
  <si>
    <t>0000193871</t>
  </si>
  <si>
    <t>0867</t>
  </si>
  <si>
    <t>0000075171</t>
  </si>
  <si>
    <t>72</t>
  </si>
  <si>
    <t>0000193927</t>
  </si>
  <si>
    <t>0435</t>
  </si>
  <si>
    <t>0000193926</t>
  </si>
  <si>
    <t>0868</t>
  </si>
  <si>
    <t>0000076143</t>
  </si>
  <si>
    <t>73</t>
  </si>
  <si>
    <t>0000193933</t>
  </si>
  <si>
    <t>0308</t>
  </si>
  <si>
    <t>0000193932</t>
  </si>
  <si>
    <t>0869</t>
  </si>
  <si>
    <t>0000257262</t>
  </si>
  <si>
    <t>0972</t>
  </si>
  <si>
    <t>0000082981</t>
  </si>
  <si>
    <t>74</t>
  </si>
  <si>
    <t>0000193953</t>
  </si>
  <si>
    <t>0458</t>
  </si>
  <si>
    <t>0000193948</t>
  </si>
  <si>
    <t>0870</t>
  </si>
  <si>
    <t>0000193949</t>
  </si>
  <si>
    <t>0871</t>
  </si>
  <si>
    <t>0000193950</t>
  </si>
  <si>
    <t>0872</t>
  </si>
  <si>
    <t>0000193951</t>
  </si>
  <si>
    <t>0873</t>
  </si>
  <si>
    <t>0000193955</t>
  </si>
  <si>
    <t>0874</t>
  </si>
  <si>
    <t>0000265771</t>
  </si>
  <si>
    <t>0973</t>
  </si>
  <si>
    <t>0000075170</t>
  </si>
  <si>
    <t>75</t>
  </si>
  <si>
    <t>0000193965</t>
  </si>
  <si>
    <t>0449</t>
  </si>
  <si>
    <t>0000193964</t>
  </si>
  <si>
    <t>0875</t>
  </si>
  <si>
    <t>0000193966</t>
  </si>
  <si>
    <t>0876</t>
  </si>
  <si>
    <t>0000082982</t>
  </si>
  <si>
    <t>76</t>
  </si>
  <si>
    <t>0000085715</t>
  </si>
  <si>
    <t>0429</t>
  </si>
  <si>
    <t>0000193977</t>
  </si>
  <si>
    <t>0877</t>
  </si>
  <si>
    <t>0000193978</t>
  </si>
  <si>
    <t>0878</t>
  </si>
  <si>
    <t>0000193980</t>
  </si>
  <si>
    <t>0879</t>
  </si>
  <si>
    <t>0000193981</t>
  </si>
  <si>
    <t>0880</t>
  </si>
  <si>
    <t>0000193982</t>
  </si>
  <si>
    <t>0881</t>
  </si>
  <si>
    <t>0000079009</t>
  </si>
  <si>
    <t>77</t>
  </si>
  <si>
    <t>0000071088</t>
  </si>
  <si>
    <t>0438</t>
  </si>
  <si>
    <t>0000193993</t>
  </si>
  <si>
    <t>0882</t>
  </si>
  <si>
    <t>0000193994</t>
  </si>
  <si>
    <t>0883</t>
  </si>
  <si>
    <t>0000193995</t>
  </si>
  <si>
    <t>0884</t>
  </si>
  <si>
    <t>0000193996</t>
  </si>
  <si>
    <t>0885</t>
  </si>
  <si>
    <t>0000193997</t>
  </si>
  <si>
    <t>0886</t>
  </si>
  <si>
    <t>0000193998</t>
  </si>
  <si>
    <t>0887</t>
  </si>
  <si>
    <t>0000075193</t>
  </si>
  <si>
    <t>78</t>
  </si>
  <si>
    <t>0000194007</t>
  </si>
  <si>
    <t>0888</t>
  </si>
  <si>
    <t>0000194008</t>
  </si>
  <si>
    <t>0889</t>
  </si>
  <si>
    <t>0000079010</t>
  </si>
  <si>
    <t>79</t>
  </si>
  <si>
    <t>0000194021</t>
  </si>
  <si>
    <t>0109</t>
  </si>
  <si>
    <t>0000194023</t>
  </si>
  <si>
    <t>0302</t>
  </si>
  <si>
    <t>0000194018</t>
  </si>
  <si>
    <t>0890</t>
  </si>
  <si>
    <t>0000194019</t>
  </si>
  <si>
    <t>0891</t>
  </si>
  <si>
    <t>0000194020</t>
  </si>
  <si>
    <t>0957</t>
  </si>
  <si>
    <t>0000194022</t>
  </si>
  <si>
    <t>0964</t>
  </si>
  <si>
    <t>0000082983</t>
  </si>
  <si>
    <t>80</t>
  </si>
  <si>
    <t>0000194051</t>
  </si>
  <si>
    <t>0428</t>
  </si>
  <si>
    <t>0000194049</t>
  </si>
  <si>
    <t>0892</t>
  </si>
  <si>
    <t>0000194050</t>
  </si>
  <si>
    <t>0893</t>
  </si>
  <si>
    <t>0000194052</t>
  </si>
  <si>
    <t>0894</t>
  </si>
  <si>
    <t>0000082984</t>
  </si>
  <si>
    <t>81</t>
  </si>
  <si>
    <t>0000194059</t>
  </si>
  <si>
    <t>0895</t>
  </si>
  <si>
    <t>0000194060</t>
  </si>
  <si>
    <t>0896</t>
  </si>
  <si>
    <t>0000076188</t>
  </si>
  <si>
    <t>82</t>
  </si>
  <si>
    <t>0000194083</t>
  </si>
  <si>
    <t>0102</t>
  </si>
  <si>
    <t>0000194082</t>
  </si>
  <si>
    <t>0958</t>
  </si>
  <si>
    <t>0000075194</t>
  </si>
  <si>
    <t>83</t>
  </si>
  <si>
    <t>0000076725</t>
  </si>
  <si>
    <t>0427</t>
  </si>
  <si>
    <t>0000194137</t>
  </si>
  <si>
    <t>0897</t>
  </si>
  <si>
    <t>0000194140</t>
  </si>
  <si>
    <t>0898</t>
  </si>
  <si>
    <t>0000194141</t>
  </si>
  <si>
    <t>0899</t>
  </si>
  <si>
    <t>0000194142</t>
  </si>
  <si>
    <t>0900</t>
  </si>
  <si>
    <t>0000194143</t>
  </si>
  <si>
    <t>0901</t>
  </si>
  <si>
    <t>0000194144</t>
  </si>
  <si>
    <t>0902</t>
  </si>
  <si>
    <t>0000082985</t>
  </si>
  <si>
    <t>84</t>
  </si>
  <si>
    <t>0000194159</t>
  </si>
  <si>
    <t>0106</t>
  </si>
  <si>
    <t>0000194157</t>
  </si>
  <si>
    <t>0903</t>
  </si>
  <si>
    <t>0000194158</t>
  </si>
  <si>
    <t>0904</t>
  </si>
  <si>
    <t>0000194160</t>
  </si>
  <si>
    <t>0905</t>
  </si>
  <si>
    <t>0000082986</t>
  </si>
  <si>
    <t>85</t>
  </si>
  <si>
    <t>0000075865</t>
  </si>
  <si>
    <t>0313</t>
  </si>
  <si>
    <t>0000194179</t>
  </si>
  <si>
    <t>0511</t>
  </si>
  <si>
    <t>0000194177</t>
  </si>
  <si>
    <t>0906</t>
  </si>
  <si>
    <t>0000194178</t>
  </si>
  <si>
    <t>0907</t>
  </si>
  <si>
    <t>0000194181</t>
  </si>
  <si>
    <t>0908</t>
  </si>
  <si>
    <t>0000075196</t>
  </si>
  <si>
    <t>86</t>
  </si>
  <si>
    <t>0000194196</t>
  </si>
  <si>
    <t>0909</t>
  </si>
  <si>
    <t>0000194197</t>
  </si>
  <si>
    <t>0910</t>
  </si>
  <si>
    <t>0000194198</t>
  </si>
  <si>
    <t>0911</t>
  </si>
  <si>
    <t>0000194200</t>
  </si>
  <si>
    <t>0912</t>
  </si>
  <si>
    <t>0000077907</t>
  </si>
  <si>
    <t>87</t>
  </si>
  <si>
    <t>0000194205</t>
  </si>
  <si>
    <t>0423</t>
  </si>
  <si>
    <t>0000194207</t>
  </si>
  <si>
    <t>0913</t>
  </si>
  <si>
    <t>0000194208</t>
  </si>
  <si>
    <t>0914</t>
  </si>
  <si>
    <t>0000194209</t>
  </si>
  <si>
    <t>0915</t>
  </si>
  <si>
    <t>0000194210</t>
  </si>
  <si>
    <t>0916</t>
  </si>
  <si>
    <t>0000078821</t>
  </si>
  <si>
    <t>0917</t>
  </si>
  <si>
    <t>0000082987</t>
  </si>
  <si>
    <t>88</t>
  </si>
  <si>
    <t>0000194223</t>
  </si>
  <si>
    <t>0431</t>
  </si>
  <si>
    <t>0000194217</t>
  </si>
  <si>
    <t>0918</t>
  </si>
  <si>
    <t>0000194218</t>
  </si>
  <si>
    <t>0919</t>
  </si>
  <si>
    <t>0000075132</t>
  </si>
  <si>
    <t>0920</t>
  </si>
  <si>
    <t>0000194220</t>
  </si>
  <si>
    <t>0921</t>
  </si>
  <si>
    <t>0000194221</t>
  </si>
  <si>
    <t>0922</t>
  </si>
  <si>
    <t>0000194222</t>
  </si>
  <si>
    <t>0923</t>
  </si>
  <si>
    <t>0000194224</t>
  </si>
  <si>
    <t>0924</t>
  </si>
  <si>
    <t>0000082952</t>
  </si>
  <si>
    <t>89</t>
  </si>
  <si>
    <t>0000194254</t>
  </si>
  <si>
    <t>0111</t>
  </si>
  <si>
    <t>0000194239</t>
  </si>
  <si>
    <t>0925</t>
  </si>
  <si>
    <t>0000075321</t>
  </si>
  <si>
    <t>0926</t>
  </si>
  <si>
    <t>0000075195</t>
  </si>
  <si>
    <t>0927</t>
  </si>
  <si>
    <t>0000194244</t>
  </si>
  <si>
    <t>0928</t>
  </si>
  <si>
    <t>0000194246</t>
  </si>
  <si>
    <t>0929</t>
  </si>
  <si>
    <t>0000194247</t>
  </si>
  <si>
    <t>0930</t>
  </si>
  <si>
    <t>0000194248</t>
  </si>
  <si>
    <t>0931</t>
  </si>
  <si>
    <t>0000194249</t>
  </si>
  <si>
    <t>0932</t>
  </si>
  <si>
    <t>0000194250</t>
  </si>
  <si>
    <t>0933</t>
  </si>
  <si>
    <t>0000194252</t>
  </si>
  <si>
    <t>0934</t>
  </si>
  <si>
    <t>0000194253</t>
  </si>
  <si>
    <t>0935</t>
  </si>
  <si>
    <t>0000194256</t>
  </si>
  <si>
    <t>0936</t>
  </si>
  <si>
    <t>0000194257</t>
  </si>
  <si>
    <t>0937</t>
  </si>
  <si>
    <t>0000082953</t>
  </si>
  <si>
    <t>90</t>
  </si>
  <si>
    <t>0000076689</t>
  </si>
  <si>
    <t>0408</t>
  </si>
  <si>
    <t>0000194288</t>
  </si>
  <si>
    <t>0476</t>
  </si>
  <si>
    <t>0000194284</t>
  </si>
  <si>
    <t>0000194285</t>
  </si>
  <si>
    <t>0939</t>
  </si>
  <si>
    <t>0000194286</t>
  </si>
  <si>
    <t>0940</t>
  </si>
  <si>
    <t>0000194287</t>
  </si>
  <si>
    <t>0941</t>
  </si>
  <si>
    <t>0000082954</t>
  </si>
  <si>
    <t>91</t>
  </si>
  <si>
    <t>0000194303</t>
  </si>
  <si>
    <t>0433</t>
  </si>
  <si>
    <t>0000194297</t>
  </si>
  <si>
    <t>0942</t>
  </si>
  <si>
    <t>0000194299</t>
  </si>
  <si>
    <t>0943</t>
  </si>
  <si>
    <t>0000194300</t>
  </si>
  <si>
    <t>0944</t>
  </si>
  <si>
    <t>0000194301</t>
  </si>
  <si>
    <t>0945</t>
  </si>
  <si>
    <t>0000194305</t>
  </si>
  <si>
    <t>0946</t>
  </si>
  <si>
    <t>0000194306</t>
  </si>
  <si>
    <t>0947</t>
  </si>
  <si>
    <t>0000076691</t>
  </si>
  <si>
    <t>92</t>
  </si>
  <si>
    <t>0000194320</t>
  </si>
  <si>
    <t>0432</t>
  </si>
  <si>
    <t>0000194318</t>
  </si>
  <si>
    <t>0948</t>
  </si>
  <si>
    <t>0000194322</t>
  </si>
  <si>
    <t>0949</t>
  </si>
  <si>
    <t>0000194323</t>
  </si>
  <si>
    <t>0950</t>
  </si>
  <si>
    <t>MVH County Portion</t>
  </si>
  <si>
    <t>Distribute Equally</t>
  </si>
  <si>
    <t>MVH City Town Portion</t>
  </si>
  <si>
    <t>Remit Supp</t>
  </si>
  <si>
    <t>Location</t>
  </si>
  <si>
    <t>Locality</t>
  </si>
  <si>
    <t>Rounding</t>
  </si>
  <si>
    <t>County Net</t>
  </si>
  <si>
    <t>Population</t>
  </si>
  <si>
    <t>Muni Net</t>
  </si>
  <si>
    <t xml:space="preserve">Total </t>
  </si>
  <si>
    <t>ADAMS CTY TREASURER</t>
  </si>
  <si>
    <t>C</t>
  </si>
  <si>
    <t>C01</t>
  </si>
  <si>
    <t>DECATUR CLERK-TREASURER</t>
  </si>
  <si>
    <t>M</t>
  </si>
  <si>
    <t>M0130407</t>
  </si>
  <si>
    <t/>
  </si>
  <si>
    <t>BERNE CLERK-TREASURER</t>
  </si>
  <si>
    <t>M0130453</t>
  </si>
  <si>
    <t>GENEVA CLERK-TREASURER</t>
  </si>
  <si>
    <t>M0130520</t>
  </si>
  <si>
    <t>MONROE CLERK-TREASURER</t>
  </si>
  <si>
    <t>M0130521</t>
  </si>
  <si>
    <t>ALLEN CTY TREASURER</t>
  </si>
  <si>
    <t>C02</t>
  </si>
  <si>
    <t>CITY OF FORT WAYNE</t>
  </si>
  <si>
    <t>M0230100</t>
  </si>
  <si>
    <t>NEW HAVEN CLERK-TREASURER</t>
  </si>
  <si>
    <t>M0230424</t>
  </si>
  <si>
    <t>WOODBURN CLERK-TREASURER</t>
  </si>
  <si>
    <t>M0230465</t>
  </si>
  <si>
    <t>GRABILL CLERK-TREASURER</t>
  </si>
  <si>
    <t>M0230522</t>
  </si>
  <si>
    <t>HUNTERTOWN CLERK-TREASURER</t>
  </si>
  <si>
    <t>M0230523</t>
  </si>
  <si>
    <t>MONROEVILLE CLERK-TREASURER</t>
  </si>
  <si>
    <t>M0230524</t>
  </si>
  <si>
    <t>LEO-CEDARVILLE CLERK TREASURER</t>
  </si>
  <si>
    <t>M0230968</t>
  </si>
  <si>
    <t>BARTHOLOMEW CTY TREASURER</t>
  </si>
  <si>
    <t>C03</t>
  </si>
  <si>
    <t>COLUMBUS CLERK-TREASURER</t>
  </si>
  <si>
    <t>M0330200</t>
  </si>
  <si>
    <t>CLIFFORD CLERK-TREASURER</t>
  </si>
  <si>
    <t>M0330525</t>
  </si>
  <si>
    <t>ELIZABETHTOWN CLERK-TREASURER</t>
  </si>
  <si>
    <t>M0330526</t>
  </si>
  <si>
    <t>HARTSVILLE CLERK-TREASURER</t>
  </si>
  <si>
    <t>M0330527</t>
  </si>
  <si>
    <t>HOPE CLERK-TREASURER</t>
  </si>
  <si>
    <t>M0330528</t>
  </si>
  <si>
    <t>JONESVILLE CLERK-TREASURER</t>
  </si>
  <si>
    <t>M0330529</t>
  </si>
  <si>
    <t>BENTON CTY TREASURER</t>
  </si>
  <si>
    <t>C04</t>
  </si>
  <si>
    <t>AMBIA CLERK-TREASURER</t>
  </si>
  <si>
    <t>M0430530</t>
  </si>
  <si>
    <t>BOSWELL CLERK-TREASURER</t>
  </si>
  <si>
    <t>M0430531</t>
  </si>
  <si>
    <t>EARL PARK CLERK-TREASURER</t>
  </si>
  <si>
    <t>M0430532</t>
  </si>
  <si>
    <t>FOWLER CLERK-TREASURER</t>
  </si>
  <si>
    <t>M0430533</t>
  </si>
  <si>
    <t>OTTERBEIN CLERK-TREASURER</t>
  </si>
  <si>
    <t>M0430534</t>
  </si>
  <si>
    <t>OXFORD CLERK-TREASURER</t>
  </si>
  <si>
    <t>M0430535</t>
  </si>
  <si>
    <t>BLACKFORD CTY TREASURER</t>
  </si>
  <si>
    <t>C05</t>
  </si>
  <si>
    <t>HARTFORD CITY CLERK-TREASURER</t>
  </si>
  <si>
    <t>M0530409</t>
  </si>
  <si>
    <t>MONTPELIER CLERK-TREASURER</t>
  </si>
  <si>
    <t>M0530464</t>
  </si>
  <si>
    <t>SHAMROCK LAKES CLERK-TREASURER</t>
  </si>
  <si>
    <t>M0530951</t>
  </si>
  <si>
    <t>BOONE CTY TREASURER</t>
  </si>
  <si>
    <t>C06</t>
  </si>
  <si>
    <t>LEBANON CLERK-TREASURER</t>
  </si>
  <si>
    <t>M0630402</t>
  </si>
  <si>
    <t>ADVANCE CLERK-TREASURER</t>
  </si>
  <si>
    <t>M0630536</t>
  </si>
  <si>
    <t>JAMESTOWN CLERK-TREASURER</t>
  </si>
  <si>
    <t>M0630537</t>
  </si>
  <si>
    <t>THORNTOWN CLERK-TREASURER</t>
  </si>
  <si>
    <t>M0630538</t>
  </si>
  <si>
    <t>ULEN CLERK-TREASURER</t>
  </si>
  <si>
    <t>M0630539</t>
  </si>
  <si>
    <t>WHITESTOWN CLERK-TREASURER</t>
  </si>
  <si>
    <t>M0630540</t>
  </si>
  <si>
    <t>ZIONSVILLE CLERK-TREASURER</t>
  </si>
  <si>
    <t>M0630541</t>
  </si>
  <si>
    <t>BROWN CTY TREASURER</t>
  </si>
  <si>
    <t>C07</t>
  </si>
  <si>
    <t>NASHVILLE CLERK-TREASURER</t>
  </si>
  <si>
    <t>M0730542</t>
  </si>
  <si>
    <t>CARROLL CTY TREASURER</t>
  </si>
  <si>
    <t>C08</t>
  </si>
  <si>
    <t>DELPHI CLERK-TREASURER</t>
  </si>
  <si>
    <t>M0830457</t>
  </si>
  <si>
    <t>BURLINGTON CLERK-TREASURER</t>
  </si>
  <si>
    <t>M0830543</t>
  </si>
  <si>
    <t>CAMDEN CLERK-TREASURER</t>
  </si>
  <si>
    <t>M0830544</t>
  </si>
  <si>
    <t>FLORA CLERK-TREASURER</t>
  </si>
  <si>
    <t>M0830545</t>
  </si>
  <si>
    <t>YEOMAN CLERK-TREASURER</t>
  </si>
  <si>
    <t>M0830546</t>
  </si>
  <si>
    <t>CASS CTY TREASURER</t>
  </si>
  <si>
    <t>C09</t>
  </si>
  <si>
    <t>LOGANSPORT CLERK-TREASURER</t>
  </si>
  <si>
    <t>M0930301</t>
  </si>
  <si>
    <t>GALVESTON CLERK-TREASURER</t>
  </si>
  <si>
    <t>M0930547</t>
  </si>
  <si>
    <t>ONWARD CLERK-TREASURER</t>
  </si>
  <si>
    <t>M0930548</t>
  </si>
  <si>
    <t>ROYAL CENTER CLERK-TREASURER</t>
  </si>
  <si>
    <t>M0930549</t>
  </si>
  <si>
    <t>WALTON CLERK-TREASURER</t>
  </si>
  <si>
    <t>M0930550</t>
  </si>
  <si>
    <t>CLARK CTY TREASURER</t>
  </si>
  <si>
    <t>C10</t>
  </si>
  <si>
    <t>JEFFERSONVILLE CLERK-TREASURER</t>
  </si>
  <si>
    <t>M1030205</t>
  </si>
  <si>
    <t>CHARLESTOWN CLERK-TREASURER</t>
  </si>
  <si>
    <t>M1030421</t>
  </si>
  <si>
    <t>CLARKSVILLE CLERK-TREASURER</t>
  </si>
  <si>
    <t>M1030500</t>
  </si>
  <si>
    <t>BORDEN CLERK TREASURER</t>
  </si>
  <si>
    <t>M1030551</t>
  </si>
  <si>
    <t>SELLERSBURG CLERK-TREASURER</t>
  </si>
  <si>
    <t>M1030552</t>
  </si>
  <si>
    <t>UTICA CLERK-TREASURER</t>
  </si>
  <si>
    <t>M1030962</t>
  </si>
  <si>
    <t>CLAY CTY TREASURER</t>
  </si>
  <si>
    <t>C11</t>
  </si>
  <si>
    <t>BRAZIL CLERK-TREASURER</t>
  </si>
  <si>
    <t>M1130410</t>
  </si>
  <si>
    <t>CARBON CLERK-TREASURER</t>
  </si>
  <si>
    <t>M1130553</t>
  </si>
  <si>
    <t>CENTER POINT CLERK-TREASURER</t>
  </si>
  <si>
    <t>M1130554</t>
  </si>
  <si>
    <t>CLAY CITY CLERK-TREASURER</t>
  </si>
  <si>
    <t>M1130555</t>
  </si>
  <si>
    <t>KNIGHTSVILLE CLERK-TREASURER</t>
  </si>
  <si>
    <t>M1130556</t>
  </si>
  <si>
    <t>STAUNTON CLERK-TREASURER</t>
  </si>
  <si>
    <t>M1130557</t>
  </si>
  <si>
    <t>HARMONY CLERK-TREASURER</t>
  </si>
  <si>
    <t>M1130558</t>
  </si>
  <si>
    <t>CLINTON CTY TREASURER</t>
  </si>
  <si>
    <t>C12</t>
  </si>
  <si>
    <t>FRANKFORT CLERK-TREASURER</t>
  </si>
  <si>
    <t>M1230309</t>
  </si>
  <si>
    <t>COLFAX CLERK-TREASURER</t>
  </si>
  <si>
    <t>M1230559</t>
  </si>
  <si>
    <t>KIRKLIN CLERK-TREASURER</t>
  </si>
  <si>
    <t>M1230560</t>
  </si>
  <si>
    <t>MICHIGANTOWN CLERK-TREASURER</t>
  </si>
  <si>
    <t>M1230561</t>
  </si>
  <si>
    <t>MULBERRY CLERK-TREASURER</t>
  </si>
  <si>
    <t>M1230562</t>
  </si>
  <si>
    <t>ROSSVILLE CLERK-TREASURER</t>
  </si>
  <si>
    <t>M1230563</t>
  </si>
  <si>
    <t>CRAWFORD CTY TREASURER</t>
  </si>
  <si>
    <t>C13</t>
  </si>
  <si>
    <t>ALTON CLERK-TREASURER</t>
  </si>
  <si>
    <t>M1330564</t>
  </si>
  <si>
    <t>ENGLISH CLERK-TREASURER</t>
  </si>
  <si>
    <t>M1330565</t>
  </si>
  <si>
    <t>LEAVENWORTH CLERK-TREASURER</t>
  </si>
  <si>
    <t>M1330566</t>
  </si>
  <si>
    <t>MARENGO CLERK-TREASURER</t>
  </si>
  <si>
    <t>M1330567</t>
  </si>
  <si>
    <t>MILLTOWN CLERK-TREASURER</t>
  </si>
  <si>
    <t>M1330568</t>
  </si>
  <si>
    <t>DAVIESS CTY TREASURER</t>
  </si>
  <si>
    <t>C14</t>
  </si>
  <si>
    <t>WASHINGTON CLERK-TREASURER</t>
  </si>
  <si>
    <t>M1430319</t>
  </si>
  <si>
    <t>TOWN OF ALFORDSVILLE</t>
  </si>
  <si>
    <t>M1430569</t>
  </si>
  <si>
    <t>CANNELBURG CLERK-TREASURER</t>
  </si>
  <si>
    <t>M1430570</t>
  </si>
  <si>
    <t>ELNORA CLERK-TREASURER</t>
  </si>
  <si>
    <t>M1430571</t>
  </si>
  <si>
    <t>TOWN OF MONTGOMERY</t>
  </si>
  <si>
    <t>M1430572</t>
  </si>
  <si>
    <t>ODON CLERK-TREASURER</t>
  </si>
  <si>
    <t>M1430573</t>
  </si>
  <si>
    <t>PLAINVILLE CLERK-TREASURER</t>
  </si>
  <si>
    <t>M1430574</t>
  </si>
  <si>
    <t>DEARBORN CTY TREASURER</t>
  </si>
  <si>
    <t>C15</t>
  </si>
  <si>
    <t>LAWRENCEBURG CLERK-TREASURER</t>
  </si>
  <si>
    <t>M1530439</t>
  </si>
  <si>
    <t>AURORA CLERK-TREASURER</t>
  </si>
  <si>
    <t>M1530442</t>
  </si>
  <si>
    <t>DILLSBORO CLERK-TREASURER</t>
  </si>
  <si>
    <t>M1530575</t>
  </si>
  <si>
    <t>GREENDALE CLERK-TREASURER</t>
  </si>
  <si>
    <t>M1530576</t>
  </si>
  <si>
    <t>MOORES HILL CLERK-TREASURER</t>
  </si>
  <si>
    <t>M1530577</t>
  </si>
  <si>
    <t>ST. LEON CLERK-TREASURER</t>
  </si>
  <si>
    <t>M1530578</t>
  </si>
  <si>
    <t>WEST HARRISON CLERK-TREASURER</t>
  </si>
  <si>
    <t>M1530579</t>
  </si>
  <si>
    <t>DECATUR CTY TREASURER</t>
  </si>
  <si>
    <t>C16</t>
  </si>
  <si>
    <t>GREENSBURG CLERK-TREASURER</t>
  </si>
  <si>
    <t>M1630406</t>
  </si>
  <si>
    <t>MILLHOUSEN CLERK-TREASURER</t>
  </si>
  <si>
    <t>M1630581</t>
  </si>
  <si>
    <t>NEWPOINT CLERK-TREASURER</t>
  </si>
  <si>
    <t>M1630582</t>
  </si>
  <si>
    <t>ST. PAUL CLERK-TREASURER</t>
  </si>
  <si>
    <t>M1630583</t>
  </si>
  <si>
    <t>WESTPORT CLERK-TREASURER</t>
  </si>
  <si>
    <t>M1630584</t>
  </si>
  <si>
    <t>DEKALB CTY TREASURER</t>
  </si>
  <si>
    <t>C17</t>
  </si>
  <si>
    <t>AUBURN CLERK-TREASURER</t>
  </si>
  <si>
    <t>M1730416</t>
  </si>
  <si>
    <t>GARRETT CLERK-TREASURER</t>
  </si>
  <si>
    <t>M1730436</t>
  </si>
  <si>
    <t>BUTLER CLERK-TREASURER</t>
  </si>
  <si>
    <t>M1730460</t>
  </si>
  <si>
    <t>ALTONA CLERK-TREASURER</t>
  </si>
  <si>
    <t>M1730585</t>
  </si>
  <si>
    <t>ASHLEY CLERK-TREASURER</t>
  </si>
  <si>
    <t>M1730586</t>
  </si>
  <si>
    <t>CORUNNA CLERK-TREASURER</t>
  </si>
  <si>
    <t>M1730587</t>
  </si>
  <si>
    <t>ST. JOE CLERK-TREASURER</t>
  </si>
  <si>
    <t>M1730589</t>
  </si>
  <si>
    <t>WATERLOO CLERK-TREASURER</t>
  </si>
  <si>
    <t>M1730590</t>
  </si>
  <si>
    <t>DELAWARE CTY TREASURER</t>
  </si>
  <si>
    <t>C18</t>
  </si>
  <si>
    <t>MUNCIE CITY CONTROLLER</t>
  </si>
  <si>
    <t>M1830107</t>
  </si>
  <si>
    <t>ALBANY CLERK-TREASURER</t>
  </si>
  <si>
    <t>M1830591</t>
  </si>
  <si>
    <t>EATON CLERK-TREASURER</t>
  </si>
  <si>
    <t>M1830592</t>
  </si>
  <si>
    <t>GASTON CLERK-TREASURER</t>
  </si>
  <si>
    <t>M1830593</t>
  </si>
  <si>
    <t>SELMA CLERK-TREASURER</t>
  </si>
  <si>
    <t>M1830594</t>
  </si>
  <si>
    <t>YORKTOWN CLERK-TREASURER</t>
  </si>
  <si>
    <t>M1830595</t>
  </si>
  <si>
    <t>DALEVILLE CLERK-TREASURER</t>
  </si>
  <si>
    <t>M1830963</t>
  </si>
  <si>
    <t>DUBOIS CTY TREASURER</t>
  </si>
  <si>
    <t>C19</t>
  </si>
  <si>
    <t>JASPER CLERK-TREASURER</t>
  </si>
  <si>
    <t>M1930405</t>
  </si>
  <si>
    <t>HUNTINGBURG CLERK-TREASURER</t>
  </si>
  <si>
    <t>M1930434</t>
  </si>
  <si>
    <t>BIRDSEYE CLERK-TREASURER</t>
  </si>
  <si>
    <t>M1930596</t>
  </si>
  <si>
    <t>FERDINAND CLERK-TREASURER</t>
  </si>
  <si>
    <t>M1930597</t>
  </si>
  <si>
    <t>HOLLAND CLERK-TREASURER</t>
  </si>
  <si>
    <t>M1930598</t>
  </si>
  <si>
    <t>ELKHART CTY TREASURER</t>
  </si>
  <si>
    <t>C20</t>
  </si>
  <si>
    <t>ELKHART CITY CONTROLLER</t>
  </si>
  <si>
    <t>M2030112</t>
  </si>
  <si>
    <t>GOSHEN CITY CLERK-TREASURER</t>
  </si>
  <si>
    <t>M2030305</t>
  </si>
  <si>
    <t>NAPPANEE CLERK-TREASURER</t>
  </si>
  <si>
    <t>M2030444</t>
  </si>
  <si>
    <t>BRISTOL CLERK-TREASURER</t>
  </si>
  <si>
    <t>M2030599</t>
  </si>
  <si>
    <t>MIDDLEBURY CLERK-TREASURER</t>
  </si>
  <si>
    <t>M2030600</t>
  </si>
  <si>
    <t>MILLERSBURG CLERK-TREASURER</t>
  </si>
  <si>
    <t>M2030601</t>
  </si>
  <si>
    <t>WAKARUSA CLERK-TREASURER</t>
  </si>
  <si>
    <t>M2030602</t>
  </si>
  <si>
    <t>FAYETTE COUNTY TREASURER</t>
  </si>
  <si>
    <t>C21</t>
  </si>
  <si>
    <t>CONNERSVILLE CLERK-TREASURER</t>
  </si>
  <si>
    <t>M2130304</t>
  </si>
  <si>
    <t>FLOYD CTY TREASURER</t>
  </si>
  <si>
    <t>C22</t>
  </si>
  <si>
    <t>NEW ALBANY CITY CONTROLLER</t>
  </si>
  <si>
    <t>M2230116</t>
  </si>
  <si>
    <t>GEORGETOWN CLERK-TREASURER</t>
  </si>
  <si>
    <t>M2230603</t>
  </si>
  <si>
    <t>GREENVILLE CLERK-TREASURER</t>
  </si>
  <si>
    <t>M2230604</t>
  </si>
  <si>
    <t>FOUNTAIN CTY TREASURER</t>
  </si>
  <si>
    <t>C23</t>
  </si>
  <si>
    <t>ATTICA CLERK-TREASURER</t>
  </si>
  <si>
    <t>M2330443</t>
  </si>
  <si>
    <t>CITY OF COVINGTON</t>
  </si>
  <si>
    <t>M2330456</t>
  </si>
  <si>
    <t>HILLSBORO CLERK-TREASURER</t>
  </si>
  <si>
    <t>M2330605</t>
  </si>
  <si>
    <t>KINGMAN CLERK-TREASURER</t>
  </si>
  <si>
    <t>M2330606</t>
  </si>
  <si>
    <t>MELLOTT CLERK-TREASURER</t>
  </si>
  <si>
    <t>M2330607</t>
  </si>
  <si>
    <t>NEWTOWN CLERK-TREASURER</t>
  </si>
  <si>
    <t>M2330608</t>
  </si>
  <si>
    <t>VEEDERSBURG CLERK-TREASURER</t>
  </si>
  <si>
    <t>M2330609</t>
  </si>
  <si>
    <t>WALLACE CLERK-TREASURER</t>
  </si>
  <si>
    <t>M2330610</t>
  </si>
  <si>
    <t>FRANKLIN CTY TREASURER</t>
  </si>
  <si>
    <t>C24</t>
  </si>
  <si>
    <t>CEDAR GROVE CLERK-TREASURER</t>
  </si>
  <si>
    <t>M2430611</t>
  </si>
  <si>
    <t>LAUREL CLERK-TREASURER</t>
  </si>
  <si>
    <t>M2430612</t>
  </si>
  <si>
    <t>MOUNT CARMEL CLERK-TREASURER</t>
  </si>
  <si>
    <t>M2430613</t>
  </si>
  <si>
    <t>OLDENBURG CLERK-TREASURER</t>
  </si>
  <si>
    <t>M2430614</t>
  </si>
  <si>
    <t>BROOKVILLE CLERK-TREASURER</t>
  </si>
  <si>
    <t>M2430952</t>
  </si>
  <si>
    <t>FULTON CTY TREASURER</t>
  </si>
  <si>
    <t>C25</t>
  </si>
  <si>
    <t>ROCHESTER CLERK-TREASURER</t>
  </si>
  <si>
    <t>M2530440</t>
  </si>
  <si>
    <t>AKRON CLERK-TREASURER</t>
  </si>
  <si>
    <t>M2530615</t>
  </si>
  <si>
    <t>FULTON CLERK-TREASURER</t>
  </si>
  <si>
    <t>M2530616</t>
  </si>
  <si>
    <t>KEWANNA CLERK-TREASURER</t>
  </si>
  <si>
    <t>M2530617</t>
  </si>
  <si>
    <t>GIBSON CTY TREASURER</t>
  </si>
  <si>
    <t>C26</t>
  </si>
  <si>
    <t>PRINCETON CLERK-TREASURER</t>
  </si>
  <si>
    <t>M2630415</t>
  </si>
  <si>
    <t>OAKLAND CITY CLERK-TREASURER</t>
  </si>
  <si>
    <t>M2630451</t>
  </si>
  <si>
    <t>FORT BRANCH CLERK-TREASURER</t>
  </si>
  <si>
    <t>M2630618</t>
  </si>
  <si>
    <t>FRANCISCO CLERK-TREASURER</t>
  </si>
  <si>
    <t>M2630619</t>
  </si>
  <si>
    <t>HAUBSTADT CLERK-TREASURER</t>
  </si>
  <si>
    <t>M2630620</t>
  </si>
  <si>
    <t>HAZLETON CLERK-TREASURER</t>
  </si>
  <si>
    <t>M2630621</t>
  </si>
  <si>
    <t>MACKEY CLERK-TREASURER</t>
  </si>
  <si>
    <t>M2630622</t>
  </si>
  <si>
    <t>OWENSVILLE CLERK-TREASURER</t>
  </si>
  <si>
    <t>M2630623</t>
  </si>
  <si>
    <t>PATOKA CLERK-TREASURER</t>
  </si>
  <si>
    <t>M2630624</t>
  </si>
  <si>
    <t>SOMERVILLE CLERK-TREASURER</t>
  </si>
  <si>
    <t>M2630625</t>
  </si>
  <si>
    <t>GRANT CTY TREASURER</t>
  </si>
  <si>
    <t>C27</t>
  </si>
  <si>
    <t>MARION CITY CONTROLLER</t>
  </si>
  <si>
    <t>M2730114</t>
  </si>
  <si>
    <t>GAS CITY CLERK-TREASURER</t>
  </si>
  <si>
    <t>M2730422</t>
  </si>
  <si>
    <t>FAIRMOUNT CLERK-TREASURER</t>
  </si>
  <si>
    <t>M2730626</t>
  </si>
  <si>
    <t>FOWLERTON CLERK-TREASURER</t>
  </si>
  <si>
    <t>M2730627</t>
  </si>
  <si>
    <t>JONESBORO CLERK-TREASURER</t>
  </si>
  <si>
    <t>M2730628</t>
  </si>
  <si>
    <t>MATTHEWS CLERK-TREASURER</t>
  </si>
  <si>
    <t>M2730629</t>
  </si>
  <si>
    <t>SWAYZEE CLERK-TREASURER</t>
  </si>
  <si>
    <t>M2730630</t>
  </si>
  <si>
    <t>SWEETSER CLERK-TREASURER</t>
  </si>
  <si>
    <t>M2730631</t>
  </si>
  <si>
    <t>UPLAND CLERK-TREASURER</t>
  </si>
  <si>
    <t>M2730632</t>
  </si>
  <si>
    <t>VAN BUREN CLERK-TREASURER</t>
  </si>
  <si>
    <t>M2730633</t>
  </si>
  <si>
    <t>GREENE CTY TREASURER</t>
  </si>
  <si>
    <t>C28</t>
  </si>
  <si>
    <t>LINTON CLERK-TREASURER</t>
  </si>
  <si>
    <t>M2830426</t>
  </si>
  <si>
    <t>JASONVILLE CLERK-TREASURER</t>
  </si>
  <si>
    <t>M2830461</t>
  </si>
  <si>
    <t>BLOOMFIELD CLERK-TREASURER</t>
  </si>
  <si>
    <t>M2830634</t>
  </si>
  <si>
    <t>LYONS CLERK-TREASURER</t>
  </si>
  <si>
    <t>M2830635</t>
  </si>
  <si>
    <t>NEWBERRY CLERK-TREASURER</t>
  </si>
  <si>
    <t>M2830636</t>
  </si>
  <si>
    <t>SWITZ CITY CLERK-TREASURER</t>
  </si>
  <si>
    <t>M2830637</t>
  </si>
  <si>
    <t>WORTHINGTON CLERK-TREASURER</t>
  </si>
  <si>
    <t>M2830638</t>
  </si>
  <si>
    <t>HAMILTON CTY TREASURER</t>
  </si>
  <si>
    <t>C29</t>
  </si>
  <si>
    <t>CARMEL CLERK-TREASURER</t>
  </si>
  <si>
    <t>M2930323</t>
  </si>
  <si>
    <t>CITY OF NOBLESVILLE</t>
  </si>
  <si>
    <t>M2930413</t>
  </si>
  <si>
    <t>ARCADIA CLERK-TREASURER</t>
  </si>
  <si>
    <t>M2930639</t>
  </si>
  <si>
    <t>ATLANTA CLERK-TREASURER</t>
  </si>
  <si>
    <t>M2930640</t>
  </si>
  <si>
    <t>CICERO CLERK-TREASURER</t>
  </si>
  <si>
    <t>M2930641</t>
  </si>
  <si>
    <t>FISHERS CLERK-TREASURER</t>
  </si>
  <si>
    <t>M2930642</t>
  </si>
  <si>
    <t>SHERIDAN CLERK-TREASURER</t>
  </si>
  <si>
    <t>M2930643</t>
  </si>
  <si>
    <t>WESTFIELD CLERK-TREASURER</t>
  </si>
  <si>
    <t>M2930644</t>
  </si>
  <si>
    <t>HANCOCK CTY TREASURER</t>
  </si>
  <si>
    <t>C30</t>
  </si>
  <si>
    <t>GREENFIELD CLERK-TREASURER</t>
  </si>
  <si>
    <t>M3030400</t>
  </si>
  <si>
    <t>FORTVILLE CLERK-TREASURER</t>
  </si>
  <si>
    <t>M3030645</t>
  </si>
  <si>
    <t>NEW PALESTINE CLERK-TREASURER</t>
  </si>
  <si>
    <t>M3030646</t>
  </si>
  <si>
    <t>SHIRLEY CLERK-TREASURER</t>
  </si>
  <si>
    <t>M3030647</t>
  </si>
  <si>
    <t>TOWN OF SPRING LAKE INC</t>
  </si>
  <si>
    <t>M3030648</t>
  </si>
  <si>
    <t>WILKINSON CLERK-TREASURER</t>
  </si>
  <si>
    <t>M3030649</t>
  </si>
  <si>
    <t>MCCORDSVILLE CLERK-TREASURER</t>
  </si>
  <si>
    <t>M3030966</t>
  </si>
  <si>
    <t>HARRISON CTY TREASURER</t>
  </si>
  <si>
    <t>C31</t>
  </si>
  <si>
    <t>CORYDON CLERK-TREASURER</t>
  </si>
  <si>
    <t>M3130650</t>
  </si>
  <si>
    <t>TOWN OF CRANDALL</t>
  </si>
  <si>
    <t>M3130651</t>
  </si>
  <si>
    <t>ELIZABETH CLERK-TREASURER</t>
  </si>
  <si>
    <t>M3130652</t>
  </si>
  <si>
    <t>LACONIA CLERK-TREASURER</t>
  </si>
  <si>
    <t>M3130653</t>
  </si>
  <si>
    <t>LANESVILLE CLERK-TREASURER</t>
  </si>
  <si>
    <t>M3130654</t>
  </si>
  <si>
    <t>MAUCKPORT CLERK-TREASURER</t>
  </si>
  <si>
    <t>M3130655</t>
  </si>
  <si>
    <t>NEW AMSTERDAM CLERK-TREASURER</t>
  </si>
  <si>
    <t>M3130656</t>
  </si>
  <si>
    <t>NEW MIDDLETOWN CLERK-TREASURER</t>
  </si>
  <si>
    <t>M3130657</t>
  </si>
  <si>
    <t>PALMYRA CLERK-TREASURER</t>
  </si>
  <si>
    <t>M3130658</t>
  </si>
  <si>
    <t>HENDRICKS CTY TREASURER</t>
  </si>
  <si>
    <t>C32</t>
  </si>
  <si>
    <t>BROWNSBURG CLERK-TREASURER</t>
  </si>
  <si>
    <t>M3230502</t>
  </si>
  <si>
    <t>PLAINFIELD CLERK-TREASURER</t>
  </si>
  <si>
    <t>M3230503</t>
  </si>
  <si>
    <t>AMO CLERK-TREASURER</t>
  </si>
  <si>
    <t>M3230659</t>
  </si>
  <si>
    <t>CLAYTON CLERK-TREASURER</t>
  </si>
  <si>
    <t>M3230660</t>
  </si>
  <si>
    <t>COATESVILLE CLERK-TREASURER</t>
  </si>
  <si>
    <t>M3230661</t>
  </si>
  <si>
    <t>DANVILLE CLERK-TREASURER</t>
  </si>
  <si>
    <t>M3230662</t>
  </si>
  <si>
    <t>LIZTON CLERK-TREASURER</t>
  </si>
  <si>
    <t>M3230663</t>
  </si>
  <si>
    <t>NORTH SALEM CLERK-TREASURER</t>
  </si>
  <si>
    <t>M3230664</t>
  </si>
  <si>
    <t>PITTSBORO CLERK-TREASURER</t>
  </si>
  <si>
    <t>M3230665</t>
  </si>
  <si>
    <t>STILESVILLE CLERK-TREASURER</t>
  </si>
  <si>
    <t>M3230666</t>
  </si>
  <si>
    <t>AVON CLERK TREASURER</t>
  </si>
  <si>
    <t>M3230969</t>
  </si>
  <si>
    <t>HENRY CTY TREASURER</t>
  </si>
  <si>
    <t>C33</t>
  </si>
  <si>
    <t>NEW CASTLE CLERK-TREASURER</t>
  </si>
  <si>
    <t>M3330203</t>
  </si>
  <si>
    <t>BLOUNTSVILLE CLERK-TREASURER</t>
  </si>
  <si>
    <t>M3330667</t>
  </si>
  <si>
    <t>CADIZ CLERK-TREASURER</t>
  </si>
  <si>
    <t>M3330668</t>
  </si>
  <si>
    <t>DUNREITH CLERK-TREASURER</t>
  </si>
  <si>
    <t>M3330669</t>
  </si>
  <si>
    <t>GREENSBORO CLERK-TREASURER</t>
  </si>
  <si>
    <t>M3330670</t>
  </si>
  <si>
    <t>KENNARD CLERK-TREASURER</t>
  </si>
  <si>
    <t>M3330671</t>
  </si>
  <si>
    <t>KNIGHTSTOWN CLERK-TREASURER</t>
  </si>
  <si>
    <t>M3330672</t>
  </si>
  <si>
    <t>LEWISVILLE CLERK-TREASURER</t>
  </si>
  <si>
    <t>M3330673</t>
  </si>
  <si>
    <t>MIDDLETOWN CLERK-TREASURER</t>
  </si>
  <si>
    <t>M3330674</t>
  </si>
  <si>
    <t>MOORELAND CLERK-TREASURER</t>
  </si>
  <si>
    <t>M3330675</t>
  </si>
  <si>
    <t>MOUNT SUMMIT CLERK-TREASURER</t>
  </si>
  <si>
    <t>M3330676</t>
  </si>
  <si>
    <t>SPICELAND CLERK-TREASURER</t>
  </si>
  <si>
    <t>M3330677</t>
  </si>
  <si>
    <t>SPRINGPORT CLERK-TREASURER</t>
  </si>
  <si>
    <t>M3330678</t>
  </si>
  <si>
    <t>STRAUGHN CLERK-TREASURER</t>
  </si>
  <si>
    <t>M3330679</t>
  </si>
  <si>
    <t>SULPHUR SPRINGS CLERK-TREAS</t>
  </si>
  <si>
    <t>M3330680</t>
  </si>
  <si>
    <t>HOWARD CTY TREASURER</t>
  </si>
  <si>
    <t>C34</t>
  </si>
  <si>
    <t>KOKOMO CTY CONTROLLER</t>
  </si>
  <si>
    <t>M3430110</t>
  </si>
  <si>
    <t>GREENTOWN CLERK-TREASURER</t>
  </si>
  <si>
    <t>M3430681</t>
  </si>
  <si>
    <t>RUSSIAVILLE CLERK-TREASURER</t>
  </si>
  <si>
    <t>M3430682</t>
  </si>
  <si>
    <t>HUNTINGTON CTY TREASURER</t>
  </si>
  <si>
    <t>C35</t>
  </si>
  <si>
    <t>HUNTINGTON CLERK-TREASURER</t>
  </si>
  <si>
    <t>M3530307</t>
  </si>
  <si>
    <t>ANDREWS CLERK-TREASURER</t>
  </si>
  <si>
    <t>M3530683</t>
  </si>
  <si>
    <t>MARKLE CLERK-TREASURER</t>
  </si>
  <si>
    <t>M3530684</t>
  </si>
  <si>
    <t>MOUNT ETNA CLERK-TREASURER</t>
  </si>
  <si>
    <t>M3530685</t>
  </si>
  <si>
    <t>ROANOKE CLERK-TREASURER</t>
  </si>
  <si>
    <t>M3530686</t>
  </si>
  <si>
    <t>WARREN CLERK-TREASURER</t>
  </si>
  <si>
    <t>M3530687</t>
  </si>
  <si>
    <t>JACKSON CTY TREASURER</t>
  </si>
  <si>
    <t>C36</t>
  </si>
  <si>
    <t>SEYMOUR CLERK-TREASURER</t>
  </si>
  <si>
    <t>M3630314</t>
  </si>
  <si>
    <t>BROWNSTOWN CLERK-TREASURER</t>
  </si>
  <si>
    <t>M3630688</t>
  </si>
  <si>
    <t>CROTHERSVILLE CLERK-TREASURER</t>
  </si>
  <si>
    <t>M3630689</t>
  </si>
  <si>
    <t>MEDORA CLERK-TREASURER</t>
  </si>
  <si>
    <t>M3630690</t>
  </si>
  <si>
    <t>JASPER CTY TREASURER</t>
  </si>
  <si>
    <t>C37</t>
  </si>
  <si>
    <t>RENSSELAER CLERK-TREASURER</t>
  </si>
  <si>
    <t>M3730437</t>
  </si>
  <si>
    <t>DEMOTTE CLERK-TREASURER</t>
  </si>
  <si>
    <t>M3730691</t>
  </si>
  <si>
    <t>REMINGTON CLERK-TREASURER</t>
  </si>
  <si>
    <t>M3730692</t>
  </si>
  <si>
    <t>WHEATFIELD CLERK-TREASURER</t>
  </si>
  <si>
    <t>M3730693</t>
  </si>
  <si>
    <t>JAY CTY TREASURER</t>
  </si>
  <si>
    <t>C38</t>
  </si>
  <si>
    <t>PORTLAND CLERK-TREASURER</t>
  </si>
  <si>
    <t>M3830417</t>
  </si>
  <si>
    <t>DUNKIRK CLERK-TREASURER</t>
  </si>
  <si>
    <t>M3830450</t>
  </si>
  <si>
    <t>BRYANT CLERK-TREASURER</t>
  </si>
  <si>
    <t>M3830694</t>
  </si>
  <si>
    <t>PENNVILLE CLERK-TREASURER</t>
  </si>
  <si>
    <t>M3830695</t>
  </si>
  <si>
    <t>REDKEY CLERK-TREASURER</t>
  </si>
  <si>
    <t>M3830696</t>
  </si>
  <si>
    <t>SALAMONIA CLERK-TREASURER</t>
  </si>
  <si>
    <t>M3830697</t>
  </si>
  <si>
    <t>JEFFERSON CTY TREASURER</t>
  </si>
  <si>
    <t>C39</t>
  </si>
  <si>
    <t>MADISON CLERK-TREASURER</t>
  </si>
  <si>
    <t>M3930316</t>
  </si>
  <si>
    <t>BROOKSBURG CLERK-TREASURER</t>
  </si>
  <si>
    <t>M3930698</t>
  </si>
  <si>
    <t>DUPONT CLERK-TREASURER</t>
  </si>
  <si>
    <t>M3930699</t>
  </si>
  <si>
    <t>HANOVER CLERK-TREASURER</t>
  </si>
  <si>
    <t>M3930700</t>
  </si>
  <si>
    <t>JENNINGS CTY TREASURER</t>
  </si>
  <si>
    <t>C40</t>
  </si>
  <si>
    <t>NORTH VERNON CLERK-TREASURER</t>
  </si>
  <si>
    <t>M4030441</t>
  </si>
  <si>
    <t>VERNON CLERK-TREASURER</t>
  </si>
  <si>
    <t>M4030701</t>
  </si>
  <si>
    <t>JOHNSON CTY TREASURER</t>
  </si>
  <si>
    <t>C41</t>
  </si>
  <si>
    <t>FRANKLIN CLERK-TREASURER</t>
  </si>
  <si>
    <t>M4130317</t>
  </si>
  <si>
    <t>GREENWOOD CLERK-TREASURER</t>
  </si>
  <si>
    <t>M4130318</t>
  </si>
  <si>
    <t>BARGERSVILLE CLERK-TREASURER</t>
  </si>
  <si>
    <t>M4130702</t>
  </si>
  <si>
    <t>EDINBURGH CLERK-TREASURER</t>
  </si>
  <si>
    <t>M4130703</t>
  </si>
  <si>
    <t>NEW WHITELAND CLERK-TREASURER</t>
  </si>
  <si>
    <t>M4130704</t>
  </si>
  <si>
    <t>PRINCES LAKE CLERK-TREASURER</t>
  </si>
  <si>
    <t>M4130705</t>
  </si>
  <si>
    <t>TRAFALGAR CLERK-TREASURER</t>
  </si>
  <si>
    <t>M4130706</t>
  </si>
  <si>
    <t>WHITELAND CLERK-TREASURER</t>
  </si>
  <si>
    <t>M4130707</t>
  </si>
  <si>
    <t>KNOX CTY TREASURER</t>
  </si>
  <si>
    <t>C42</t>
  </si>
  <si>
    <t>VINCENNES CLERK-TREASURER</t>
  </si>
  <si>
    <t>M4230300</t>
  </si>
  <si>
    <t>BICKNELL CLERK-TREASURER</t>
  </si>
  <si>
    <t>M4230448</t>
  </si>
  <si>
    <t>BRUCEVILLE CLERK-TREASURER</t>
  </si>
  <si>
    <t>M4230708</t>
  </si>
  <si>
    <t>DECKER CLERK-TREASURER</t>
  </si>
  <si>
    <t>M4230709</t>
  </si>
  <si>
    <t>EDWARDSPORT CLERK-TREASURER</t>
  </si>
  <si>
    <t>M4230710</t>
  </si>
  <si>
    <t>MONROE CITY CLERK-TREASURER</t>
  </si>
  <si>
    <t>M4230711</t>
  </si>
  <si>
    <t>OAKTOWN CLERK-TREASURER</t>
  </si>
  <si>
    <t>M4230712</t>
  </si>
  <si>
    <t>SANDBORN CLERK-TREASURER</t>
  </si>
  <si>
    <t>M4230713</t>
  </si>
  <si>
    <t>WHEATLAND CLERK-TREASURER</t>
  </si>
  <si>
    <t>M4230714</t>
  </si>
  <si>
    <t>KOSCIUSKO CTY TREASURER</t>
  </si>
  <si>
    <t>C43</t>
  </si>
  <si>
    <t>WARSAW CLERK-TREASURER</t>
  </si>
  <si>
    <t>M4330414</t>
  </si>
  <si>
    <t>BURKET CLERK-TREASURER</t>
  </si>
  <si>
    <t>M4330715</t>
  </si>
  <si>
    <t>CLAYPOOL CLERK-TREASURER</t>
  </si>
  <si>
    <t>M4330716</t>
  </si>
  <si>
    <t>ETNA GREEN CLERK-TREASURER</t>
  </si>
  <si>
    <t>M4330717</t>
  </si>
  <si>
    <t>LEESBURG CLERK-TREASURER</t>
  </si>
  <si>
    <t>M4330718</t>
  </si>
  <si>
    <t>MENTONE CLERK-TREASURER</t>
  </si>
  <si>
    <t>M4330719</t>
  </si>
  <si>
    <t>MILFORD CLERK-TREASURER</t>
  </si>
  <si>
    <t>M4330720</t>
  </si>
  <si>
    <t>NORTH WEBSTER CLERK-TREASURER</t>
  </si>
  <si>
    <t>M4330721</t>
  </si>
  <si>
    <t>PIERCETON CLERK-TREASURER</t>
  </si>
  <si>
    <t>M4330722</t>
  </si>
  <si>
    <t>SIDNEY CLERK-TREASURER</t>
  </si>
  <si>
    <t>M4330723</t>
  </si>
  <si>
    <t>SILVER LAKE CLERK-TREASURER</t>
  </si>
  <si>
    <t>M4330724</t>
  </si>
  <si>
    <t>SYRACUSE CLERK-TREASURER</t>
  </si>
  <si>
    <t>M4330725</t>
  </si>
  <si>
    <t>WINONA LAKE CLERK-TREASURER</t>
  </si>
  <si>
    <t>M4330726</t>
  </si>
  <si>
    <t>LAGRANGE CTY TREASURER</t>
  </si>
  <si>
    <t>C44</t>
  </si>
  <si>
    <t>LAGRANGE CLERK-TREASURER</t>
  </si>
  <si>
    <t>M4430727</t>
  </si>
  <si>
    <t>SHIPSHEWANA CLERK-TREASURER</t>
  </si>
  <si>
    <t>M4430728</t>
  </si>
  <si>
    <t>TOPEKA CLERK-TREASURER</t>
  </si>
  <si>
    <t>M4430729</t>
  </si>
  <si>
    <t>WOLCOTTVILE CLERK-TREASURER</t>
  </si>
  <si>
    <t>M4430811</t>
  </si>
  <si>
    <t>LAKE COUNTY</t>
  </si>
  <si>
    <t>C45</t>
  </si>
  <si>
    <t>GARY CITY CONTROLLER</t>
  </si>
  <si>
    <t>M4530101</t>
  </si>
  <si>
    <t>HAMMOND CITY CONTROLLER</t>
  </si>
  <si>
    <t>M4530104</t>
  </si>
  <si>
    <t>EAST CHICAGO CITY CONTROLLER</t>
  </si>
  <si>
    <t>M4530108</t>
  </si>
  <si>
    <t>HOBART CLERK-TREASURER</t>
  </si>
  <si>
    <t>M4530202</t>
  </si>
  <si>
    <t>CROWN POINT CLERK-TREASURER</t>
  </si>
  <si>
    <t>M4530321</t>
  </si>
  <si>
    <t>WHITING CLERK-TREASURER</t>
  </si>
  <si>
    <t>M4530322</t>
  </si>
  <si>
    <t>LAKE STATION CLERK-TREASURER</t>
  </si>
  <si>
    <t>M4530401</t>
  </si>
  <si>
    <t>CEDAR LAKE CLERK-TREASURER</t>
  </si>
  <si>
    <t>M4530504</t>
  </si>
  <si>
    <t>TOWN OF GRIFFITH CLERK-TRES.</t>
  </si>
  <si>
    <t>M4530505</t>
  </si>
  <si>
    <t>HIGHLAND CLERK-TREASURER</t>
  </si>
  <si>
    <t>M4530506</t>
  </si>
  <si>
    <t>MUNSTER CLERK-TREASURER</t>
  </si>
  <si>
    <t>M4530507</t>
  </si>
  <si>
    <t>MERRILLVILLE CLERK-TREASURER</t>
  </si>
  <si>
    <t>M4530512</t>
  </si>
  <si>
    <t>DYER CLERK-TREASURER</t>
  </si>
  <si>
    <t>M4530730</t>
  </si>
  <si>
    <t>LOWELL CLERK-TREASURER</t>
  </si>
  <si>
    <t>M4530731</t>
  </si>
  <si>
    <t>NEW CHICAGO CLERK-TREASURER</t>
  </si>
  <si>
    <t>M4530732</t>
  </si>
  <si>
    <t>ST. JOHN CLERK-TREASURER</t>
  </si>
  <si>
    <t>M4530733</t>
  </si>
  <si>
    <t>SCHERERVILLE CLERK-TREASURER</t>
  </si>
  <si>
    <t>M4530734</t>
  </si>
  <si>
    <t>SCHNEIDER CLERK-TREASURER</t>
  </si>
  <si>
    <t>M4530735</t>
  </si>
  <si>
    <t>WINFIELD CLERK TREASURER</t>
  </si>
  <si>
    <t>M4530736</t>
  </si>
  <si>
    <t>LAPORTE CTY TREASURER</t>
  </si>
  <si>
    <t>C46</t>
  </si>
  <si>
    <t>MICHIGAN CITY CITY CONTROLLER</t>
  </si>
  <si>
    <t>M4630115</t>
  </si>
  <si>
    <t>LAPORTE CLERK-TREASURER</t>
  </si>
  <si>
    <t>M4630201</t>
  </si>
  <si>
    <t>KINGSBURY CLERK-TREASURER</t>
  </si>
  <si>
    <t>M4630736</t>
  </si>
  <si>
    <t>KINGSFORD HEIGHTS CLERK-TREAS</t>
  </si>
  <si>
    <t>M4630737</t>
  </si>
  <si>
    <t>LACROSSE CLERK-TREASURER</t>
  </si>
  <si>
    <t>M4630738</t>
  </si>
  <si>
    <t>LONG BEACH CLERK-TREASURER</t>
  </si>
  <si>
    <t>M4630739</t>
  </si>
  <si>
    <t>MICHIANA SHORES CLERK-TREAS</t>
  </si>
  <si>
    <t>M4630740</t>
  </si>
  <si>
    <t>POTTAWATTAMIE PARK CLERK-TREAS</t>
  </si>
  <si>
    <t>M4630741</t>
  </si>
  <si>
    <t>TRAIL CREEK CLERK-TREASURER</t>
  </si>
  <si>
    <t>M4630742</t>
  </si>
  <si>
    <t>WANATAH CLERK-TREASURER</t>
  </si>
  <si>
    <t>M4630743</t>
  </si>
  <si>
    <t>WESTVILLE CLERK-TREASURER</t>
  </si>
  <si>
    <t>M4630744</t>
  </si>
  <si>
    <t>LAWRENCE CTY TREASURER</t>
  </si>
  <si>
    <t>C47</t>
  </si>
  <si>
    <t>BEDFORD CLERK-TREASURER</t>
  </si>
  <si>
    <t>M4730315</t>
  </si>
  <si>
    <t>MITCHELL CLERK-TREASURER</t>
  </si>
  <si>
    <t>M4730445</t>
  </si>
  <si>
    <t>OOLITIC CLERK-TREASURER</t>
  </si>
  <si>
    <t>M4730745</t>
  </si>
  <si>
    <t>MADISON CTY TREASURER</t>
  </si>
  <si>
    <t>C48</t>
  </si>
  <si>
    <t>ANDERSON CITY CONTROLLER</t>
  </si>
  <si>
    <t>M4830105</t>
  </si>
  <si>
    <t>ELWOOD CLERK-TREASURER</t>
  </si>
  <si>
    <t>M4830320</t>
  </si>
  <si>
    <t>ALEXANDRIA CLERK-TREASURER</t>
  </si>
  <si>
    <t>M4830430</t>
  </si>
  <si>
    <t>CHESTERFIELD CLERK-TREASURER</t>
  </si>
  <si>
    <t>M4830746</t>
  </si>
  <si>
    <t>COUNTRY CLUB HTS CLERK-TREAS</t>
  </si>
  <si>
    <t>M4830747</t>
  </si>
  <si>
    <t>EDGEWOOD CLERK-TREASURER</t>
  </si>
  <si>
    <t>M4830748</t>
  </si>
  <si>
    <t>TOWN OF FRANKTON****DUP 0000073942***</t>
  </si>
  <si>
    <t>M4830749</t>
  </si>
  <si>
    <t>INGALLS CLERK-TREASURER</t>
  </si>
  <si>
    <t>M4830751</t>
  </si>
  <si>
    <t>LAPEL CLERK-TREASURER</t>
  </si>
  <si>
    <t>M4830752</t>
  </si>
  <si>
    <t>MARKLEVILLE CLERK-TREASURER</t>
  </si>
  <si>
    <t>M4830753</t>
  </si>
  <si>
    <t>ORESTES CLERK-TREASURER</t>
  </si>
  <si>
    <t>M4830754</t>
  </si>
  <si>
    <t>PENDLETON CLERK-TREASURER</t>
  </si>
  <si>
    <t>M4830755</t>
  </si>
  <si>
    <t>RIVER FORREST CLERK-TREASURER</t>
  </si>
  <si>
    <t>M4830756</t>
  </si>
  <si>
    <t>SUMMITVILLE CLERK-TREASURER</t>
  </si>
  <si>
    <t>M4830757</t>
  </si>
  <si>
    <t>WOODLAWN HEIGHTS CLERK-TREAS</t>
  </si>
  <si>
    <t>M4830758</t>
  </si>
  <si>
    <t>MARION CTY TREASURER</t>
  </si>
  <si>
    <t>C49</t>
  </si>
  <si>
    <t>LAWRENCE CLERK-TREASURER</t>
  </si>
  <si>
    <t>M4930306</t>
  </si>
  <si>
    <t>BEECH GROVE CLERK-TREASURER</t>
  </si>
  <si>
    <t>M4930312</t>
  </si>
  <si>
    <t>SOUTHPORT CLERK-TREASURER</t>
  </si>
  <si>
    <t>M4930459</t>
  </si>
  <si>
    <t>SPEEDWAY CLERK-TREASURER</t>
  </si>
  <si>
    <t>M4930508</t>
  </si>
  <si>
    <t>CLERMONT CLERK-TREASURER</t>
  </si>
  <si>
    <t>M4930760</t>
  </si>
  <si>
    <t>TOWN OF CROWS NEST</t>
  </si>
  <si>
    <t>M4930761</t>
  </si>
  <si>
    <t>CUMBERLAND CLERK-TREASURER</t>
  </si>
  <si>
    <t>M4930762</t>
  </si>
  <si>
    <t>HOMECROFT CLERK-TREASURER</t>
  </si>
  <si>
    <t>M4930764</t>
  </si>
  <si>
    <t>MERIDIAN HILLS CLERK-TREASURER</t>
  </si>
  <si>
    <t>M4930766</t>
  </si>
  <si>
    <t>NORTH CROWS NEST CLERK-TREAS</t>
  </si>
  <si>
    <t>M4930767</t>
  </si>
  <si>
    <t>ROCKY RIPPLE CLERK-TREASURER</t>
  </si>
  <si>
    <t>M4930769</t>
  </si>
  <si>
    <t>WARREN PARK CLERK-TREASURER</t>
  </si>
  <si>
    <t>M4930772</t>
  </si>
  <si>
    <t>WILLIAMS CREEK CLERK-TREASURER</t>
  </si>
  <si>
    <t>M4930773</t>
  </si>
  <si>
    <t>WYNNEDALE CLERK-TREASURER</t>
  </si>
  <si>
    <t>M4930774</t>
  </si>
  <si>
    <t>SPRING HILL CLERK-TREASURER</t>
  </si>
  <si>
    <t>M4930971</t>
  </si>
  <si>
    <t>INDIANAPOLIS CITY CONTROLLER</t>
  </si>
  <si>
    <t>U</t>
  </si>
  <si>
    <t>U4960938</t>
  </si>
  <si>
    <t>MARSHALL CTY TREASURER</t>
  </si>
  <si>
    <t>C50</t>
  </si>
  <si>
    <t>PLYMOUTH CLERK-TREASURER</t>
  </si>
  <si>
    <t>M5030412</t>
  </si>
  <si>
    <t>ARGOS CLERK-TREASURER</t>
  </si>
  <si>
    <t>M5030775</t>
  </si>
  <si>
    <t>BOURBON CLERK-TREASURER</t>
  </si>
  <si>
    <t>M5030776</t>
  </si>
  <si>
    <t>TOWN OF BREMEN</t>
  </si>
  <si>
    <t>M5030777</t>
  </si>
  <si>
    <t>CULVER CLERK-TREASURER</t>
  </si>
  <si>
    <t>M5030778</t>
  </si>
  <si>
    <t>LAPAZ CLERK-TREASURER</t>
  </si>
  <si>
    <t>M5030779</t>
  </si>
  <si>
    <t>MARTIN CTY TREASURER</t>
  </si>
  <si>
    <t>C51</t>
  </si>
  <si>
    <t>LOOGOOTEE CLERK-TREASURER</t>
  </si>
  <si>
    <t>M5130454</t>
  </si>
  <si>
    <t>CRANE CLERK-TREASURER</t>
  </si>
  <si>
    <t>M5130780</t>
  </si>
  <si>
    <t>SHOALS CLERK-TREASURER</t>
  </si>
  <si>
    <t>M5130781</t>
  </si>
  <si>
    <t>MIAMI CTY TREASURER</t>
  </si>
  <si>
    <t>C52</t>
  </si>
  <si>
    <t>PERU CLERK-TREASURER</t>
  </si>
  <si>
    <t>M5230310</t>
  </si>
  <si>
    <t>AMBOY CLERK-TREASURER</t>
  </si>
  <si>
    <t>M5230782</t>
  </si>
  <si>
    <t>BUNKER HILL CLERK-TREASURER</t>
  </si>
  <si>
    <t>M5230783</t>
  </si>
  <si>
    <t>CONVERSE CLERK-TREASURER</t>
  </si>
  <si>
    <t>M5230784</t>
  </si>
  <si>
    <t>DENVER CLERK-TREASURER</t>
  </si>
  <si>
    <t>M5230785</t>
  </si>
  <si>
    <t>MACY CLERK-TREASURER</t>
  </si>
  <si>
    <t>M5230786</t>
  </si>
  <si>
    <t>MONROE CTY TREASURER</t>
  </si>
  <si>
    <t>C53</t>
  </si>
  <si>
    <t>BLOOMINGTON CITY CONTROLLER</t>
  </si>
  <si>
    <t>M5330113</t>
  </si>
  <si>
    <t>ELLETTSVILLE CLERK-TREASURER</t>
  </si>
  <si>
    <t>M5330788</t>
  </si>
  <si>
    <t>TOWN OF STINESVILLE</t>
  </si>
  <si>
    <t>M5330789</t>
  </si>
  <si>
    <t>MONTGOMERY CTY TREASURER</t>
  </si>
  <si>
    <t>C54</t>
  </si>
  <si>
    <t>CRAWFORDSVILLE CLERK-TREASURER</t>
  </si>
  <si>
    <t>M5430311</t>
  </si>
  <si>
    <t>ALAMO CLERK-TREASURER</t>
  </si>
  <si>
    <t>M5430790</t>
  </si>
  <si>
    <t>DARLINGTON CLERK-TREASURER</t>
  </si>
  <si>
    <t>M5430791</t>
  </si>
  <si>
    <t>LADOGA CLERK-TREASURER</t>
  </si>
  <si>
    <t>M5430792</t>
  </si>
  <si>
    <t>LINDEN CLERK-TREASURER</t>
  </si>
  <si>
    <t>M5430793</t>
  </si>
  <si>
    <t>NEW MARKET CLERK-TREASURER</t>
  </si>
  <si>
    <t>M5430794</t>
  </si>
  <si>
    <t>WAVELAND CLERK-TREASURER</t>
  </si>
  <si>
    <t>M5430795</t>
  </si>
  <si>
    <t>WAYNETOWN CLERK-TREASURER</t>
  </si>
  <si>
    <t>M5430796</t>
  </si>
  <si>
    <t>WINGATE CLERK-TREASURER</t>
  </si>
  <si>
    <t>M5430797</t>
  </si>
  <si>
    <t>NEW RICHMOND CLERK-TREASURER</t>
  </si>
  <si>
    <t>M5430959</t>
  </si>
  <si>
    <t>NEW ROSS CLERK-TREASURER</t>
  </si>
  <si>
    <t>M5430960</t>
  </si>
  <si>
    <t>MORGAN CTY TREASURER</t>
  </si>
  <si>
    <t>C55</t>
  </si>
  <si>
    <t>MARTINSVILLE CLERK-TREASURER</t>
  </si>
  <si>
    <t>M5530403</t>
  </si>
  <si>
    <t>MOORESVILLE CLERK-TREASURER</t>
  </si>
  <si>
    <t>M5530509</t>
  </si>
  <si>
    <t>BETHANY CLERK-TREASURER</t>
  </si>
  <si>
    <t>M5530798</t>
  </si>
  <si>
    <t>BROOKLYN CLERK-TREASURER</t>
  </si>
  <si>
    <t>M5530799</t>
  </si>
  <si>
    <t>MORGANTOWN CLERK-TREASURER</t>
  </si>
  <si>
    <t>M5530800</t>
  </si>
  <si>
    <t>PARAGON CLERK-TREASURER</t>
  </si>
  <si>
    <t>M5530801</t>
  </si>
  <si>
    <t>MONROVIA CLERK TREASURER</t>
  </si>
  <si>
    <t>M5530970</t>
  </si>
  <si>
    <t>NEWTON CTY TREASURER</t>
  </si>
  <si>
    <t>C56</t>
  </si>
  <si>
    <t>BROOK CLERK-TREASURER</t>
  </si>
  <si>
    <t>M5630802</t>
  </si>
  <si>
    <t>GOODLAND CLERK-TREASURER</t>
  </si>
  <si>
    <t>M5630803</t>
  </si>
  <si>
    <t>KENTLAND CLERK-TREASURER</t>
  </si>
  <si>
    <t>M5630804</t>
  </si>
  <si>
    <t>MOROCCO CLERK-TREASURER</t>
  </si>
  <si>
    <t>M5630805</t>
  </si>
  <si>
    <t>MOUNT AYR CLERK-TREASURER</t>
  </si>
  <si>
    <t>M5630806</t>
  </si>
  <si>
    <t>NOBLE CTY TREASURER</t>
  </si>
  <si>
    <t>C57</t>
  </si>
  <si>
    <t>KENDALLVILLE CLERK-TREASURER</t>
  </si>
  <si>
    <t>M5730418</t>
  </si>
  <si>
    <t>LIGONIER CLERK-TREASURER</t>
  </si>
  <si>
    <t>M5730452</t>
  </si>
  <si>
    <t>ALBION CLERK-TREASURER</t>
  </si>
  <si>
    <t>M5730807</t>
  </si>
  <si>
    <t>AVILLA CLERK-TREASURER</t>
  </si>
  <si>
    <t>M5730808</t>
  </si>
  <si>
    <t>CROMWELL CLERK-TREASURER</t>
  </si>
  <si>
    <t>M5730809</t>
  </si>
  <si>
    <t>ROME CITY CLERK-TREASURER</t>
  </si>
  <si>
    <t>M5730810</t>
  </si>
  <si>
    <t>OHIO CTY TREASURER</t>
  </si>
  <si>
    <t>C58</t>
  </si>
  <si>
    <t>RISING SUN CLERK-TREASURER</t>
  </si>
  <si>
    <t>M5830462</t>
  </si>
  <si>
    <t>ORANGE CTY TREASURER</t>
  </si>
  <si>
    <t>C59</t>
  </si>
  <si>
    <t>FRENCH LICK CLERK-TREASURER</t>
  </si>
  <si>
    <t>M5930812</t>
  </si>
  <si>
    <t>ORLEANS CLERK-TREASURER</t>
  </si>
  <si>
    <t>M5930813</t>
  </si>
  <si>
    <t>PAOLI CLERK-TREASURER</t>
  </si>
  <si>
    <t>M5930814</t>
  </si>
  <si>
    <t>WEST BADEN SPRINGS CLERK-TREAS</t>
  </si>
  <si>
    <t>M5930815</t>
  </si>
  <si>
    <t>OWEN CTY TREASURER</t>
  </si>
  <si>
    <t>C60</t>
  </si>
  <si>
    <t>GOSPORT CLERK-TREASURER</t>
  </si>
  <si>
    <t>M6030816</t>
  </si>
  <si>
    <t>SPENCER CLERK-TREASURER</t>
  </si>
  <si>
    <t>M6030817</t>
  </si>
  <si>
    <t>PARKE CTY TREASURER</t>
  </si>
  <si>
    <t>C61</t>
  </si>
  <si>
    <t>BLOOMINGDALE CLERK-TREASURER</t>
  </si>
  <si>
    <t>M6130818</t>
  </si>
  <si>
    <t>MARSHALL CLERK-TREASURER</t>
  </si>
  <si>
    <t>M6130820</t>
  </si>
  <si>
    <t>MONTEZUMA CLERK-TREASURER</t>
  </si>
  <si>
    <t>M6130821</t>
  </si>
  <si>
    <t>ROCKVILLE CLERK-TREASURER</t>
  </si>
  <si>
    <t>M6130822</t>
  </si>
  <si>
    <t>ROSEDALE CLERK-TREASURER</t>
  </si>
  <si>
    <t>M6130823</t>
  </si>
  <si>
    <t>MECCA CLERK-TREASURER</t>
  </si>
  <si>
    <t>M6130954</t>
  </si>
  <si>
    <t>PERRY CTY TREASURER</t>
  </si>
  <si>
    <t>C62</t>
  </si>
  <si>
    <t>TELL CITY CLERK-TREASURER</t>
  </si>
  <si>
    <t>M6230411</t>
  </si>
  <si>
    <t>CANNELTON CLERK-TREASURER</t>
  </si>
  <si>
    <t>M6230463</t>
  </si>
  <si>
    <t>TROY CLERK-TREASURER</t>
  </si>
  <si>
    <t>M6230824</t>
  </si>
  <si>
    <t>PIKE CTY TREASURER</t>
  </si>
  <si>
    <t>C63</t>
  </si>
  <si>
    <t>PETERSBURG CLERK-TREASURER</t>
  </si>
  <si>
    <t>M6330455</t>
  </si>
  <si>
    <t>SPURGEON CLERK-TREASURER</t>
  </si>
  <si>
    <t>M6330825</t>
  </si>
  <si>
    <t>WINSLOW CLERK-TREASURER</t>
  </si>
  <si>
    <t>M6330826</t>
  </si>
  <si>
    <t>PORTER CTY TREASURER</t>
  </si>
  <si>
    <t>C64</t>
  </si>
  <si>
    <t>VALPARAISO CLERK-TREASURER</t>
  </si>
  <si>
    <t>M6430204</t>
  </si>
  <si>
    <t>PORTAGE CLERK-TREASURER</t>
  </si>
  <si>
    <t>M6430303</t>
  </si>
  <si>
    <t>CHESTERTON CLERK-TREASURER</t>
  </si>
  <si>
    <t>M6430510</t>
  </si>
  <si>
    <t>BEVERLY SHORES CLERK-TREASURER</t>
  </si>
  <si>
    <t>M6430827</t>
  </si>
  <si>
    <t>BURNS HARBOR CLERK-TREASURER</t>
  </si>
  <si>
    <t>M6430828</t>
  </si>
  <si>
    <t>DUNE ACRES CLERK-TREASURER</t>
  </si>
  <si>
    <t>M6430829</t>
  </si>
  <si>
    <t>HEBRON CLERK-TREASURER</t>
  </si>
  <si>
    <t>M6430830</t>
  </si>
  <si>
    <t>KOUTS CLERK-TREASURER</t>
  </si>
  <si>
    <t>M6430831</t>
  </si>
  <si>
    <t>OGDEN DUNES CLERK-TREASURER</t>
  </si>
  <si>
    <t>M6430832</t>
  </si>
  <si>
    <t>PORTER CLERK-TREASURER</t>
  </si>
  <si>
    <t>M6430833</t>
  </si>
  <si>
    <t>PINES CLERK-TREASURER</t>
  </si>
  <si>
    <t>M6430834</t>
  </si>
  <si>
    <t>POSEY COUNTY GOVERNMENT</t>
  </si>
  <si>
    <t>C65</t>
  </si>
  <si>
    <t>MOUNT VERNON CLERK-TREASURER</t>
  </si>
  <si>
    <t>M6530419</t>
  </si>
  <si>
    <t>CYNTHIANA CLERK-TREASURER</t>
  </si>
  <si>
    <t>M6530835</t>
  </si>
  <si>
    <t>GRIFFIN CLERK-TREASURER</t>
  </si>
  <si>
    <t>M6530836</t>
  </si>
  <si>
    <t>NEW HARMONY CLERK-TREASURER</t>
  </si>
  <si>
    <t>M6530837</t>
  </si>
  <si>
    <t>POSEYVILLE CLERK-TREASURER</t>
  </si>
  <si>
    <t>M6530838</t>
  </si>
  <si>
    <t>PULASKI CTY TREASURER</t>
  </si>
  <si>
    <t>C66</t>
  </si>
  <si>
    <t>FRANCESVILLE CLERK-TREASURER</t>
  </si>
  <si>
    <t>M6630839</t>
  </si>
  <si>
    <t>MEDARYVILLE CLERK-TREASURER</t>
  </si>
  <si>
    <t>M6630840</t>
  </si>
  <si>
    <t>MONTEREY CLERK-TREASURER</t>
  </si>
  <si>
    <t>M6630841</t>
  </si>
  <si>
    <t>WINAMAC CLERK-TREASURER</t>
  </si>
  <si>
    <t>M6630842</t>
  </si>
  <si>
    <t>PUTNAM CTY TREASURER</t>
  </si>
  <si>
    <t>C67</t>
  </si>
  <si>
    <t>GREENCASTLE CLERK-TREASURER</t>
  </si>
  <si>
    <t>M6730404</t>
  </si>
  <si>
    <t>BAINBRIDGE CLERK-TREASURER</t>
  </si>
  <si>
    <t>M6730843</t>
  </si>
  <si>
    <t>CLOVERDALE CLERK-TREASURER</t>
  </si>
  <si>
    <t>M6730844</t>
  </si>
  <si>
    <t>ROACHDALE CLERK-TREASURER</t>
  </si>
  <si>
    <t>M6730845</t>
  </si>
  <si>
    <t>RUSSELLVILLE CLERK-TREASURER</t>
  </si>
  <si>
    <t>M6730846</t>
  </si>
  <si>
    <t>FILLMORE CLERK-TREASURER</t>
  </si>
  <si>
    <t>M6730965</t>
  </si>
  <si>
    <t>RANDOLPH CTY TREASURER</t>
  </si>
  <si>
    <t>C68</t>
  </si>
  <si>
    <t>WINCHESTER CLERK-TREASURER</t>
  </si>
  <si>
    <t>M6830425</t>
  </si>
  <si>
    <t>UNION CITY CLERK-TREASURER</t>
  </si>
  <si>
    <t>M6830446</t>
  </si>
  <si>
    <t>FARMLAND CLERK-TREASURER</t>
  </si>
  <si>
    <t>M6830847</t>
  </si>
  <si>
    <t>LOSANTVILLE CLERK-TREASURER</t>
  </si>
  <si>
    <t>M6830848</t>
  </si>
  <si>
    <t>LYNN CLERK-TREASURER</t>
  </si>
  <si>
    <t>M6830849</t>
  </si>
  <si>
    <t>MODOC CLERK-TREASURER</t>
  </si>
  <si>
    <t>M6830850</t>
  </si>
  <si>
    <t>PARKER CITY CLERK-TREASURER</t>
  </si>
  <si>
    <t>M6830851</t>
  </si>
  <si>
    <t>RIDGEVILLE CLERK-TREASURER</t>
  </si>
  <si>
    <t>M6830852</t>
  </si>
  <si>
    <t>SARATOGA CLERK-TREASURER</t>
  </si>
  <si>
    <t>M6830853</t>
  </si>
  <si>
    <t>RIPLEY CTY TREASURER</t>
  </si>
  <si>
    <t>C69</t>
  </si>
  <si>
    <t>BATESVILLE CLERK-TREASURER</t>
  </si>
  <si>
    <t>M6930447</t>
  </si>
  <si>
    <t>MILAN CLERK-TREASURER</t>
  </si>
  <si>
    <t>M6930854</t>
  </si>
  <si>
    <t>NAPOLEON CLERK-TREASURER</t>
  </si>
  <si>
    <t>M6930855</t>
  </si>
  <si>
    <t>OSGOOD CLERK-TREASURER</t>
  </si>
  <si>
    <t>M6930856</t>
  </si>
  <si>
    <t>SUNMAN CLERK-TREASURER</t>
  </si>
  <si>
    <t>M6930857</t>
  </si>
  <si>
    <t>VERSAILLES CLERK-TREASURER</t>
  </si>
  <si>
    <t>M6930858</t>
  </si>
  <si>
    <t>HOLTON CLERK-TREASURER</t>
  </si>
  <si>
    <t>M6930955</t>
  </si>
  <si>
    <t>RUSH CTY TREASURER</t>
  </si>
  <si>
    <t>C70</t>
  </si>
  <si>
    <t>RUSHVILLE CLERK-TREASURER</t>
  </si>
  <si>
    <t>M7030420</t>
  </si>
  <si>
    <t>CARTHAGE CLERK-TREASURER</t>
  </si>
  <si>
    <t>M7030859</t>
  </si>
  <si>
    <t>GLENWOOD CLERK-TREASURER</t>
  </si>
  <si>
    <t>M7030860</t>
  </si>
  <si>
    <t>ST. JOSEPH CTY TREASURER</t>
  </si>
  <si>
    <t>C71</t>
  </si>
  <si>
    <t>SOUTH BEND CITY CONTROLLER</t>
  </si>
  <si>
    <t>M7130103</t>
  </si>
  <si>
    <t>MISHAWAKA CITY CONTROLLER</t>
  </si>
  <si>
    <t>M7130117</t>
  </si>
  <si>
    <t>INDIAN VILLAGE CLERK-TREASURER</t>
  </si>
  <si>
    <t>M7130861</t>
  </si>
  <si>
    <t>LAKEVILLE CLERK-TREASURER</t>
  </si>
  <si>
    <t>M7130862</t>
  </si>
  <si>
    <t>NEW CARLISLE CLERK-TREASURER</t>
  </si>
  <si>
    <t>M7130863</t>
  </si>
  <si>
    <t>NORTH LIBERTY CLERK-TREASURER</t>
  </si>
  <si>
    <t>M7130864</t>
  </si>
  <si>
    <t>OSCEOLA CLERK-TREASURER</t>
  </si>
  <si>
    <t>M7130865</t>
  </si>
  <si>
    <t>ROSELAND CLERK-TREASURER</t>
  </si>
  <si>
    <t>M7130866</t>
  </si>
  <si>
    <t>WALKERTON CLERK-TREASURER</t>
  </si>
  <si>
    <t>M7130867</t>
  </si>
  <si>
    <t>SCOTT CTY TREASURER</t>
  </si>
  <si>
    <t>C72</t>
  </si>
  <si>
    <t>SCOTTSBURG CLERK-TREASURER</t>
  </si>
  <si>
    <t>M7230435</t>
  </si>
  <si>
    <t>AUSTIN CLERK-TREASURER</t>
  </si>
  <si>
    <t>M7230868</t>
  </si>
  <si>
    <t>SHELBY CTY TREASURER</t>
  </si>
  <si>
    <t>C73</t>
  </si>
  <si>
    <t>SHELBYVILLE CLERK</t>
  </si>
  <si>
    <t>M7330308</t>
  </si>
  <si>
    <t>MORRISTOWN CLERK-TREASURER</t>
  </si>
  <si>
    <t>M7330869</t>
  </si>
  <si>
    <t>TOWN OF FAIRLAND</t>
  </si>
  <si>
    <t>M7330972</t>
  </si>
  <si>
    <t>SPENCER CTY TREASURER</t>
  </si>
  <si>
    <t>C74</t>
  </si>
  <si>
    <t>ROCKPORT CLERK-TREASURER</t>
  </si>
  <si>
    <t>M7430458</t>
  </si>
  <si>
    <t>CHRISNEY CLERK-TREASURER</t>
  </si>
  <si>
    <t>M7430870</t>
  </si>
  <si>
    <t>DALE CLERK-TREASURER</t>
  </si>
  <si>
    <t>M7430871</t>
  </si>
  <si>
    <t>GENTRYVILLE CLERK-TREASURER</t>
  </si>
  <si>
    <t>M7430872</t>
  </si>
  <si>
    <t>GRANDVIEW CLERK-TREASURER</t>
  </si>
  <si>
    <t>M7430873</t>
  </si>
  <si>
    <t>SANTA CLAUS CLERK-TREASURER</t>
  </si>
  <si>
    <t>M7430874</t>
  </si>
  <si>
    <t>TOWN OF RICHLAND</t>
  </si>
  <si>
    <t>M7430973</t>
  </si>
  <si>
    <t>STARKE CTY TREASURER</t>
  </si>
  <si>
    <t>C75</t>
  </si>
  <si>
    <t>KNOX CLERK-TREASURER</t>
  </si>
  <si>
    <t>M7530449</t>
  </si>
  <si>
    <t>HAMLET CLERK-TREASURER</t>
  </si>
  <si>
    <t>M7530875</t>
  </si>
  <si>
    <t>NORTH JUDSON CLERK-TREASURER</t>
  </si>
  <si>
    <t>M7530876</t>
  </si>
  <si>
    <t>STEUBEN CTY TREASURER</t>
  </si>
  <si>
    <t>C76</t>
  </si>
  <si>
    <t>ANGOLA CLERK-TREASURER</t>
  </si>
  <si>
    <t>M7630429</t>
  </si>
  <si>
    <t>CLEAR LAKE CLERK-TREASURER</t>
  </si>
  <si>
    <t>M7630877</t>
  </si>
  <si>
    <t>FREMONT CLERK-TREASURER</t>
  </si>
  <si>
    <t>M7630878</t>
  </si>
  <si>
    <t>HAMILTON CLERK-TREASURER</t>
  </si>
  <si>
    <t>M7630879</t>
  </si>
  <si>
    <t>HUDSON CLERK-TREASURER</t>
  </si>
  <si>
    <t>M7630880</t>
  </si>
  <si>
    <t>ORLAND CLERK-TREASURER</t>
  </si>
  <si>
    <t>M7630881</t>
  </si>
  <si>
    <t>SULLIVAN CTY TREASURER</t>
  </si>
  <si>
    <t>C77</t>
  </si>
  <si>
    <t>SULLIVAN CLERK-TREASURER</t>
  </si>
  <si>
    <t>M7730438</t>
  </si>
  <si>
    <t>CARLISLE CLERK-TREASURER</t>
  </si>
  <si>
    <t>M7730882</t>
  </si>
  <si>
    <t>DUGGER CLERK-TREASURER</t>
  </si>
  <si>
    <t>M7730883</t>
  </si>
  <si>
    <t>FARMERSBURG CLERK-TREASURER</t>
  </si>
  <si>
    <t>M7730884</t>
  </si>
  <si>
    <t>HYMERA CLERK-TREASURER</t>
  </si>
  <si>
    <t>M7730885</t>
  </si>
  <si>
    <t>MEROM CLERK-TREASURER</t>
  </si>
  <si>
    <t>M7730886</t>
  </si>
  <si>
    <t>SHELBURN CLERK-TREASURER</t>
  </si>
  <si>
    <t>M7730887</t>
  </si>
  <si>
    <t>SWITZERLAND CTY TREASURER</t>
  </si>
  <si>
    <t>C78</t>
  </si>
  <si>
    <t>PATRIOT CLERK-TREASURER</t>
  </si>
  <si>
    <t>M7830888</t>
  </si>
  <si>
    <t>VEVAY CLERK-TREASURER</t>
  </si>
  <si>
    <t>M7830889</t>
  </si>
  <si>
    <t>TIPPECANOE CTY TREASURER</t>
  </si>
  <si>
    <t>C79</t>
  </si>
  <si>
    <t>LAFAYETTE CITY CONTROLLER</t>
  </si>
  <si>
    <t>M7930109</t>
  </si>
  <si>
    <t>WEST LAFAYETTE CLERK-TREASURER</t>
  </si>
  <si>
    <t>M7930302</t>
  </si>
  <si>
    <t>BATTLE GROUND CLERK-TREASURER</t>
  </si>
  <si>
    <t>M7930890</t>
  </si>
  <si>
    <t>CLARKS HILL CLERK-TREASURER</t>
  </si>
  <si>
    <t>M7930891</t>
  </si>
  <si>
    <t>DAYTON CLERK-TREASURER</t>
  </si>
  <si>
    <t>M7930957</t>
  </si>
  <si>
    <t>SHADELAND CLERK-TREASURER</t>
  </si>
  <si>
    <t>M7930964</t>
  </si>
  <si>
    <t>TIPTON CTY TREASURER</t>
  </si>
  <si>
    <t>C80</t>
  </si>
  <si>
    <t>TIPTON CLERK-TREASURER</t>
  </si>
  <si>
    <t>M8030428</t>
  </si>
  <si>
    <t>KEMPTON CLERK-TREASURER</t>
  </si>
  <si>
    <t>M8030892</t>
  </si>
  <si>
    <t>SHARPSVILLE CLERK-TREASURER</t>
  </si>
  <si>
    <t>M8030893</t>
  </si>
  <si>
    <t>WINDFALL CITY CLERK-TREASURER</t>
  </si>
  <si>
    <t>M8030894</t>
  </si>
  <si>
    <t>UNION CTY TREASURER</t>
  </si>
  <si>
    <t>C81</t>
  </si>
  <si>
    <t>CORPORATION OF LIBERTY CLERK-TREASURER</t>
  </si>
  <si>
    <t>M8130895</t>
  </si>
  <si>
    <t>W. COLLEGE CORNER CLERK-TREAS</t>
  </si>
  <si>
    <t>M8130896</t>
  </si>
  <si>
    <t>VANDERBURGH CTY TREASURER</t>
  </si>
  <si>
    <t>C82</t>
  </si>
  <si>
    <t>EVANSVILLE CITY CONTROLLER</t>
  </si>
  <si>
    <t>M8230102</t>
  </si>
  <si>
    <t>DARMSTADT CLERK-TREASURER</t>
  </si>
  <si>
    <t>M8230958</t>
  </si>
  <si>
    <t>VERMILLION CTY TREASURER</t>
  </si>
  <si>
    <t>C83</t>
  </si>
  <si>
    <t>CLINTON CLERK-TREASURER</t>
  </si>
  <si>
    <t>M8330427</t>
  </si>
  <si>
    <t>CAYUGA CLERK-TREASURER</t>
  </si>
  <si>
    <t>M8330897</t>
  </si>
  <si>
    <t>DANA CLERK-TREASURER</t>
  </si>
  <si>
    <t>M8330898</t>
  </si>
  <si>
    <t>FAIRVIEW PARK CLERK-TREASURER</t>
  </si>
  <si>
    <t>M8330899</t>
  </si>
  <si>
    <t>NEWPORT CLERK-TREASURER</t>
  </si>
  <si>
    <t>M8330900</t>
  </si>
  <si>
    <t>PERRYSVILLE CLERK-TREASURER</t>
  </si>
  <si>
    <t>M8330901</t>
  </si>
  <si>
    <t>UNIVERSAL CLERK-TREASURER</t>
  </si>
  <si>
    <t>M8330902</t>
  </si>
  <si>
    <t>VIGO CTY TREASURER</t>
  </si>
  <si>
    <t>C84</t>
  </si>
  <si>
    <t>TERRE HAUTE CITY CONTROLLER</t>
  </si>
  <si>
    <t>M8430106</t>
  </si>
  <si>
    <t>RILEY CLERK-TREASURER</t>
  </si>
  <si>
    <t>M8430903</t>
  </si>
  <si>
    <t>SEELYVILLE CLERK-TREASURER</t>
  </si>
  <si>
    <t>M8430904</t>
  </si>
  <si>
    <t>WEST TERRE HAUTE CLERK-TREAS</t>
  </si>
  <si>
    <t>M8430905</t>
  </si>
  <si>
    <t>WABASH CTY TREASURER</t>
  </si>
  <si>
    <t>C85</t>
  </si>
  <si>
    <t>WABASH CLERK-TREASURER</t>
  </si>
  <si>
    <t>M8530313</t>
  </si>
  <si>
    <t>NORTH MANCHESTER CLERK-TREAS</t>
  </si>
  <si>
    <t>M8530511</t>
  </si>
  <si>
    <t>LA FONTAINE CLERK-TREASURER</t>
  </si>
  <si>
    <t>M8530906</t>
  </si>
  <si>
    <t>LAGRO CLERK-TREASURER</t>
  </si>
  <si>
    <t>M8530907</t>
  </si>
  <si>
    <t>ROANN CLERK-TREASURER</t>
  </si>
  <si>
    <t>M8530908</t>
  </si>
  <si>
    <t>WARREN CTY TREASURER</t>
  </si>
  <si>
    <t>C86</t>
  </si>
  <si>
    <t>PINE VILLAGE CLERK-TREASURER</t>
  </si>
  <si>
    <t>M8630909</t>
  </si>
  <si>
    <t>STATE LINE CITY CLERK-TREAS</t>
  </si>
  <si>
    <t>M8630910</t>
  </si>
  <si>
    <t>WEST LEBANON CLERK-TREASURER</t>
  </si>
  <si>
    <t>M8630911</t>
  </si>
  <si>
    <t>WILLIAMSPORT CLERK-TREASURER</t>
  </si>
  <si>
    <t>M8630912</t>
  </si>
  <si>
    <t>WARRICK CTY TREASURER</t>
  </si>
  <si>
    <t>C87</t>
  </si>
  <si>
    <t>BOONVILLE CLERK-TREASURER</t>
  </si>
  <si>
    <t>M8730423</t>
  </si>
  <si>
    <t>CHANDLER CLERK-TREASURER</t>
  </si>
  <si>
    <t>M8730913</t>
  </si>
  <si>
    <t>ELBERFELD CLERK-TREASURER</t>
  </si>
  <si>
    <t>M8730914</t>
  </si>
  <si>
    <t>LYNNVILLE CLERK-TREASURER</t>
  </si>
  <si>
    <t>M8730915</t>
  </si>
  <si>
    <t>NEWBURGH CLERK-TREASURER</t>
  </si>
  <si>
    <t>M8730916</t>
  </si>
  <si>
    <t>TENNYSON CLERK-TREASURER</t>
  </si>
  <si>
    <t>M8730917</t>
  </si>
  <si>
    <t>WASHINGTON CTY TREASURER</t>
  </si>
  <si>
    <t>C88</t>
  </si>
  <si>
    <t>SALEM CLERK-TREASURER</t>
  </si>
  <si>
    <t>M8830431</t>
  </si>
  <si>
    <t>CAMPBELLSBURG CLERK-TREASURER</t>
  </si>
  <si>
    <t>M8830918</t>
  </si>
  <si>
    <t>HARDINSBURG CIVIL TOWN</t>
  </si>
  <si>
    <t>M8830920</t>
  </si>
  <si>
    <t>LITTLE YORK CLERK-TREASURER</t>
  </si>
  <si>
    <t>M8830921</t>
  </si>
  <si>
    <t>LIVONIA CLERK-TREASURER</t>
  </si>
  <si>
    <t>M8830922</t>
  </si>
  <si>
    <t>NEW PEKIN CLERK-TREASURER</t>
  </si>
  <si>
    <t>M8830923</t>
  </si>
  <si>
    <t>SALTILLO CLERK-TREASURER</t>
  </si>
  <si>
    <t>M8830924</t>
  </si>
  <si>
    <t>WAYNE CTY TREASURER</t>
  </si>
  <si>
    <t>C89</t>
  </si>
  <si>
    <t>RICHMOND CITY CONTROLLER</t>
  </si>
  <si>
    <t>M8930111</t>
  </si>
  <si>
    <t>BOSTON CLERK-TREASURER</t>
  </si>
  <si>
    <t>M8930925</t>
  </si>
  <si>
    <t>CAMBRIDGE CITY CLERK-TREASURER</t>
  </si>
  <si>
    <t>M8930926</t>
  </si>
  <si>
    <t>CENTERVILLE CLERK-TREASURER</t>
  </si>
  <si>
    <t>M8930927</t>
  </si>
  <si>
    <t>DUBLIN CLERK-TREASURER</t>
  </si>
  <si>
    <t>M8930928</t>
  </si>
  <si>
    <t>EAST GERMANTOWN CLERK-TREAS</t>
  </si>
  <si>
    <t>M8930929</t>
  </si>
  <si>
    <t>ECONOMY CLERK-TREASURER</t>
  </si>
  <si>
    <t>M8930930</t>
  </si>
  <si>
    <t>FOUNTAIN CITY CLERK-TREASURER</t>
  </si>
  <si>
    <t>M8930931</t>
  </si>
  <si>
    <t>GREENSFORK CLERK-TREASURER</t>
  </si>
  <si>
    <t>M8930932</t>
  </si>
  <si>
    <t>HAGERSTOWN CLERK-TREASURER</t>
  </si>
  <si>
    <t>M8930933</t>
  </si>
  <si>
    <t>MILTON CLERK-TREASURER</t>
  </si>
  <si>
    <t>M8930934</t>
  </si>
  <si>
    <t>MOUNT AUBURN CLERK-TREASURER</t>
  </si>
  <si>
    <t>M8930935</t>
  </si>
  <si>
    <t>SPRING GROVE CLERK-TREASURER</t>
  </si>
  <si>
    <t>M8930936</t>
  </si>
  <si>
    <t>WHITEWATER CLERK-TREASURER</t>
  </si>
  <si>
    <t>M8930937</t>
  </si>
  <si>
    <t>WELLS CTY TREASURER</t>
  </si>
  <si>
    <t>C90</t>
  </si>
  <si>
    <t>BLUFFTON CLERK-TREASURER</t>
  </si>
  <si>
    <t>M9030408</t>
  </si>
  <si>
    <t>ZANESVILLE CLERK-TREASURER</t>
  </si>
  <si>
    <t>M9030476</t>
  </si>
  <si>
    <t>OSSIAN CLERK-TREASURER</t>
  </si>
  <si>
    <t>M9030938</t>
  </si>
  <si>
    <t>PONETO CLERK-TREASURER</t>
  </si>
  <si>
    <t>M9030939</t>
  </si>
  <si>
    <t>UNIONDALE CLERK-TREASURER</t>
  </si>
  <si>
    <t>M9030940</t>
  </si>
  <si>
    <t>VERA CRUZ CLERK-TREASURER</t>
  </si>
  <si>
    <t>M9030941</t>
  </si>
  <si>
    <t>WHITE CTY TREASURER</t>
  </si>
  <si>
    <t>C91</t>
  </si>
  <si>
    <t>MONTICELLO CLERK-TREASURER</t>
  </si>
  <si>
    <t>M9130433</t>
  </si>
  <si>
    <t>BROOKSTON CLERK-TREASURER</t>
  </si>
  <si>
    <t>M9130942</t>
  </si>
  <si>
    <t>BURNETTSVILLE CLERK-TREASURER</t>
  </si>
  <si>
    <t>M9130943</t>
  </si>
  <si>
    <t>CHALMERS CLERK-TREASURER</t>
  </si>
  <si>
    <t>M9130944</t>
  </si>
  <si>
    <t>MONON CLERK-TREASURER</t>
  </si>
  <si>
    <t>M9130945</t>
  </si>
  <si>
    <t>REYNOLDS CLERK-TREASURER</t>
  </si>
  <si>
    <t>M9130946</t>
  </si>
  <si>
    <t>WOLCOTT CLERK-TREASURER</t>
  </si>
  <si>
    <t>M9130947</t>
  </si>
  <si>
    <t>WHITLEY CTY TREASURER</t>
  </si>
  <si>
    <t>C92</t>
  </si>
  <si>
    <t>COLUMBIA CITY CLERK-TREASURER</t>
  </si>
  <si>
    <t>M9230432</t>
  </si>
  <si>
    <t>CHURUBUSCO CLERK-TREASURER</t>
  </si>
  <si>
    <t>M9230948</t>
  </si>
  <si>
    <t>LARWILL CLERK-TREASURER</t>
  </si>
  <si>
    <t>M9230949</t>
  </si>
  <si>
    <t>SOUTH WHITLEY CLERK-TREASURER</t>
  </si>
  <si>
    <t>M9230950</t>
  </si>
  <si>
    <t>Distribution Amount</t>
  </si>
  <si>
    <t>CALCULATION 1</t>
  </si>
  <si>
    <t>CALCULATION 2</t>
  </si>
  <si>
    <t>CO</t>
  </si>
  <si>
    <t>Adjustment</t>
  </si>
  <si>
    <t>County 
Pop</t>
  </si>
  <si>
    <t>County Miles of Road</t>
  </si>
  <si>
    <t>Split</t>
  </si>
  <si>
    <t>Miles</t>
  </si>
  <si>
    <t>County Portion</t>
  </si>
  <si>
    <t>Portion 
Pop</t>
  </si>
  <si>
    <t>Portion 
County Miles of Road</t>
  </si>
  <si>
    <t>Road Mileage</t>
  </si>
  <si>
    <t>Gross Total</t>
  </si>
  <si>
    <t>Net Total</t>
  </si>
  <si>
    <t>Note:</t>
  </si>
  <si>
    <t>The MVH and LRS distribution amounts for the Gas Tax Holiday reimbursement by distribution type and local government recipient for the period below.</t>
  </si>
  <si>
    <t>Reimbursement Period:</t>
  </si>
  <si>
    <t>April 2026 - May 2026</t>
  </si>
  <si>
    <t>MVH</t>
  </si>
  <si>
    <t>LRS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</si>
</sst>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0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/>
    <xf numFmtId="164" fontId="0" fillId="0" borderId="0" xfId="0" applyNumberFormat="1"/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4" fontId="0" fillId="0" borderId="0" xfId="0" applyNumberFormat="1"/>
    <xf numFmtId="9" fontId="0" fillId="0" borderId="0" xfId="2" applyFont="1"/>
    <xf numFmtId="43" fontId="0" fillId="0" borderId="6" xfId="1" applyFont="1" applyBorder="1"/>
    <xf numFmtId="43" fontId="0" fillId="0" borderId="0" xfId="1" applyFont="1" applyBorder="1"/>
    <xf numFmtId="43" fontId="0" fillId="0" borderId="7" xfId="1" applyFont="1" applyBorder="1"/>
    <xf numFmtId="43" fontId="0" fillId="0" borderId="0" xfId="0" applyNumberForma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3" fontId="0" fillId="0" borderId="6" xfId="0" applyNumberFormat="1" applyBorder="1"/>
    <xf numFmtId="43" fontId="1" fillId="0" borderId="0" xfId="1" applyFont="1"/>
    <xf numFmtId="43" fontId="1" fillId="0" borderId="6" xfId="1" applyFont="1" applyBorder="1"/>
    <xf numFmtId="43" fontId="1" fillId="0" borderId="0" xfId="1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9" fontId="0" fillId="0" borderId="0" xfId="2" applyFont="1" applyBorder="1"/>
    <xf numFmtId="43" fontId="0" fillId="0" borderId="7" xfId="0" applyNumberFormat="1" applyBorder="1"/>
    <xf numFmtId="9" fontId="0" fillId="0" borderId="4" xfId="2" applyFont="1" applyBorder="1"/>
    <xf numFmtId="9" fontId="0" fillId="0" borderId="5" xfId="2" applyFont="1" applyBorder="1"/>
    <xf numFmtId="9" fontId="0" fillId="0" borderId="7" xfId="2" applyFont="1" applyBorder="1"/>
    <xf numFmtId="43" fontId="0" fillId="7" borderId="6" xfId="1" applyFont="1" applyFill="1" applyBorder="1" applyAlignment="1">
      <alignment horizontal="center" wrapText="1"/>
    </xf>
    <xf numFmtId="43" fontId="0" fillId="7" borderId="0" xfId="1" applyFont="1" applyFill="1" applyBorder="1" applyAlignment="1">
      <alignment horizontal="center"/>
    </xf>
    <xf numFmtId="43" fontId="0" fillId="8" borderId="0" xfId="1" applyFont="1" applyFill="1" applyBorder="1" applyAlignment="1">
      <alignment horizontal="center" wrapText="1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9" fontId="0" fillId="7" borderId="0" xfId="2" applyFont="1" applyFill="1" applyBorder="1" applyAlignment="1">
      <alignment horizontal="center"/>
    </xf>
    <xf numFmtId="9" fontId="0" fillId="7" borderId="7" xfId="2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43" fontId="0" fillId="9" borderId="0" xfId="1" applyFont="1" applyFill="1" applyBorder="1" applyAlignment="1">
      <alignment horizontal="center"/>
    </xf>
    <xf numFmtId="43" fontId="0" fillId="10" borderId="8" xfId="1" applyFont="1" applyFill="1" applyBorder="1" applyAlignment="1">
      <alignment horizontal="center"/>
    </xf>
    <xf numFmtId="4" fontId="0" fillId="0" borderId="11" xfId="0" quotePrefix="1" applyNumberFormat="1" applyBorder="1"/>
    <xf numFmtId="9" fontId="0" fillId="0" borderId="12" xfId="2" applyFont="1" applyBorder="1"/>
    <xf numFmtId="0" fontId="0" fillId="0" borderId="12" xfId="0" applyBorder="1"/>
    <xf numFmtId="43" fontId="0" fillId="0" borderId="12" xfId="1" applyFont="1" applyBorder="1"/>
    <xf numFmtId="43" fontId="0" fillId="0" borderId="10" xfId="1" applyFont="1" applyBorder="1"/>
    <xf numFmtId="4" fontId="0" fillId="0" borderId="11" xfId="0" applyNumberFormat="1" applyBorder="1"/>
    <xf numFmtId="43" fontId="0" fillId="0" borderId="11" xfId="1" applyFont="1" applyBorder="1"/>
    <xf numFmtId="43" fontId="0" fillId="0" borderId="13" xfId="1" applyFont="1" applyBorder="1"/>
    <xf numFmtId="0" fontId="2" fillId="2" borderId="14" xfId="0" applyFont="1" applyFill="1" applyBorder="1"/>
    <xf numFmtId="0" fontId="2" fillId="2" borderId="15" xfId="0" applyFont="1" applyFill="1" applyBorder="1"/>
    <xf numFmtId="43" fontId="0" fillId="3" borderId="15" xfId="1" applyFont="1" applyFill="1" applyBorder="1"/>
    <xf numFmtId="43" fontId="0" fillId="4" borderId="15" xfId="1" applyFont="1" applyFill="1" applyBorder="1"/>
    <xf numFmtId="0" fontId="0" fillId="8" borderId="0" xfId="0" applyFill="1" applyAlignment="1">
      <alignment horizontal="center" wrapText="1"/>
    </xf>
    <xf numFmtId="43" fontId="0" fillId="0" borderId="4" xfId="1" applyFont="1" applyBorder="1"/>
    <xf numFmtId="43" fontId="0" fillId="6" borderId="0" xfId="1" applyFont="1" applyFill="1" applyBorder="1"/>
    <xf numFmtId="43" fontId="0" fillId="0" borderId="3" xfId="1" applyFont="1" applyBorder="1"/>
    <xf numFmtId="43" fontId="0" fillId="0" borderId="5" xfId="1" applyFont="1" applyBorder="1"/>
    <xf numFmtId="43" fontId="0" fillId="5" borderId="15" xfId="1" applyFont="1" applyFill="1" applyBorder="1"/>
    <xf numFmtId="43" fontId="0" fillId="6" borderId="16" xfId="1" applyFont="1" applyFill="1" applyBorder="1"/>
    <xf numFmtId="0" fontId="3" fillId="11" borderId="8" xfId="0" applyFont="1" applyFill="1" applyBorder="1" applyAlignment="1">
      <alignment horizontal="right" vertical="center"/>
    </xf>
    <xf numFmtId="0" fontId="3" fillId="11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98E7-8D62-4DA5-9D4C-CADC31B922CB}">
  <dimension ref="A1:M3973"/>
  <sheetViews>
    <sheetView workbookViewId="0"/>
  </sheetViews>
  <sheetFormatPr defaultColWidth="0" defaultRowHeight="14.45"/>
  <cols>
    <col min="1" max="1" width="11" customWidth="1"/>
    <col min="2" max="2" width="9.28515625" bestFit="1" customWidth="1"/>
    <col min="3" max="3" width="9.42578125" style="3" bestFit="1" customWidth="1"/>
    <col min="4" max="4" width="7.28515625" bestFit="1" customWidth="1"/>
    <col min="5" max="5" width="12.5703125" bestFit="1" customWidth="1"/>
    <col min="6" max="6" width="9.85546875" bestFit="1" customWidth="1"/>
    <col min="7" max="7" width="27" bestFit="1" customWidth="1"/>
    <col min="8" max="8" width="12.5703125" style="4" bestFit="1" customWidth="1"/>
    <col min="9" max="9" width="12.5703125" style="4" customWidth="1"/>
    <col min="10" max="10" width="37.5703125" bestFit="1" customWidth="1"/>
    <col min="11" max="11" width="12.5703125" style="4" bestFit="1" customWidth="1"/>
    <col min="12" max="13" width="9.140625" customWidth="1"/>
    <col min="14" max="16384" width="9.140625" hidden="1"/>
  </cols>
  <sheetData>
    <row r="1" spans="1:11" s="7" customFormat="1" ht="15.6" thickTop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/>
      <c r="J1" s="6" t="s">
        <v>8</v>
      </c>
      <c r="K1" s="6" t="s">
        <v>7</v>
      </c>
    </row>
    <row r="2" spans="1:11" ht="15" thickTop="1">
      <c r="A2" t="s">
        <v>9</v>
      </c>
      <c r="B2" t="s">
        <v>10</v>
      </c>
      <c r="C2" s="3">
        <v>46128</v>
      </c>
      <c r="D2" t="s">
        <v>11</v>
      </c>
      <c r="E2" t="s">
        <v>12</v>
      </c>
      <c r="F2" t="s">
        <v>13</v>
      </c>
      <c r="G2" t="s">
        <v>14</v>
      </c>
      <c r="H2" s="4">
        <v>19581</v>
      </c>
      <c r="J2" t="str">
        <f>A2&amp;G2</f>
        <v>0000082927Decennial Unit Population</v>
      </c>
      <c r="K2" s="4">
        <f>H2</f>
        <v>19581</v>
      </c>
    </row>
    <row r="3" spans="1:11">
      <c r="A3" t="s">
        <v>9</v>
      </c>
      <c r="B3" t="s">
        <v>10</v>
      </c>
      <c r="C3" s="3">
        <v>46128</v>
      </c>
      <c r="D3" t="s">
        <v>11</v>
      </c>
      <c r="E3" t="s">
        <v>12</v>
      </c>
      <c r="F3" t="s">
        <v>13</v>
      </c>
      <c r="G3" t="s">
        <v>15</v>
      </c>
      <c r="H3" s="4">
        <v>19581</v>
      </c>
      <c r="J3" t="str">
        <f t="shared" ref="J3:J66" si="0">A3&amp;G3</f>
        <v>0000082927Current Unit Population</v>
      </c>
      <c r="K3" s="4">
        <f t="shared" ref="K3:K66" si="1">H3</f>
        <v>19581</v>
      </c>
    </row>
    <row r="4" spans="1:11">
      <c r="A4" t="s">
        <v>9</v>
      </c>
      <c r="B4" t="s">
        <v>10</v>
      </c>
      <c r="C4" s="3">
        <v>46128</v>
      </c>
      <c r="D4" t="s">
        <v>11</v>
      </c>
      <c r="E4" t="s">
        <v>12</v>
      </c>
      <c r="F4" t="s">
        <v>13</v>
      </c>
      <c r="G4" t="s">
        <v>16</v>
      </c>
      <c r="H4" s="4">
        <v>0</v>
      </c>
      <c r="J4" t="str">
        <f t="shared" si="0"/>
        <v>0000082927Consolidated City Population</v>
      </c>
      <c r="K4" s="4">
        <f t="shared" si="1"/>
        <v>0</v>
      </c>
    </row>
    <row r="5" spans="1:11">
      <c r="A5" t="s">
        <v>9</v>
      </c>
      <c r="B5" t="s">
        <v>10</v>
      </c>
      <c r="C5" s="3">
        <v>46128</v>
      </c>
      <c r="D5" t="s">
        <v>11</v>
      </c>
      <c r="E5" t="s">
        <v>12</v>
      </c>
      <c r="F5" t="s">
        <v>13</v>
      </c>
      <c r="G5" t="s">
        <v>17</v>
      </c>
      <c r="H5" s="4">
        <v>19947</v>
      </c>
      <c r="J5" t="str">
        <f t="shared" si="0"/>
        <v>0000082927Registered Automobiles</v>
      </c>
      <c r="K5" s="4">
        <f t="shared" si="1"/>
        <v>19947</v>
      </c>
    </row>
    <row r="6" spans="1:11">
      <c r="A6" t="s">
        <v>9</v>
      </c>
      <c r="B6" t="s">
        <v>10</v>
      </c>
      <c r="C6" s="3">
        <v>46128</v>
      </c>
      <c r="D6" t="s">
        <v>11</v>
      </c>
      <c r="E6" t="s">
        <v>12</v>
      </c>
      <c r="F6" t="s">
        <v>13</v>
      </c>
      <c r="G6" t="s">
        <v>18</v>
      </c>
      <c r="H6" s="4">
        <v>35920</v>
      </c>
      <c r="J6" t="str">
        <f t="shared" si="0"/>
        <v>0000082927Registered Vehicles</v>
      </c>
      <c r="K6" s="4">
        <f t="shared" si="1"/>
        <v>35920</v>
      </c>
    </row>
    <row r="7" spans="1:11">
      <c r="A7" t="s">
        <v>9</v>
      </c>
      <c r="B7" t="s">
        <v>10</v>
      </c>
      <c r="C7" s="3">
        <v>46128</v>
      </c>
      <c r="D7" t="s">
        <v>11</v>
      </c>
      <c r="E7" t="s">
        <v>12</v>
      </c>
      <c r="F7" t="s">
        <v>13</v>
      </c>
      <c r="G7" t="s">
        <v>19</v>
      </c>
      <c r="H7" s="4">
        <v>673.48</v>
      </c>
      <c r="J7" t="str">
        <f t="shared" si="0"/>
        <v>0000082927Miles of Road of Unit</v>
      </c>
      <c r="K7" s="4">
        <f t="shared" si="1"/>
        <v>673.48</v>
      </c>
    </row>
    <row r="8" spans="1:11">
      <c r="A8" t="s">
        <v>20</v>
      </c>
      <c r="B8" t="s">
        <v>10</v>
      </c>
      <c r="C8" s="3">
        <v>46128</v>
      </c>
      <c r="D8" t="s">
        <v>11</v>
      </c>
      <c r="E8" t="s">
        <v>21</v>
      </c>
      <c r="F8" t="s">
        <v>22</v>
      </c>
      <c r="G8" t="s">
        <v>18</v>
      </c>
      <c r="H8" s="4">
        <v>0</v>
      </c>
      <c r="J8" t="str">
        <f t="shared" si="0"/>
        <v>0000120621Registered Vehicles</v>
      </c>
      <c r="K8" s="4">
        <f t="shared" si="1"/>
        <v>0</v>
      </c>
    </row>
    <row r="9" spans="1:11">
      <c r="A9" t="s">
        <v>20</v>
      </c>
      <c r="B9" t="s">
        <v>10</v>
      </c>
      <c r="C9" s="3">
        <v>46128</v>
      </c>
      <c r="D9" t="s">
        <v>11</v>
      </c>
      <c r="E9" t="s">
        <v>21</v>
      </c>
      <c r="F9" t="s">
        <v>22</v>
      </c>
      <c r="G9" t="s">
        <v>19</v>
      </c>
      <c r="H9" s="4">
        <v>60.4</v>
      </c>
      <c r="J9" t="str">
        <f t="shared" si="0"/>
        <v>0000120621Miles of Road of Unit</v>
      </c>
      <c r="K9" s="4">
        <f t="shared" si="1"/>
        <v>60.4</v>
      </c>
    </row>
    <row r="10" spans="1:11">
      <c r="A10" t="s">
        <v>20</v>
      </c>
      <c r="B10" t="s">
        <v>10</v>
      </c>
      <c r="C10" s="3">
        <v>46128</v>
      </c>
      <c r="D10" t="s">
        <v>11</v>
      </c>
      <c r="E10" t="s">
        <v>21</v>
      </c>
      <c r="F10" t="s">
        <v>22</v>
      </c>
      <c r="G10" t="s">
        <v>17</v>
      </c>
      <c r="H10" s="4">
        <v>0</v>
      </c>
      <c r="J10" t="str">
        <f t="shared" si="0"/>
        <v>0000120621Registered Automobiles</v>
      </c>
      <c r="K10" s="4">
        <f t="shared" si="1"/>
        <v>0</v>
      </c>
    </row>
    <row r="11" spans="1:11">
      <c r="A11" t="s">
        <v>20</v>
      </c>
      <c r="B11" t="s">
        <v>10</v>
      </c>
      <c r="C11" s="3">
        <v>46128</v>
      </c>
      <c r="D11" t="s">
        <v>11</v>
      </c>
      <c r="E11" t="s">
        <v>21</v>
      </c>
      <c r="F11" t="s">
        <v>22</v>
      </c>
      <c r="G11" t="s">
        <v>16</v>
      </c>
      <c r="H11" s="4">
        <v>0</v>
      </c>
      <c r="J11" t="str">
        <f t="shared" si="0"/>
        <v>0000120621Consolidated City Population</v>
      </c>
      <c r="K11" s="4">
        <f t="shared" si="1"/>
        <v>0</v>
      </c>
    </row>
    <row r="12" spans="1:11">
      <c r="A12" t="s">
        <v>20</v>
      </c>
      <c r="B12" t="s">
        <v>10</v>
      </c>
      <c r="C12" s="3">
        <v>46128</v>
      </c>
      <c r="D12" t="s">
        <v>11</v>
      </c>
      <c r="E12" t="s">
        <v>21</v>
      </c>
      <c r="F12" t="s">
        <v>22</v>
      </c>
      <c r="G12" t="s">
        <v>15</v>
      </c>
      <c r="H12" s="4">
        <v>9913</v>
      </c>
      <c r="J12" t="str">
        <f t="shared" si="0"/>
        <v>0000120621Current Unit Population</v>
      </c>
      <c r="K12" s="4">
        <f t="shared" si="1"/>
        <v>9913</v>
      </c>
    </row>
    <row r="13" spans="1:11">
      <c r="A13" t="s">
        <v>20</v>
      </c>
      <c r="B13" t="s">
        <v>10</v>
      </c>
      <c r="C13" s="3">
        <v>46128</v>
      </c>
      <c r="D13" t="s">
        <v>11</v>
      </c>
      <c r="E13" t="s">
        <v>21</v>
      </c>
      <c r="F13" t="s">
        <v>22</v>
      </c>
      <c r="G13" t="s">
        <v>14</v>
      </c>
      <c r="H13" s="4">
        <v>9913</v>
      </c>
      <c r="J13" t="str">
        <f t="shared" si="0"/>
        <v>0000120621Decennial Unit Population</v>
      </c>
      <c r="K13" s="4">
        <f t="shared" si="1"/>
        <v>9913</v>
      </c>
    </row>
    <row r="14" spans="1:11">
      <c r="A14" t="s">
        <v>23</v>
      </c>
      <c r="B14" t="s">
        <v>10</v>
      </c>
      <c r="C14" s="3">
        <v>46128</v>
      </c>
      <c r="D14" t="s">
        <v>11</v>
      </c>
      <c r="E14" t="s">
        <v>21</v>
      </c>
      <c r="F14" t="s">
        <v>24</v>
      </c>
      <c r="G14" t="s">
        <v>18</v>
      </c>
      <c r="H14" s="4">
        <v>0</v>
      </c>
      <c r="J14" t="str">
        <f t="shared" si="0"/>
        <v>0000120619Registered Vehicles</v>
      </c>
      <c r="K14" s="4">
        <f t="shared" si="1"/>
        <v>0</v>
      </c>
    </row>
    <row r="15" spans="1:11">
      <c r="A15" t="s">
        <v>23</v>
      </c>
      <c r="B15" t="s">
        <v>10</v>
      </c>
      <c r="C15" s="3">
        <v>46128</v>
      </c>
      <c r="D15" t="s">
        <v>11</v>
      </c>
      <c r="E15" t="s">
        <v>21</v>
      </c>
      <c r="F15" t="s">
        <v>24</v>
      </c>
      <c r="G15" t="s">
        <v>17</v>
      </c>
      <c r="H15" s="4">
        <v>0</v>
      </c>
      <c r="J15" t="str">
        <f t="shared" si="0"/>
        <v>0000120619Registered Automobiles</v>
      </c>
      <c r="K15" s="4">
        <f t="shared" si="1"/>
        <v>0</v>
      </c>
    </row>
    <row r="16" spans="1:11">
      <c r="A16" t="s">
        <v>23</v>
      </c>
      <c r="B16" t="s">
        <v>10</v>
      </c>
      <c r="C16" s="3">
        <v>46128</v>
      </c>
      <c r="D16" t="s">
        <v>11</v>
      </c>
      <c r="E16" t="s">
        <v>21</v>
      </c>
      <c r="F16" t="s">
        <v>24</v>
      </c>
      <c r="G16" t="s">
        <v>16</v>
      </c>
      <c r="H16" s="4">
        <v>0</v>
      </c>
      <c r="J16" t="str">
        <f t="shared" si="0"/>
        <v>0000120619Consolidated City Population</v>
      </c>
      <c r="K16" s="4">
        <f t="shared" si="1"/>
        <v>0</v>
      </c>
    </row>
    <row r="17" spans="1:11">
      <c r="A17" t="s">
        <v>23</v>
      </c>
      <c r="B17" t="s">
        <v>10</v>
      </c>
      <c r="C17" s="3">
        <v>46128</v>
      </c>
      <c r="D17" t="s">
        <v>11</v>
      </c>
      <c r="E17" t="s">
        <v>21</v>
      </c>
      <c r="F17" t="s">
        <v>24</v>
      </c>
      <c r="G17" t="s">
        <v>15</v>
      </c>
      <c r="H17" s="4">
        <v>4173</v>
      </c>
      <c r="J17" t="str">
        <f t="shared" si="0"/>
        <v>0000120619Current Unit Population</v>
      </c>
      <c r="K17" s="4">
        <f t="shared" si="1"/>
        <v>4173</v>
      </c>
    </row>
    <row r="18" spans="1:11">
      <c r="A18" t="s">
        <v>23</v>
      </c>
      <c r="B18" t="s">
        <v>10</v>
      </c>
      <c r="C18" s="3">
        <v>46128</v>
      </c>
      <c r="D18" t="s">
        <v>11</v>
      </c>
      <c r="E18" t="s">
        <v>21</v>
      </c>
      <c r="F18" t="s">
        <v>24</v>
      </c>
      <c r="G18" t="s">
        <v>14</v>
      </c>
      <c r="H18" s="4">
        <v>4173</v>
      </c>
      <c r="J18" t="str">
        <f t="shared" si="0"/>
        <v>0000120619Decennial Unit Population</v>
      </c>
      <c r="K18" s="4">
        <f t="shared" si="1"/>
        <v>4173</v>
      </c>
    </row>
    <row r="19" spans="1:11">
      <c r="A19" t="s">
        <v>23</v>
      </c>
      <c r="B19" t="s">
        <v>10</v>
      </c>
      <c r="C19" s="3">
        <v>46128</v>
      </c>
      <c r="D19" t="s">
        <v>11</v>
      </c>
      <c r="E19" t="s">
        <v>21</v>
      </c>
      <c r="F19" t="s">
        <v>24</v>
      </c>
      <c r="G19" t="s">
        <v>19</v>
      </c>
      <c r="H19" s="4">
        <v>28.45</v>
      </c>
      <c r="J19" t="str">
        <f t="shared" si="0"/>
        <v>0000120619Miles of Road of Unit</v>
      </c>
      <c r="K19" s="4">
        <f t="shared" si="1"/>
        <v>28.45</v>
      </c>
    </row>
    <row r="20" spans="1:11">
      <c r="A20" t="s">
        <v>25</v>
      </c>
      <c r="B20" t="s">
        <v>10</v>
      </c>
      <c r="C20" s="3">
        <v>46128</v>
      </c>
      <c r="D20" t="s">
        <v>11</v>
      </c>
      <c r="E20" t="s">
        <v>21</v>
      </c>
      <c r="F20" t="s">
        <v>26</v>
      </c>
      <c r="G20" t="s">
        <v>19</v>
      </c>
      <c r="H20" s="4">
        <v>10.66</v>
      </c>
      <c r="J20" t="str">
        <f t="shared" si="0"/>
        <v>0000120623Miles of Road of Unit</v>
      </c>
      <c r="K20" s="4">
        <f t="shared" si="1"/>
        <v>10.66</v>
      </c>
    </row>
    <row r="21" spans="1:11">
      <c r="A21" t="s">
        <v>25</v>
      </c>
      <c r="B21" t="s">
        <v>10</v>
      </c>
      <c r="C21" s="3">
        <v>46128</v>
      </c>
      <c r="D21" t="s">
        <v>11</v>
      </c>
      <c r="E21" t="s">
        <v>21</v>
      </c>
      <c r="F21" t="s">
        <v>26</v>
      </c>
      <c r="G21" t="s">
        <v>18</v>
      </c>
      <c r="H21" s="4">
        <v>0</v>
      </c>
      <c r="J21" t="str">
        <f t="shared" si="0"/>
        <v>0000120623Registered Vehicles</v>
      </c>
      <c r="K21" s="4">
        <f t="shared" si="1"/>
        <v>0</v>
      </c>
    </row>
    <row r="22" spans="1:11">
      <c r="A22" t="s">
        <v>25</v>
      </c>
      <c r="B22" t="s">
        <v>10</v>
      </c>
      <c r="C22" s="3">
        <v>46128</v>
      </c>
      <c r="D22" t="s">
        <v>11</v>
      </c>
      <c r="E22" t="s">
        <v>21</v>
      </c>
      <c r="F22" t="s">
        <v>26</v>
      </c>
      <c r="G22" t="s">
        <v>17</v>
      </c>
      <c r="H22" s="4">
        <v>0</v>
      </c>
      <c r="J22" t="str">
        <f t="shared" si="0"/>
        <v>0000120623Registered Automobiles</v>
      </c>
      <c r="K22" s="4">
        <f t="shared" si="1"/>
        <v>0</v>
      </c>
    </row>
    <row r="23" spans="1:11">
      <c r="A23" t="s">
        <v>25</v>
      </c>
      <c r="B23" t="s">
        <v>10</v>
      </c>
      <c r="C23" s="3">
        <v>46128</v>
      </c>
      <c r="D23" t="s">
        <v>11</v>
      </c>
      <c r="E23" t="s">
        <v>21</v>
      </c>
      <c r="F23" t="s">
        <v>26</v>
      </c>
      <c r="G23" t="s">
        <v>16</v>
      </c>
      <c r="H23" s="4">
        <v>0</v>
      </c>
      <c r="J23" t="str">
        <f t="shared" si="0"/>
        <v>0000120623Consolidated City Population</v>
      </c>
      <c r="K23" s="4">
        <f t="shared" si="1"/>
        <v>0</v>
      </c>
    </row>
    <row r="24" spans="1:11">
      <c r="A24" t="s">
        <v>25</v>
      </c>
      <c r="B24" t="s">
        <v>10</v>
      </c>
      <c r="C24" s="3">
        <v>46128</v>
      </c>
      <c r="D24" t="s">
        <v>11</v>
      </c>
      <c r="E24" t="s">
        <v>21</v>
      </c>
      <c r="F24" t="s">
        <v>26</v>
      </c>
      <c r="G24" t="s">
        <v>14</v>
      </c>
      <c r="H24" s="4">
        <v>1257</v>
      </c>
      <c r="J24" t="str">
        <f t="shared" si="0"/>
        <v>0000120623Decennial Unit Population</v>
      </c>
      <c r="K24" s="4">
        <f t="shared" si="1"/>
        <v>1257</v>
      </c>
    </row>
    <row r="25" spans="1:11">
      <c r="A25" t="s">
        <v>25</v>
      </c>
      <c r="B25" t="s">
        <v>10</v>
      </c>
      <c r="C25" s="3">
        <v>46128</v>
      </c>
      <c r="D25" t="s">
        <v>11</v>
      </c>
      <c r="E25" t="s">
        <v>21</v>
      </c>
      <c r="F25" t="s">
        <v>26</v>
      </c>
      <c r="G25" t="s">
        <v>15</v>
      </c>
      <c r="H25" s="4">
        <v>1257</v>
      </c>
      <c r="J25" t="str">
        <f t="shared" si="0"/>
        <v>0000120623Current Unit Population</v>
      </c>
      <c r="K25" s="4">
        <f t="shared" si="1"/>
        <v>1257</v>
      </c>
    </row>
    <row r="26" spans="1:11">
      <c r="A26" t="s">
        <v>27</v>
      </c>
      <c r="B26" t="s">
        <v>10</v>
      </c>
      <c r="C26" s="3">
        <v>46128</v>
      </c>
      <c r="D26" t="s">
        <v>11</v>
      </c>
      <c r="E26" t="s">
        <v>21</v>
      </c>
      <c r="F26" t="s">
        <v>28</v>
      </c>
      <c r="G26" t="s">
        <v>19</v>
      </c>
      <c r="H26" s="4">
        <v>6</v>
      </c>
      <c r="J26" t="str">
        <f t="shared" si="0"/>
        <v>0000120625Miles of Road of Unit</v>
      </c>
      <c r="K26" s="4">
        <f t="shared" si="1"/>
        <v>6</v>
      </c>
    </row>
    <row r="27" spans="1:11">
      <c r="A27" t="s">
        <v>27</v>
      </c>
      <c r="B27" t="s">
        <v>10</v>
      </c>
      <c r="C27" s="3">
        <v>46128</v>
      </c>
      <c r="D27" t="s">
        <v>11</v>
      </c>
      <c r="E27" t="s">
        <v>21</v>
      </c>
      <c r="F27" t="s">
        <v>28</v>
      </c>
      <c r="G27" t="s">
        <v>18</v>
      </c>
      <c r="H27" s="4">
        <v>0</v>
      </c>
      <c r="J27" t="str">
        <f t="shared" si="0"/>
        <v>0000120625Registered Vehicles</v>
      </c>
      <c r="K27" s="4">
        <f t="shared" si="1"/>
        <v>0</v>
      </c>
    </row>
    <row r="28" spans="1:11">
      <c r="A28" t="s">
        <v>27</v>
      </c>
      <c r="B28" t="s">
        <v>10</v>
      </c>
      <c r="C28" s="3">
        <v>46128</v>
      </c>
      <c r="D28" t="s">
        <v>11</v>
      </c>
      <c r="E28" t="s">
        <v>21</v>
      </c>
      <c r="F28" t="s">
        <v>28</v>
      </c>
      <c r="G28" t="s">
        <v>17</v>
      </c>
      <c r="H28" s="4">
        <v>0</v>
      </c>
      <c r="J28" t="str">
        <f t="shared" si="0"/>
        <v>0000120625Registered Automobiles</v>
      </c>
      <c r="K28" s="4">
        <f t="shared" si="1"/>
        <v>0</v>
      </c>
    </row>
    <row r="29" spans="1:11">
      <c r="A29" t="s">
        <v>27</v>
      </c>
      <c r="B29" t="s">
        <v>10</v>
      </c>
      <c r="C29" s="3">
        <v>46128</v>
      </c>
      <c r="D29" t="s">
        <v>11</v>
      </c>
      <c r="E29" t="s">
        <v>21</v>
      </c>
      <c r="F29" t="s">
        <v>28</v>
      </c>
      <c r="G29" t="s">
        <v>16</v>
      </c>
      <c r="H29" s="4">
        <v>0</v>
      </c>
      <c r="J29" t="str">
        <f t="shared" si="0"/>
        <v>0000120625Consolidated City Population</v>
      </c>
      <c r="K29" s="4">
        <f t="shared" si="1"/>
        <v>0</v>
      </c>
    </row>
    <row r="30" spans="1:11">
      <c r="A30" t="s">
        <v>27</v>
      </c>
      <c r="B30" t="s">
        <v>10</v>
      </c>
      <c r="C30" s="3">
        <v>46128</v>
      </c>
      <c r="D30" t="s">
        <v>11</v>
      </c>
      <c r="E30" t="s">
        <v>21</v>
      </c>
      <c r="F30" t="s">
        <v>28</v>
      </c>
      <c r="G30" t="s">
        <v>15</v>
      </c>
      <c r="H30" s="4">
        <v>885</v>
      </c>
      <c r="J30" t="str">
        <f t="shared" si="0"/>
        <v>0000120625Current Unit Population</v>
      </c>
      <c r="K30" s="4">
        <f t="shared" si="1"/>
        <v>885</v>
      </c>
    </row>
    <row r="31" spans="1:11">
      <c r="A31" t="s">
        <v>27</v>
      </c>
      <c r="B31" t="s">
        <v>10</v>
      </c>
      <c r="C31" s="3">
        <v>46128</v>
      </c>
      <c r="D31" t="s">
        <v>11</v>
      </c>
      <c r="E31" t="s">
        <v>21</v>
      </c>
      <c r="F31" t="s">
        <v>28</v>
      </c>
      <c r="G31" t="s">
        <v>14</v>
      </c>
      <c r="H31" s="4">
        <v>885</v>
      </c>
      <c r="J31" t="str">
        <f t="shared" si="0"/>
        <v>0000120625Decennial Unit Population</v>
      </c>
      <c r="K31" s="4">
        <f t="shared" si="1"/>
        <v>885</v>
      </c>
    </row>
    <row r="32" spans="1:11">
      <c r="A32" t="s">
        <v>29</v>
      </c>
      <c r="B32" t="s">
        <v>10</v>
      </c>
      <c r="C32" s="3">
        <v>46128</v>
      </c>
      <c r="D32" t="s">
        <v>30</v>
      </c>
      <c r="E32" t="s">
        <v>12</v>
      </c>
      <c r="F32" t="s">
        <v>13</v>
      </c>
      <c r="G32" t="s">
        <v>17</v>
      </c>
      <c r="H32" s="4">
        <v>278674</v>
      </c>
      <c r="J32" t="str">
        <f t="shared" si="0"/>
        <v>0000075752Registered Automobiles</v>
      </c>
      <c r="K32" s="4">
        <f t="shared" si="1"/>
        <v>278674</v>
      </c>
    </row>
    <row r="33" spans="1:11">
      <c r="A33" t="s">
        <v>29</v>
      </c>
      <c r="B33" t="s">
        <v>10</v>
      </c>
      <c r="C33" s="3">
        <v>46128</v>
      </c>
      <c r="D33" t="s">
        <v>30</v>
      </c>
      <c r="E33" t="s">
        <v>12</v>
      </c>
      <c r="F33" t="s">
        <v>13</v>
      </c>
      <c r="G33" t="s">
        <v>16</v>
      </c>
      <c r="H33" s="4">
        <v>0</v>
      </c>
      <c r="J33" t="str">
        <f t="shared" si="0"/>
        <v>0000075752Consolidated City Population</v>
      </c>
      <c r="K33" s="4">
        <f t="shared" si="1"/>
        <v>0</v>
      </c>
    </row>
    <row r="34" spans="1:11">
      <c r="A34" t="s">
        <v>29</v>
      </c>
      <c r="B34" t="s">
        <v>10</v>
      </c>
      <c r="C34" s="3">
        <v>46128</v>
      </c>
      <c r="D34" t="s">
        <v>30</v>
      </c>
      <c r="E34" t="s">
        <v>12</v>
      </c>
      <c r="F34" t="s">
        <v>13</v>
      </c>
      <c r="G34" t="s">
        <v>15</v>
      </c>
      <c r="H34" s="4">
        <v>89105</v>
      </c>
      <c r="J34" t="str">
        <f t="shared" si="0"/>
        <v>0000075752Current Unit Population</v>
      </c>
      <c r="K34" s="4">
        <f t="shared" si="1"/>
        <v>89105</v>
      </c>
    </row>
    <row r="35" spans="1:11">
      <c r="A35" t="s">
        <v>29</v>
      </c>
      <c r="B35" t="s">
        <v>10</v>
      </c>
      <c r="C35" s="3">
        <v>46128</v>
      </c>
      <c r="D35" t="s">
        <v>30</v>
      </c>
      <c r="E35" t="s">
        <v>12</v>
      </c>
      <c r="F35" t="s">
        <v>13</v>
      </c>
      <c r="G35" t="s">
        <v>14</v>
      </c>
      <c r="H35" s="4">
        <v>89105</v>
      </c>
      <c r="J35" t="str">
        <f t="shared" si="0"/>
        <v>0000075752Decennial Unit Population</v>
      </c>
      <c r="K35" s="4">
        <f t="shared" si="1"/>
        <v>89105</v>
      </c>
    </row>
    <row r="36" spans="1:11">
      <c r="A36" t="s">
        <v>29</v>
      </c>
      <c r="B36" t="s">
        <v>10</v>
      </c>
      <c r="C36" s="3">
        <v>46128</v>
      </c>
      <c r="D36" t="s">
        <v>30</v>
      </c>
      <c r="E36" t="s">
        <v>12</v>
      </c>
      <c r="F36" t="s">
        <v>13</v>
      </c>
      <c r="G36" t="s">
        <v>19</v>
      </c>
      <c r="H36" s="4">
        <v>1337.65</v>
      </c>
      <c r="J36" t="str">
        <f t="shared" si="0"/>
        <v>0000075752Miles of Road of Unit</v>
      </c>
      <c r="K36" s="4">
        <f t="shared" si="1"/>
        <v>1337.65</v>
      </c>
    </row>
    <row r="37" spans="1:11">
      <c r="A37" t="s">
        <v>29</v>
      </c>
      <c r="B37" t="s">
        <v>10</v>
      </c>
      <c r="C37" s="3">
        <v>46128</v>
      </c>
      <c r="D37" t="s">
        <v>30</v>
      </c>
      <c r="E37" t="s">
        <v>12</v>
      </c>
      <c r="F37" t="s">
        <v>13</v>
      </c>
      <c r="G37" t="s">
        <v>18</v>
      </c>
      <c r="H37" s="4">
        <v>386005</v>
      </c>
      <c r="J37" t="str">
        <f t="shared" si="0"/>
        <v>0000075752Registered Vehicles</v>
      </c>
      <c r="K37" s="4">
        <f t="shared" si="1"/>
        <v>386005</v>
      </c>
    </row>
    <row r="38" spans="1:11">
      <c r="A38" t="s">
        <v>31</v>
      </c>
      <c r="B38" t="s">
        <v>10</v>
      </c>
      <c r="C38" s="3">
        <v>46128</v>
      </c>
      <c r="D38" t="s">
        <v>30</v>
      </c>
      <c r="E38" t="s">
        <v>21</v>
      </c>
      <c r="F38" t="s">
        <v>32</v>
      </c>
      <c r="G38" t="s">
        <v>14</v>
      </c>
      <c r="H38" s="4">
        <v>263886</v>
      </c>
      <c r="J38" t="str">
        <f t="shared" si="0"/>
        <v>0000075166Decennial Unit Population</v>
      </c>
      <c r="K38" s="4">
        <f t="shared" si="1"/>
        <v>263886</v>
      </c>
    </row>
    <row r="39" spans="1:11">
      <c r="A39" t="s">
        <v>31</v>
      </c>
      <c r="B39" t="s">
        <v>10</v>
      </c>
      <c r="C39" s="3">
        <v>46128</v>
      </c>
      <c r="D39" t="s">
        <v>30</v>
      </c>
      <c r="E39" t="s">
        <v>21</v>
      </c>
      <c r="F39" t="s">
        <v>32</v>
      </c>
      <c r="G39" t="s">
        <v>15</v>
      </c>
      <c r="H39" s="4">
        <v>263886</v>
      </c>
      <c r="J39" t="str">
        <f t="shared" si="0"/>
        <v>0000075166Current Unit Population</v>
      </c>
      <c r="K39" s="4">
        <f t="shared" si="1"/>
        <v>263886</v>
      </c>
    </row>
    <row r="40" spans="1:11">
      <c r="A40" t="s">
        <v>31</v>
      </c>
      <c r="B40" t="s">
        <v>10</v>
      </c>
      <c r="C40" s="3">
        <v>46128</v>
      </c>
      <c r="D40" t="s">
        <v>30</v>
      </c>
      <c r="E40" t="s">
        <v>21</v>
      </c>
      <c r="F40" t="s">
        <v>32</v>
      </c>
      <c r="G40" t="s">
        <v>16</v>
      </c>
      <c r="H40" s="4">
        <v>0</v>
      </c>
      <c r="J40" t="str">
        <f t="shared" si="0"/>
        <v>0000075166Consolidated City Population</v>
      </c>
      <c r="K40" s="4">
        <f t="shared" si="1"/>
        <v>0</v>
      </c>
    </row>
    <row r="41" spans="1:11">
      <c r="A41" t="s">
        <v>31</v>
      </c>
      <c r="B41" t="s">
        <v>10</v>
      </c>
      <c r="C41" s="3">
        <v>46128</v>
      </c>
      <c r="D41" t="s">
        <v>30</v>
      </c>
      <c r="E41" t="s">
        <v>21</v>
      </c>
      <c r="F41" t="s">
        <v>32</v>
      </c>
      <c r="G41" t="s">
        <v>18</v>
      </c>
      <c r="H41" s="4">
        <v>0</v>
      </c>
      <c r="J41" t="str">
        <f t="shared" si="0"/>
        <v>0000075166Registered Vehicles</v>
      </c>
      <c r="K41" s="4">
        <f t="shared" si="1"/>
        <v>0</v>
      </c>
    </row>
    <row r="42" spans="1:11">
      <c r="A42" t="s">
        <v>31</v>
      </c>
      <c r="B42" t="s">
        <v>10</v>
      </c>
      <c r="C42" s="3">
        <v>46128</v>
      </c>
      <c r="D42" t="s">
        <v>30</v>
      </c>
      <c r="E42" t="s">
        <v>21</v>
      </c>
      <c r="F42" t="s">
        <v>32</v>
      </c>
      <c r="G42" t="s">
        <v>17</v>
      </c>
      <c r="H42" s="4">
        <v>0</v>
      </c>
      <c r="J42" t="str">
        <f t="shared" si="0"/>
        <v>0000075166Registered Automobiles</v>
      </c>
      <c r="K42" s="4">
        <f t="shared" si="1"/>
        <v>0</v>
      </c>
    </row>
    <row r="43" spans="1:11">
      <c r="A43" t="s">
        <v>31</v>
      </c>
      <c r="B43" t="s">
        <v>10</v>
      </c>
      <c r="C43" s="3">
        <v>46128</v>
      </c>
      <c r="D43" t="s">
        <v>30</v>
      </c>
      <c r="E43" t="s">
        <v>21</v>
      </c>
      <c r="F43" t="s">
        <v>32</v>
      </c>
      <c r="G43" t="s">
        <v>19</v>
      </c>
      <c r="H43" s="4">
        <v>1156.8900000000001</v>
      </c>
      <c r="J43" t="str">
        <f t="shared" si="0"/>
        <v>0000075166Miles of Road of Unit</v>
      </c>
      <c r="K43" s="4">
        <f t="shared" si="1"/>
        <v>1156.8900000000001</v>
      </c>
    </row>
    <row r="44" spans="1:11">
      <c r="A44" t="s">
        <v>33</v>
      </c>
      <c r="B44" t="s">
        <v>10</v>
      </c>
      <c r="C44" s="3">
        <v>46128</v>
      </c>
      <c r="D44" t="s">
        <v>30</v>
      </c>
      <c r="E44" t="s">
        <v>21</v>
      </c>
      <c r="F44" t="s">
        <v>34</v>
      </c>
      <c r="G44" t="s">
        <v>15</v>
      </c>
      <c r="H44" s="4">
        <v>15583</v>
      </c>
      <c r="J44" t="str">
        <f t="shared" si="0"/>
        <v>0000076145Current Unit Population</v>
      </c>
      <c r="K44" s="4">
        <f t="shared" si="1"/>
        <v>15583</v>
      </c>
    </row>
    <row r="45" spans="1:11">
      <c r="A45" t="s">
        <v>33</v>
      </c>
      <c r="B45" t="s">
        <v>10</v>
      </c>
      <c r="C45" s="3">
        <v>46128</v>
      </c>
      <c r="D45" t="s">
        <v>30</v>
      </c>
      <c r="E45" t="s">
        <v>21</v>
      </c>
      <c r="F45" t="s">
        <v>34</v>
      </c>
      <c r="G45" t="s">
        <v>18</v>
      </c>
      <c r="H45" s="4">
        <v>0</v>
      </c>
      <c r="J45" t="str">
        <f t="shared" si="0"/>
        <v>0000076145Registered Vehicles</v>
      </c>
      <c r="K45" s="4">
        <f t="shared" si="1"/>
        <v>0</v>
      </c>
    </row>
    <row r="46" spans="1:11">
      <c r="A46" t="s">
        <v>33</v>
      </c>
      <c r="B46" t="s">
        <v>10</v>
      </c>
      <c r="C46" s="3">
        <v>46128</v>
      </c>
      <c r="D46" t="s">
        <v>30</v>
      </c>
      <c r="E46" t="s">
        <v>21</v>
      </c>
      <c r="F46" t="s">
        <v>34</v>
      </c>
      <c r="G46" t="s">
        <v>17</v>
      </c>
      <c r="H46" s="4">
        <v>0</v>
      </c>
      <c r="J46" t="str">
        <f t="shared" si="0"/>
        <v>0000076145Registered Automobiles</v>
      </c>
      <c r="K46" s="4">
        <f t="shared" si="1"/>
        <v>0</v>
      </c>
    </row>
    <row r="47" spans="1:11">
      <c r="A47" t="s">
        <v>33</v>
      </c>
      <c r="B47" t="s">
        <v>10</v>
      </c>
      <c r="C47" s="3">
        <v>46128</v>
      </c>
      <c r="D47" t="s">
        <v>30</v>
      </c>
      <c r="E47" t="s">
        <v>21</v>
      </c>
      <c r="F47" t="s">
        <v>34</v>
      </c>
      <c r="G47" t="s">
        <v>16</v>
      </c>
      <c r="H47" s="4">
        <v>0</v>
      </c>
      <c r="J47" t="str">
        <f t="shared" si="0"/>
        <v>0000076145Consolidated City Population</v>
      </c>
      <c r="K47" s="4">
        <f t="shared" si="1"/>
        <v>0</v>
      </c>
    </row>
    <row r="48" spans="1:11">
      <c r="A48" t="s">
        <v>33</v>
      </c>
      <c r="B48" t="s">
        <v>10</v>
      </c>
      <c r="C48" s="3">
        <v>46128</v>
      </c>
      <c r="D48" t="s">
        <v>30</v>
      </c>
      <c r="E48" t="s">
        <v>21</v>
      </c>
      <c r="F48" t="s">
        <v>34</v>
      </c>
      <c r="G48" t="s">
        <v>14</v>
      </c>
      <c r="H48" s="4">
        <v>15583</v>
      </c>
      <c r="J48" t="str">
        <f t="shared" si="0"/>
        <v>0000076145Decennial Unit Population</v>
      </c>
      <c r="K48" s="4">
        <f t="shared" si="1"/>
        <v>15583</v>
      </c>
    </row>
    <row r="49" spans="1:11">
      <c r="A49" t="s">
        <v>33</v>
      </c>
      <c r="B49" t="s">
        <v>10</v>
      </c>
      <c r="C49" s="3">
        <v>46128</v>
      </c>
      <c r="D49" t="s">
        <v>30</v>
      </c>
      <c r="E49" t="s">
        <v>21</v>
      </c>
      <c r="F49" t="s">
        <v>34</v>
      </c>
      <c r="G49" t="s">
        <v>19</v>
      </c>
      <c r="H49" s="4">
        <v>87.28</v>
      </c>
      <c r="J49" t="str">
        <f t="shared" si="0"/>
        <v>0000076145Miles of Road of Unit</v>
      </c>
      <c r="K49" s="4">
        <f t="shared" si="1"/>
        <v>87.28</v>
      </c>
    </row>
    <row r="50" spans="1:11">
      <c r="A50" t="s">
        <v>35</v>
      </c>
      <c r="B50" t="s">
        <v>10</v>
      </c>
      <c r="C50" s="3">
        <v>45771</v>
      </c>
      <c r="D50" t="s">
        <v>30</v>
      </c>
      <c r="E50" t="s">
        <v>21</v>
      </c>
      <c r="F50" t="s">
        <v>36</v>
      </c>
      <c r="G50" t="s">
        <v>18</v>
      </c>
      <c r="H50" s="4">
        <v>0</v>
      </c>
      <c r="J50" t="str">
        <f t="shared" si="0"/>
        <v>0000120660Registered Vehicles</v>
      </c>
      <c r="K50" s="4">
        <f t="shared" si="1"/>
        <v>0</v>
      </c>
    </row>
    <row r="51" spans="1:11">
      <c r="A51" t="s">
        <v>35</v>
      </c>
      <c r="B51" t="s">
        <v>10</v>
      </c>
      <c r="C51" s="3">
        <v>45771</v>
      </c>
      <c r="D51" t="s">
        <v>30</v>
      </c>
      <c r="E51" t="s">
        <v>21</v>
      </c>
      <c r="F51" t="s">
        <v>36</v>
      </c>
      <c r="G51" t="s">
        <v>19</v>
      </c>
      <c r="H51" s="4">
        <v>9.07</v>
      </c>
      <c r="J51" t="str">
        <f t="shared" si="0"/>
        <v>0000120660Miles of Road of Unit</v>
      </c>
      <c r="K51" s="4">
        <f t="shared" si="1"/>
        <v>9.07</v>
      </c>
    </row>
    <row r="52" spans="1:11">
      <c r="A52" t="s">
        <v>35</v>
      </c>
      <c r="B52" t="s">
        <v>10</v>
      </c>
      <c r="C52" s="3">
        <v>45771</v>
      </c>
      <c r="D52" t="s">
        <v>30</v>
      </c>
      <c r="E52" t="s">
        <v>21</v>
      </c>
      <c r="F52" t="s">
        <v>36</v>
      </c>
      <c r="G52" t="s">
        <v>17</v>
      </c>
      <c r="H52" s="4">
        <v>0</v>
      </c>
      <c r="J52" t="str">
        <f t="shared" si="0"/>
        <v>0000120660Registered Automobiles</v>
      </c>
      <c r="K52" s="4">
        <f t="shared" si="1"/>
        <v>0</v>
      </c>
    </row>
    <row r="53" spans="1:11">
      <c r="A53" t="s">
        <v>35</v>
      </c>
      <c r="B53" t="s">
        <v>10</v>
      </c>
      <c r="C53" s="3">
        <v>45771</v>
      </c>
      <c r="D53" t="s">
        <v>30</v>
      </c>
      <c r="E53" t="s">
        <v>21</v>
      </c>
      <c r="F53" t="s">
        <v>36</v>
      </c>
      <c r="G53" t="s">
        <v>16</v>
      </c>
      <c r="H53" s="4">
        <v>0</v>
      </c>
      <c r="J53" t="str">
        <f t="shared" si="0"/>
        <v>0000120660Consolidated City Population</v>
      </c>
      <c r="K53" s="4">
        <f t="shared" si="1"/>
        <v>0</v>
      </c>
    </row>
    <row r="54" spans="1:11">
      <c r="A54" t="s">
        <v>35</v>
      </c>
      <c r="B54" t="s">
        <v>10</v>
      </c>
      <c r="C54" s="3">
        <v>45771</v>
      </c>
      <c r="D54" t="s">
        <v>30</v>
      </c>
      <c r="E54" t="s">
        <v>21</v>
      </c>
      <c r="F54" t="s">
        <v>36</v>
      </c>
      <c r="G54" t="s">
        <v>15</v>
      </c>
      <c r="H54" s="4">
        <v>1551</v>
      </c>
      <c r="J54" t="str">
        <f t="shared" si="0"/>
        <v>0000120660Current Unit Population</v>
      </c>
      <c r="K54" s="4">
        <f t="shared" si="1"/>
        <v>1551</v>
      </c>
    </row>
    <row r="55" spans="1:11">
      <c r="A55" t="s">
        <v>35</v>
      </c>
      <c r="B55" t="s">
        <v>10</v>
      </c>
      <c r="C55" s="3">
        <v>45771</v>
      </c>
      <c r="D55" t="s">
        <v>30</v>
      </c>
      <c r="E55" t="s">
        <v>21</v>
      </c>
      <c r="F55" t="s">
        <v>36</v>
      </c>
      <c r="G55" t="s">
        <v>14</v>
      </c>
      <c r="H55" s="4">
        <v>1551</v>
      </c>
      <c r="J55" t="str">
        <f t="shared" si="0"/>
        <v>0000120660Decennial Unit Population</v>
      </c>
      <c r="K55" s="4">
        <f t="shared" si="1"/>
        <v>1551</v>
      </c>
    </row>
    <row r="56" spans="1:11">
      <c r="A56" t="s">
        <v>37</v>
      </c>
      <c r="B56" t="s">
        <v>10</v>
      </c>
      <c r="C56" s="3">
        <v>46128</v>
      </c>
      <c r="D56" t="s">
        <v>30</v>
      </c>
      <c r="E56" t="s">
        <v>21</v>
      </c>
      <c r="F56" t="s">
        <v>38</v>
      </c>
      <c r="G56" t="s">
        <v>19</v>
      </c>
      <c r="H56" s="4">
        <v>7.92</v>
      </c>
      <c r="J56" t="str">
        <f t="shared" si="0"/>
        <v>0000120655Miles of Road of Unit</v>
      </c>
      <c r="K56" s="4">
        <f t="shared" si="1"/>
        <v>7.92</v>
      </c>
    </row>
    <row r="57" spans="1:11">
      <c r="A57" t="s">
        <v>37</v>
      </c>
      <c r="B57" t="s">
        <v>10</v>
      </c>
      <c r="C57" s="3">
        <v>46128</v>
      </c>
      <c r="D57" t="s">
        <v>30</v>
      </c>
      <c r="E57" t="s">
        <v>21</v>
      </c>
      <c r="F57" t="s">
        <v>38</v>
      </c>
      <c r="G57" t="s">
        <v>18</v>
      </c>
      <c r="H57" s="4">
        <v>0</v>
      </c>
      <c r="J57" t="str">
        <f t="shared" si="0"/>
        <v>0000120655Registered Vehicles</v>
      </c>
      <c r="K57" s="4">
        <f t="shared" si="1"/>
        <v>0</v>
      </c>
    </row>
    <row r="58" spans="1:11">
      <c r="A58" t="s">
        <v>37</v>
      </c>
      <c r="B58" t="s">
        <v>10</v>
      </c>
      <c r="C58" s="3">
        <v>46128</v>
      </c>
      <c r="D58" t="s">
        <v>30</v>
      </c>
      <c r="E58" t="s">
        <v>21</v>
      </c>
      <c r="F58" t="s">
        <v>38</v>
      </c>
      <c r="G58" t="s">
        <v>17</v>
      </c>
      <c r="H58" s="4">
        <v>0</v>
      </c>
      <c r="J58" t="str">
        <f t="shared" si="0"/>
        <v>0000120655Registered Automobiles</v>
      </c>
      <c r="K58" s="4">
        <f t="shared" si="1"/>
        <v>0</v>
      </c>
    </row>
    <row r="59" spans="1:11">
      <c r="A59" t="s">
        <v>37</v>
      </c>
      <c r="B59" t="s">
        <v>10</v>
      </c>
      <c r="C59" s="3">
        <v>46128</v>
      </c>
      <c r="D59" t="s">
        <v>30</v>
      </c>
      <c r="E59" t="s">
        <v>21</v>
      </c>
      <c r="F59" t="s">
        <v>38</v>
      </c>
      <c r="G59" t="s">
        <v>16</v>
      </c>
      <c r="H59" s="4">
        <v>0</v>
      </c>
      <c r="J59" t="str">
        <f t="shared" si="0"/>
        <v>0000120655Consolidated City Population</v>
      </c>
      <c r="K59" s="4">
        <f t="shared" si="1"/>
        <v>0</v>
      </c>
    </row>
    <row r="60" spans="1:11">
      <c r="A60" t="s">
        <v>37</v>
      </c>
      <c r="B60" t="s">
        <v>10</v>
      </c>
      <c r="C60" s="3">
        <v>46128</v>
      </c>
      <c r="D60" t="s">
        <v>30</v>
      </c>
      <c r="E60" t="s">
        <v>21</v>
      </c>
      <c r="F60" t="s">
        <v>38</v>
      </c>
      <c r="G60" t="s">
        <v>15</v>
      </c>
      <c r="H60" s="4">
        <v>1112</v>
      </c>
      <c r="J60" t="str">
        <f t="shared" si="0"/>
        <v>0000120655Current Unit Population</v>
      </c>
      <c r="K60" s="4">
        <f t="shared" si="1"/>
        <v>1112</v>
      </c>
    </row>
    <row r="61" spans="1:11">
      <c r="A61" t="s">
        <v>37</v>
      </c>
      <c r="B61" t="s">
        <v>10</v>
      </c>
      <c r="C61" s="3">
        <v>46128</v>
      </c>
      <c r="D61" t="s">
        <v>30</v>
      </c>
      <c r="E61" t="s">
        <v>21</v>
      </c>
      <c r="F61" t="s">
        <v>38</v>
      </c>
      <c r="G61" t="s">
        <v>14</v>
      </c>
      <c r="H61" s="4">
        <v>1112</v>
      </c>
      <c r="J61" t="str">
        <f t="shared" si="0"/>
        <v>0000120655Decennial Unit Population</v>
      </c>
      <c r="K61" s="4">
        <f t="shared" si="1"/>
        <v>1112</v>
      </c>
    </row>
    <row r="62" spans="1:11">
      <c r="A62" t="s">
        <v>39</v>
      </c>
      <c r="B62" t="s">
        <v>10</v>
      </c>
      <c r="C62" s="3">
        <v>46128</v>
      </c>
      <c r="D62" t="s">
        <v>30</v>
      </c>
      <c r="E62" t="s">
        <v>21</v>
      </c>
      <c r="F62" t="s">
        <v>40</v>
      </c>
      <c r="G62" t="s">
        <v>18</v>
      </c>
      <c r="H62" s="4">
        <v>0</v>
      </c>
      <c r="J62" t="str">
        <f t="shared" si="0"/>
        <v>0000120656Registered Vehicles</v>
      </c>
      <c r="K62" s="4">
        <f t="shared" si="1"/>
        <v>0</v>
      </c>
    </row>
    <row r="63" spans="1:11">
      <c r="A63" t="s">
        <v>39</v>
      </c>
      <c r="B63" t="s">
        <v>10</v>
      </c>
      <c r="C63" s="3">
        <v>46128</v>
      </c>
      <c r="D63" t="s">
        <v>30</v>
      </c>
      <c r="E63" t="s">
        <v>21</v>
      </c>
      <c r="F63" t="s">
        <v>40</v>
      </c>
      <c r="G63" t="s">
        <v>17</v>
      </c>
      <c r="H63" s="4">
        <v>0</v>
      </c>
      <c r="J63" t="str">
        <f t="shared" si="0"/>
        <v>0000120656Registered Automobiles</v>
      </c>
      <c r="K63" s="4">
        <f t="shared" si="1"/>
        <v>0</v>
      </c>
    </row>
    <row r="64" spans="1:11">
      <c r="A64" t="s">
        <v>39</v>
      </c>
      <c r="B64" t="s">
        <v>10</v>
      </c>
      <c r="C64" s="3">
        <v>46128</v>
      </c>
      <c r="D64" t="s">
        <v>30</v>
      </c>
      <c r="E64" t="s">
        <v>21</v>
      </c>
      <c r="F64" t="s">
        <v>40</v>
      </c>
      <c r="G64" t="s">
        <v>16</v>
      </c>
      <c r="H64" s="4">
        <v>0</v>
      </c>
      <c r="J64" t="str">
        <f t="shared" si="0"/>
        <v>0000120656Consolidated City Population</v>
      </c>
      <c r="K64" s="4">
        <f t="shared" si="1"/>
        <v>0</v>
      </c>
    </row>
    <row r="65" spans="1:11">
      <c r="A65" t="s">
        <v>39</v>
      </c>
      <c r="B65" t="s">
        <v>10</v>
      </c>
      <c r="C65" s="3">
        <v>46128</v>
      </c>
      <c r="D65" t="s">
        <v>30</v>
      </c>
      <c r="E65" t="s">
        <v>21</v>
      </c>
      <c r="F65" t="s">
        <v>40</v>
      </c>
      <c r="G65" t="s">
        <v>15</v>
      </c>
      <c r="H65" s="4">
        <v>9141</v>
      </c>
      <c r="J65" t="str">
        <f t="shared" si="0"/>
        <v>0000120656Current Unit Population</v>
      </c>
      <c r="K65" s="4">
        <f t="shared" si="1"/>
        <v>9141</v>
      </c>
    </row>
    <row r="66" spans="1:11">
      <c r="A66" t="s">
        <v>39</v>
      </c>
      <c r="B66" t="s">
        <v>10</v>
      </c>
      <c r="C66" s="3">
        <v>46128</v>
      </c>
      <c r="D66" t="s">
        <v>30</v>
      </c>
      <c r="E66" t="s">
        <v>21</v>
      </c>
      <c r="F66" t="s">
        <v>40</v>
      </c>
      <c r="G66" t="s">
        <v>14</v>
      </c>
      <c r="H66" s="4">
        <v>9141</v>
      </c>
      <c r="J66" t="str">
        <f t="shared" si="0"/>
        <v>0000120656Decennial Unit Population</v>
      </c>
      <c r="K66" s="4">
        <f t="shared" si="1"/>
        <v>9141</v>
      </c>
    </row>
    <row r="67" spans="1:11">
      <c r="A67" t="s">
        <v>39</v>
      </c>
      <c r="B67" t="s">
        <v>10</v>
      </c>
      <c r="C67" s="3">
        <v>46128</v>
      </c>
      <c r="D67" t="s">
        <v>30</v>
      </c>
      <c r="E67" t="s">
        <v>21</v>
      </c>
      <c r="F67" t="s">
        <v>40</v>
      </c>
      <c r="G67" t="s">
        <v>19</v>
      </c>
      <c r="H67" s="4">
        <v>68.42</v>
      </c>
      <c r="J67" t="str">
        <f t="shared" ref="J67:J130" si="2">A67&amp;G67</f>
        <v>0000120656Miles of Road of Unit</v>
      </c>
      <c r="K67" s="4">
        <f t="shared" ref="K67:K130" si="3">H67</f>
        <v>68.42</v>
      </c>
    </row>
    <row r="68" spans="1:11">
      <c r="A68" t="s">
        <v>41</v>
      </c>
      <c r="B68" t="s">
        <v>10</v>
      </c>
      <c r="C68" s="3">
        <v>46128</v>
      </c>
      <c r="D68" t="s">
        <v>30</v>
      </c>
      <c r="E68" t="s">
        <v>21</v>
      </c>
      <c r="F68" t="s">
        <v>42</v>
      </c>
      <c r="G68" t="s">
        <v>19</v>
      </c>
      <c r="H68" s="4">
        <v>8.49</v>
      </c>
      <c r="J68" t="str">
        <f t="shared" si="2"/>
        <v>0000120658Miles of Road of Unit</v>
      </c>
      <c r="K68" s="4">
        <f t="shared" si="3"/>
        <v>8.49</v>
      </c>
    </row>
    <row r="69" spans="1:11">
      <c r="A69" t="s">
        <v>41</v>
      </c>
      <c r="B69" t="s">
        <v>10</v>
      </c>
      <c r="C69" s="3">
        <v>46128</v>
      </c>
      <c r="D69" t="s">
        <v>30</v>
      </c>
      <c r="E69" t="s">
        <v>21</v>
      </c>
      <c r="F69" t="s">
        <v>42</v>
      </c>
      <c r="G69" t="s">
        <v>18</v>
      </c>
      <c r="H69" s="4">
        <v>0</v>
      </c>
      <c r="J69" t="str">
        <f t="shared" si="2"/>
        <v>0000120658Registered Vehicles</v>
      </c>
      <c r="K69" s="4">
        <f t="shared" si="3"/>
        <v>0</v>
      </c>
    </row>
    <row r="70" spans="1:11">
      <c r="A70" t="s">
        <v>41</v>
      </c>
      <c r="B70" t="s">
        <v>10</v>
      </c>
      <c r="C70" s="3">
        <v>46128</v>
      </c>
      <c r="D70" t="s">
        <v>30</v>
      </c>
      <c r="E70" t="s">
        <v>21</v>
      </c>
      <c r="F70" t="s">
        <v>42</v>
      </c>
      <c r="G70" t="s">
        <v>17</v>
      </c>
      <c r="H70" s="4">
        <v>0</v>
      </c>
      <c r="J70" t="str">
        <f t="shared" si="2"/>
        <v>0000120658Registered Automobiles</v>
      </c>
      <c r="K70" s="4">
        <f t="shared" si="3"/>
        <v>0</v>
      </c>
    </row>
    <row r="71" spans="1:11">
      <c r="A71" t="s">
        <v>41</v>
      </c>
      <c r="B71" t="s">
        <v>10</v>
      </c>
      <c r="C71" s="3">
        <v>46128</v>
      </c>
      <c r="D71" t="s">
        <v>30</v>
      </c>
      <c r="E71" t="s">
        <v>21</v>
      </c>
      <c r="F71" t="s">
        <v>42</v>
      </c>
      <c r="G71" t="s">
        <v>16</v>
      </c>
      <c r="H71" s="4">
        <v>0</v>
      </c>
      <c r="J71" t="str">
        <f t="shared" si="2"/>
        <v>0000120658Consolidated City Population</v>
      </c>
      <c r="K71" s="4">
        <f t="shared" si="3"/>
        <v>0</v>
      </c>
    </row>
    <row r="72" spans="1:11">
      <c r="A72" t="s">
        <v>41</v>
      </c>
      <c r="B72" t="s">
        <v>10</v>
      </c>
      <c r="C72" s="3">
        <v>46128</v>
      </c>
      <c r="D72" t="s">
        <v>30</v>
      </c>
      <c r="E72" t="s">
        <v>21</v>
      </c>
      <c r="F72" t="s">
        <v>42</v>
      </c>
      <c r="G72" t="s">
        <v>15</v>
      </c>
      <c r="H72" s="4">
        <v>1294</v>
      </c>
      <c r="J72" t="str">
        <f t="shared" si="2"/>
        <v>0000120658Current Unit Population</v>
      </c>
      <c r="K72" s="4">
        <f t="shared" si="3"/>
        <v>1294</v>
      </c>
    </row>
    <row r="73" spans="1:11">
      <c r="A73" t="s">
        <v>41</v>
      </c>
      <c r="B73" t="s">
        <v>10</v>
      </c>
      <c r="C73" s="3">
        <v>46128</v>
      </c>
      <c r="D73" t="s">
        <v>30</v>
      </c>
      <c r="E73" t="s">
        <v>21</v>
      </c>
      <c r="F73" t="s">
        <v>42</v>
      </c>
      <c r="G73" t="s">
        <v>14</v>
      </c>
      <c r="H73" s="4">
        <v>1294</v>
      </c>
      <c r="J73" t="str">
        <f t="shared" si="2"/>
        <v>0000120658Decennial Unit Population</v>
      </c>
      <c r="K73" s="4">
        <f t="shared" si="3"/>
        <v>1294</v>
      </c>
    </row>
    <row r="74" spans="1:11">
      <c r="A74" t="s">
        <v>43</v>
      </c>
      <c r="B74" t="s">
        <v>10</v>
      </c>
      <c r="C74" s="3">
        <v>46128</v>
      </c>
      <c r="D74" t="s">
        <v>30</v>
      </c>
      <c r="E74" t="s">
        <v>21</v>
      </c>
      <c r="F74" t="s">
        <v>44</v>
      </c>
      <c r="G74" t="s">
        <v>14</v>
      </c>
      <c r="H74" s="4">
        <v>3624</v>
      </c>
      <c r="J74" t="str">
        <f t="shared" si="2"/>
        <v>0000120657Decennial Unit Population</v>
      </c>
      <c r="K74" s="4">
        <f t="shared" si="3"/>
        <v>3624</v>
      </c>
    </row>
    <row r="75" spans="1:11">
      <c r="A75" t="s">
        <v>43</v>
      </c>
      <c r="B75" t="s">
        <v>10</v>
      </c>
      <c r="C75" s="3">
        <v>46128</v>
      </c>
      <c r="D75" t="s">
        <v>30</v>
      </c>
      <c r="E75" t="s">
        <v>21</v>
      </c>
      <c r="F75" t="s">
        <v>44</v>
      </c>
      <c r="G75" t="s">
        <v>15</v>
      </c>
      <c r="H75" s="4">
        <v>3624</v>
      </c>
      <c r="J75" t="str">
        <f t="shared" si="2"/>
        <v>0000120657Current Unit Population</v>
      </c>
      <c r="K75" s="4">
        <f t="shared" si="3"/>
        <v>3624</v>
      </c>
    </row>
    <row r="76" spans="1:11">
      <c r="A76" t="s">
        <v>43</v>
      </c>
      <c r="B76" t="s">
        <v>10</v>
      </c>
      <c r="C76" s="3">
        <v>46128</v>
      </c>
      <c r="D76" t="s">
        <v>30</v>
      </c>
      <c r="E76" t="s">
        <v>21</v>
      </c>
      <c r="F76" t="s">
        <v>44</v>
      </c>
      <c r="G76" t="s">
        <v>16</v>
      </c>
      <c r="H76" s="4">
        <v>0</v>
      </c>
      <c r="J76" t="str">
        <f t="shared" si="2"/>
        <v>0000120657Consolidated City Population</v>
      </c>
      <c r="K76" s="4">
        <f t="shared" si="3"/>
        <v>0</v>
      </c>
    </row>
    <row r="77" spans="1:11">
      <c r="A77" t="s">
        <v>43</v>
      </c>
      <c r="B77" t="s">
        <v>10</v>
      </c>
      <c r="C77" s="3">
        <v>46128</v>
      </c>
      <c r="D77" t="s">
        <v>30</v>
      </c>
      <c r="E77" t="s">
        <v>21</v>
      </c>
      <c r="F77" t="s">
        <v>44</v>
      </c>
      <c r="G77" t="s">
        <v>17</v>
      </c>
      <c r="H77" s="4">
        <v>0</v>
      </c>
      <c r="J77" t="str">
        <f t="shared" si="2"/>
        <v>0000120657Registered Automobiles</v>
      </c>
      <c r="K77" s="4">
        <f t="shared" si="3"/>
        <v>0</v>
      </c>
    </row>
    <row r="78" spans="1:11">
      <c r="A78" t="s">
        <v>43</v>
      </c>
      <c r="B78" t="s">
        <v>10</v>
      </c>
      <c r="C78" s="3">
        <v>46128</v>
      </c>
      <c r="D78" t="s">
        <v>30</v>
      </c>
      <c r="E78" t="s">
        <v>21</v>
      </c>
      <c r="F78" t="s">
        <v>44</v>
      </c>
      <c r="G78" t="s">
        <v>18</v>
      </c>
      <c r="H78" s="4">
        <v>0</v>
      </c>
      <c r="J78" t="str">
        <f t="shared" si="2"/>
        <v>0000120657Registered Vehicles</v>
      </c>
      <c r="K78" s="4">
        <f t="shared" si="3"/>
        <v>0</v>
      </c>
    </row>
    <row r="79" spans="1:11">
      <c r="A79" t="s">
        <v>43</v>
      </c>
      <c r="B79" t="s">
        <v>10</v>
      </c>
      <c r="C79" s="3">
        <v>46128</v>
      </c>
      <c r="D79" t="s">
        <v>30</v>
      </c>
      <c r="E79" t="s">
        <v>21</v>
      </c>
      <c r="F79" t="s">
        <v>44</v>
      </c>
      <c r="G79" t="s">
        <v>19</v>
      </c>
      <c r="H79" s="4">
        <v>24.53</v>
      </c>
      <c r="J79" t="str">
        <f t="shared" si="2"/>
        <v>0000120657Miles of Road of Unit</v>
      </c>
      <c r="K79" s="4">
        <f t="shared" si="3"/>
        <v>24.53</v>
      </c>
    </row>
    <row r="80" spans="1:11">
      <c r="A80" t="s">
        <v>45</v>
      </c>
      <c r="B80" t="s">
        <v>10</v>
      </c>
      <c r="C80" s="3">
        <v>46128</v>
      </c>
      <c r="D80" t="s">
        <v>46</v>
      </c>
      <c r="E80" t="s">
        <v>12</v>
      </c>
      <c r="F80" t="s">
        <v>13</v>
      </c>
      <c r="G80" t="s">
        <v>17</v>
      </c>
      <c r="H80" s="4">
        <v>59143</v>
      </c>
      <c r="J80" t="str">
        <f t="shared" si="2"/>
        <v>0000082929Registered Automobiles</v>
      </c>
      <c r="K80" s="4">
        <f t="shared" si="3"/>
        <v>59143</v>
      </c>
    </row>
    <row r="81" spans="1:11">
      <c r="A81" t="s">
        <v>45</v>
      </c>
      <c r="B81" t="s">
        <v>10</v>
      </c>
      <c r="C81" s="3">
        <v>46128</v>
      </c>
      <c r="D81" t="s">
        <v>46</v>
      </c>
      <c r="E81" t="s">
        <v>12</v>
      </c>
      <c r="F81" t="s">
        <v>13</v>
      </c>
      <c r="G81" t="s">
        <v>18</v>
      </c>
      <c r="H81" s="4">
        <v>92811</v>
      </c>
      <c r="J81" t="str">
        <f t="shared" si="2"/>
        <v>0000082929Registered Vehicles</v>
      </c>
      <c r="K81" s="4">
        <f t="shared" si="3"/>
        <v>92811</v>
      </c>
    </row>
    <row r="82" spans="1:11">
      <c r="A82" t="s">
        <v>45</v>
      </c>
      <c r="B82" t="s">
        <v>10</v>
      </c>
      <c r="C82" s="3">
        <v>46128</v>
      </c>
      <c r="D82" t="s">
        <v>46</v>
      </c>
      <c r="E82" t="s">
        <v>12</v>
      </c>
      <c r="F82" t="s">
        <v>13</v>
      </c>
      <c r="G82" t="s">
        <v>16</v>
      </c>
      <c r="H82" s="4">
        <v>0</v>
      </c>
      <c r="J82" t="str">
        <f t="shared" si="2"/>
        <v>0000082929Consolidated City Population</v>
      </c>
      <c r="K82" s="4">
        <f t="shared" si="3"/>
        <v>0</v>
      </c>
    </row>
    <row r="83" spans="1:11">
      <c r="A83" t="s">
        <v>45</v>
      </c>
      <c r="B83" t="s">
        <v>10</v>
      </c>
      <c r="C83" s="3">
        <v>46128</v>
      </c>
      <c r="D83" t="s">
        <v>46</v>
      </c>
      <c r="E83" t="s">
        <v>12</v>
      </c>
      <c r="F83" t="s">
        <v>13</v>
      </c>
      <c r="G83" t="s">
        <v>15</v>
      </c>
      <c r="H83" s="4">
        <v>28166</v>
      </c>
      <c r="J83" t="str">
        <f t="shared" si="2"/>
        <v>0000082929Current Unit Population</v>
      </c>
      <c r="K83" s="4">
        <f t="shared" si="3"/>
        <v>28166</v>
      </c>
    </row>
    <row r="84" spans="1:11">
      <c r="A84" t="s">
        <v>45</v>
      </c>
      <c r="B84" t="s">
        <v>10</v>
      </c>
      <c r="C84" s="3">
        <v>46128</v>
      </c>
      <c r="D84" t="s">
        <v>46</v>
      </c>
      <c r="E84" t="s">
        <v>12</v>
      </c>
      <c r="F84" t="s">
        <v>13</v>
      </c>
      <c r="G84" t="s">
        <v>14</v>
      </c>
      <c r="H84" s="4">
        <v>28166</v>
      </c>
      <c r="J84" t="str">
        <f t="shared" si="2"/>
        <v>0000082929Decennial Unit Population</v>
      </c>
      <c r="K84" s="4">
        <f t="shared" si="3"/>
        <v>28166</v>
      </c>
    </row>
    <row r="85" spans="1:11">
      <c r="A85" t="s">
        <v>45</v>
      </c>
      <c r="B85" t="s">
        <v>10</v>
      </c>
      <c r="C85" s="3">
        <v>46128</v>
      </c>
      <c r="D85" t="s">
        <v>46</v>
      </c>
      <c r="E85" t="s">
        <v>12</v>
      </c>
      <c r="F85" t="s">
        <v>13</v>
      </c>
      <c r="G85" t="s">
        <v>19</v>
      </c>
      <c r="H85" s="4">
        <v>687.83</v>
      </c>
      <c r="J85" t="str">
        <f t="shared" si="2"/>
        <v>0000082929Miles of Road of Unit</v>
      </c>
      <c r="K85" s="4">
        <f t="shared" si="3"/>
        <v>687.83</v>
      </c>
    </row>
    <row r="86" spans="1:11">
      <c r="A86" t="s">
        <v>47</v>
      </c>
      <c r="B86" t="s">
        <v>10</v>
      </c>
      <c r="C86" s="3">
        <v>46128</v>
      </c>
      <c r="D86" t="s">
        <v>46</v>
      </c>
      <c r="E86" t="s">
        <v>21</v>
      </c>
      <c r="F86" t="s">
        <v>48</v>
      </c>
      <c r="G86" t="s">
        <v>15</v>
      </c>
      <c r="H86" s="4">
        <v>50474</v>
      </c>
      <c r="J86" t="str">
        <f t="shared" si="2"/>
        <v>0000120732Current Unit Population</v>
      </c>
      <c r="K86" s="4">
        <f t="shared" si="3"/>
        <v>50474</v>
      </c>
    </row>
    <row r="87" spans="1:11">
      <c r="A87" t="s">
        <v>47</v>
      </c>
      <c r="B87" t="s">
        <v>10</v>
      </c>
      <c r="C87" s="3">
        <v>46128</v>
      </c>
      <c r="D87" t="s">
        <v>46</v>
      </c>
      <c r="E87" t="s">
        <v>21</v>
      </c>
      <c r="F87" t="s">
        <v>48</v>
      </c>
      <c r="G87" t="s">
        <v>14</v>
      </c>
      <c r="H87" s="4">
        <v>50474</v>
      </c>
      <c r="J87" t="str">
        <f t="shared" si="2"/>
        <v>0000120732Decennial Unit Population</v>
      </c>
      <c r="K87" s="4">
        <f t="shared" si="3"/>
        <v>50474</v>
      </c>
    </row>
    <row r="88" spans="1:11">
      <c r="A88" t="s">
        <v>47</v>
      </c>
      <c r="B88" t="s">
        <v>10</v>
      </c>
      <c r="C88" s="3">
        <v>46128</v>
      </c>
      <c r="D88" t="s">
        <v>46</v>
      </c>
      <c r="E88" t="s">
        <v>21</v>
      </c>
      <c r="F88" t="s">
        <v>48</v>
      </c>
      <c r="G88" t="s">
        <v>16</v>
      </c>
      <c r="H88" s="4">
        <v>0</v>
      </c>
      <c r="J88" t="str">
        <f t="shared" si="2"/>
        <v>0000120732Consolidated City Population</v>
      </c>
      <c r="K88" s="4">
        <f t="shared" si="3"/>
        <v>0</v>
      </c>
    </row>
    <row r="89" spans="1:11">
      <c r="A89" t="s">
        <v>47</v>
      </c>
      <c r="B89" t="s">
        <v>10</v>
      </c>
      <c r="C89" s="3">
        <v>46128</v>
      </c>
      <c r="D89" t="s">
        <v>46</v>
      </c>
      <c r="E89" t="s">
        <v>21</v>
      </c>
      <c r="F89" t="s">
        <v>48</v>
      </c>
      <c r="G89" t="s">
        <v>19</v>
      </c>
      <c r="H89" s="4">
        <v>263</v>
      </c>
      <c r="J89" t="str">
        <f t="shared" si="2"/>
        <v>0000120732Miles of Road of Unit</v>
      </c>
      <c r="K89" s="4">
        <f t="shared" si="3"/>
        <v>263</v>
      </c>
    </row>
    <row r="90" spans="1:11">
      <c r="A90" t="s">
        <v>47</v>
      </c>
      <c r="B90" t="s">
        <v>10</v>
      </c>
      <c r="C90" s="3">
        <v>46128</v>
      </c>
      <c r="D90" t="s">
        <v>46</v>
      </c>
      <c r="E90" t="s">
        <v>21</v>
      </c>
      <c r="F90" t="s">
        <v>48</v>
      </c>
      <c r="G90" t="s">
        <v>18</v>
      </c>
      <c r="H90" s="4">
        <v>0</v>
      </c>
      <c r="J90" t="str">
        <f t="shared" si="2"/>
        <v>0000120732Registered Vehicles</v>
      </c>
      <c r="K90" s="4">
        <f t="shared" si="3"/>
        <v>0</v>
      </c>
    </row>
    <row r="91" spans="1:11">
      <c r="A91" t="s">
        <v>47</v>
      </c>
      <c r="B91" t="s">
        <v>10</v>
      </c>
      <c r="C91" s="3">
        <v>46128</v>
      </c>
      <c r="D91" t="s">
        <v>46</v>
      </c>
      <c r="E91" t="s">
        <v>21</v>
      </c>
      <c r="F91" t="s">
        <v>48</v>
      </c>
      <c r="G91" t="s">
        <v>17</v>
      </c>
      <c r="H91" s="4">
        <v>0</v>
      </c>
      <c r="J91" t="str">
        <f t="shared" si="2"/>
        <v>0000120732Registered Automobiles</v>
      </c>
      <c r="K91" s="4">
        <f t="shared" si="3"/>
        <v>0</v>
      </c>
    </row>
    <row r="92" spans="1:11">
      <c r="A92" t="s">
        <v>49</v>
      </c>
      <c r="B92" t="s">
        <v>10</v>
      </c>
      <c r="C92" s="3">
        <v>46128</v>
      </c>
      <c r="D92" t="s">
        <v>46</v>
      </c>
      <c r="E92" t="s">
        <v>21</v>
      </c>
      <c r="F92" t="s">
        <v>50</v>
      </c>
      <c r="G92" t="s">
        <v>14</v>
      </c>
      <c r="H92" s="4">
        <v>205</v>
      </c>
      <c r="J92" t="str">
        <f t="shared" si="2"/>
        <v>0000120731Decennial Unit Population</v>
      </c>
      <c r="K92" s="4">
        <f t="shared" si="3"/>
        <v>205</v>
      </c>
    </row>
    <row r="93" spans="1:11">
      <c r="A93" t="s">
        <v>49</v>
      </c>
      <c r="B93" t="s">
        <v>10</v>
      </c>
      <c r="C93" s="3">
        <v>46128</v>
      </c>
      <c r="D93" t="s">
        <v>46</v>
      </c>
      <c r="E93" t="s">
        <v>21</v>
      </c>
      <c r="F93" t="s">
        <v>50</v>
      </c>
      <c r="G93" t="s">
        <v>18</v>
      </c>
      <c r="H93" s="4">
        <v>0</v>
      </c>
      <c r="J93" t="str">
        <f t="shared" si="2"/>
        <v>0000120731Registered Vehicles</v>
      </c>
      <c r="K93" s="4">
        <f t="shared" si="3"/>
        <v>0</v>
      </c>
    </row>
    <row r="94" spans="1:11">
      <c r="A94" t="s">
        <v>49</v>
      </c>
      <c r="B94" t="s">
        <v>10</v>
      </c>
      <c r="C94" s="3">
        <v>46128</v>
      </c>
      <c r="D94" t="s">
        <v>46</v>
      </c>
      <c r="E94" t="s">
        <v>21</v>
      </c>
      <c r="F94" t="s">
        <v>50</v>
      </c>
      <c r="G94" t="s">
        <v>15</v>
      </c>
      <c r="H94" s="4">
        <v>205</v>
      </c>
      <c r="J94" t="str">
        <f t="shared" si="2"/>
        <v>0000120731Current Unit Population</v>
      </c>
      <c r="K94" s="4">
        <f t="shared" si="3"/>
        <v>205</v>
      </c>
    </row>
    <row r="95" spans="1:11">
      <c r="A95" t="s">
        <v>49</v>
      </c>
      <c r="B95" t="s">
        <v>10</v>
      </c>
      <c r="C95" s="3">
        <v>46128</v>
      </c>
      <c r="D95" t="s">
        <v>46</v>
      </c>
      <c r="E95" t="s">
        <v>21</v>
      </c>
      <c r="F95" t="s">
        <v>50</v>
      </c>
      <c r="G95" t="s">
        <v>16</v>
      </c>
      <c r="H95" s="4">
        <v>0</v>
      </c>
      <c r="J95" t="str">
        <f t="shared" si="2"/>
        <v>0000120731Consolidated City Population</v>
      </c>
      <c r="K95" s="4">
        <f t="shared" si="3"/>
        <v>0</v>
      </c>
    </row>
    <row r="96" spans="1:11">
      <c r="A96" t="s">
        <v>49</v>
      </c>
      <c r="B96" t="s">
        <v>10</v>
      </c>
      <c r="C96" s="3">
        <v>46128</v>
      </c>
      <c r="D96" t="s">
        <v>46</v>
      </c>
      <c r="E96" t="s">
        <v>21</v>
      </c>
      <c r="F96" t="s">
        <v>50</v>
      </c>
      <c r="G96" t="s">
        <v>17</v>
      </c>
      <c r="H96" s="4">
        <v>0</v>
      </c>
      <c r="J96" t="str">
        <f t="shared" si="2"/>
        <v>0000120731Registered Automobiles</v>
      </c>
      <c r="K96" s="4">
        <f t="shared" si="3"/>
        <v>0</v>
      </c>
    </row>
    <row r="97" spans="1:11">
      <c r="A97" t="s">
        <v>49</v>
      </c>
      <c r="B97" t="s">
        <v>10</v>
      </c>
      <c r="C97" s="3">
        <v>46128</v>
      </c>
      <c r="D97" t="s">
        <v>46</v>
      </c>
      <c r="E97" t="s">
        <v>21</v>
      </c>
      <c r="F97" t="s">
        <v>50</v>
      </c>
      <c r="G97" t="s">
        <v>19</v>
      </c>
      <c r="H97" s="4">
        <v>1.58</v>
      </c>
      <c r="J97" t="str">
        <f t="shared" si="2"/>
        <v>0000120731Miles of Road of Unit</v>
      </c>
      <c r="K97" s="4">
        <f t="shared" si="3"/>
        <v>1.58</v>
      </c>
    </row>
    <row r="98" spans="1:11">
      <c r="A98" t="s">
        <v>51</v>
      </c>
      <c r="B98" t="s">
        <v>10</v>
      </c>
      <c r="C98" s="3">
        <v>46128</v>
      </c>
      <c r="D98" t="s">
        <v>46</v>
      </c>
      <c r="E98" t="s">
        <v>21</v>
      </c>
      <c r="F98" t="s">
        <v>52</v>
      </c>
      <c r="G98" t="s">
        <v>14</v>
      </c>
      <c r="H98" s="4">
        <v>406</v>
      </c>
      <c r="J98" t="str">
        <f t="shared" si="2"/>
        <v>0000075131Decennial Unit Population</v>
      </c>
      <c r="K98" s="4">
        <f t="shared" si="3"/>
        <v>406</v>
      </c>
    </row>
    <row r="99" spans="1:11">
      <c r="A99" t="s">
        <v>51</v>
      </c>
      <c r="B99" t="s">
        <v>10</v>
      </c>
      <c r="C99" s="3">
        <v>46128</v>
      </c>
      <c r="D99" t="s">
        <v>46</v>
      </c>
      <c r="E99" t="s">
        <v>21</v>
      </c>
      <c r="F99" t="s">
        <v>52</v>
      </c>
      <c r="G99" t="s">
        <v>15</v>
      </c>
      <c r="H99" s="4">
        <v>406</v>
      </c>
      <c r="J99" t="str">
        <f t="shared" si="2"/>
        <v>0000075131Current Unit Population</v>
      </c>
      <c r="K99" s="4">
        <f t="shared" si="3"/>
        <v>406</v>
      </c>
    </row>
    <row r="100" spans="1:11">
      <c r="A100" t="s">
        <v>51</v>
      </c>
      <c r="B100" t="s">
        <v>10</v>
      </c>
      <c r="C100" s="3">
        <v>46128</v>
      </c>
      <c r="D100" t="s">
        <v>46</v>
      </c>
      <c r="E100" t="s">
        <v>21</v>
      </c>
      <c r="F100" t="s">
        <v>52</v>
      </c>
      <c r="G100" t="s">
        <v>16</v>
      </c>
      <c r="H100" s="4">
        <v>0</v>
      </c>
      <c r="J100" t="str">
        <f t="shared" si="2"/>
        <v>0000075131Consolidated City Population</v>
      </c>
      <c r="K100" s="4">
        <f t="shared" si="3"/>
        <v>0</v>
      </c>
    </row>
    <row r="101" spans="1:11">
      <c r="A101" t="s">
        <v>51</v>
      </c>
      <c r="B101" t="s">
        <v>10</v>
      </c>
      <c r="C101" s="3">
        <v>46128</v>
      </c>
      <c r="D101" t="s">
        <v>46</v>
      </c>
      <c r="E101" t="s">
        <v>21</v>
      </c>
      <c r="F101" t="s">
        <v>52</v>
      </c>
      <c r="G101" t="s">
        <v>18</v>
      </c>
      <c r="H101" s="4">
        <v>0</v>
      </c>
      <c r="J101" t="str">
        <f t="shared" si="2"/>
        <v>0000075131Registered Vehicles</v>
      </c>
      <c r="K101" s="4">
        <f t="shared" si="3"/>
        <v>0</v>
      </c>
    </row>
    <row r="102" spans="1:11">
      <c r="A102" t="s">
        <v>51</v>
      </c>
      <c r="B102" t="s">
        <v>10</v>
      </c>
      <c r="C102" s="3">
        <v>46128</v>
      </c>
      <c r="D102" t="s">
        <v>46</v>
      </c>
      <c r="E102" t="s">
        <v>21</v>
      </c>
      <c r="F102" t="s">
        <v>52</v>
      </c>
      <c r="G102" t="s">
        <v>17</v>
      </c>
      <c r="H102" s="4">
        <v>0</v>
      </c>
      <c r="J102" t="str">
        <f t="shared" si="2"/>
        <v>0000075131Registered Automobiles</v>
      </c>
      <c r="K102" s="4">
        <f t="shared" si="3"/>
        <v>0</v>
      </c>
    </row>
    <row r="103" spans="1:11">
      <c r="A103" t="s">
        <v>51</v>
      </c>
      <c r="B103" t="s">
        <v>10</v>
      </c>
      <c r="C103" s="3">
        <v>46128</v>
      </c>
      <c r="D103" t="s">
        <v>46</v>
      </c>
      <c r="E103" t="s">
        <v>21</v>
      </c>
      <c r="F103" t="s">
        <v>52</v>
      </c>
      <c r="G103" t="s">
        <v>19</v>
      </c>
      <c r="H103" s="4">
        <v>4.45</v>
      </c>
      <c r="J103" t="str">
        <f t="shared" si="2"/>
        <v>0000075131Miles of Road of Unit</v>
      </c>
      <c r="K103" s="4">
        <f t="shared" si="3"/>
        <v>4.45</v>
      </c>
    </row>
    <row r="104" spans="1:11">
      <c r="A104" t="s">
        <v>53</v>
      </c>
      <c r="B104" t="s">
        <v>10</v>
      </c>
      <c r="C104" s="3">
        <v>46128</v>
      </c>
      <c r="D104" t="s">
        <v>46</v>
      </c>
      <c r="E104" t="s">
        <v>21</v>
      </c>
      <c r="F104" t="s">
        <v>54</v>
      </c>
      <c r="G104" t="s">
        <v>14</v>
      </c>
      <c r="H104" s="4">
        <v>317</v>
      </c>
      <c r="J104" t="str">
        <f t="shared" si="2"/>
        <v>0000120734Decennial Unit Population</v>
      </c>
      <c r="K104" s="4">
        <f t="shared" si="3"/>
        <v>317</v>
      </c>
    </row>
    <row r="105" spans="1:11">
      <c r="A105" t="s">
        <v>53</v>
      </c>
      <c r="B105" t="s">
        <v>10</v>
      </c>
      <c r="C105" s="3">
        <v>46128</v>
      </c>
      <c r="D105" t="s">
        <v>46</v>
      </c>
      <c r="E105" t="s">
        <v>21</v>
      </c>
      <c r="F105" t="s">
        <v>54</v>
      </c>
      <c r="G105" t="s">
        <v>15</v>
      </c>
      <c r="H105" s="4">
        <v>317</v>
      </c>
      <c r="J105" t="str">
        <f t="shared" si="2"/>
        <v>0000120734Current Unit Population</v>
      </c>
      <c r="K105" s="4">
        <f t="shared" si="3"/>
        <v>317</v>
      </c>
    </row>
    <row r="106" spans="1:11">
      <c r="A106" t="s">
        <v>53</v>
      </c>
      <c r="B106" t="s">
        <v>10</v>
      </c>
      <c r="C106" s="3">
        <v>46128</v>
      </c>
      <c r="D106" t="s">
        <v>46</v>
      </c>
      <c r="E106" t="s">
        <v>21</v>
      </c>
      <c r="F106" t="s">
        <v>54</v>
      </c>
      <c r="G106" t="s">
        <v>16</v>
      </c>
      <c r="H106" s="4">
        <v>0</v>
      </c>
      <c r="J106" t="str">
        <f t="shared" si="2"/>
        <v>0000120734Consolidated City Population</v>
      </c>
      <c r="K106" s="4">
        <f t="shared" si="3"/>
        <v>0</v>
      </c>
    </row>
    <row r="107" spans="1:11">
      <c r="A107" t="s">
        <v>53</v>
      </c>
      <c r="B107" t="s">
        <v>10</v>
      </c>
      <c r="C107" s="3">
        <v>46128</v>
      </c>
      <c r="D107" t="s">
        <v>46</v>
      </c>
      <c r="E107" t="s">
        <v>21</v>
      </c>
      <c r="F107" t="s">
        <v>54</v>
      </c>
      <c r="G107" t="s">
        <v>17</v>
      </c>
      <c r="H107" s="4">
        <v>0</v>
      </c>
      <c r="J107" t="str">
        <f t="shared" si="2"/>
        <v>0000120734Registered Automobiles</v>
      </c>
      <c r="K107" s="4">
        <f t="shared" si="3"/>
        <v>0</v>
      </c>
    </row>
    <row r="108" spans="1:11">
      <c r="A108" t="s">
        <v>53</v>
      </c>
      <c r="B108" t="s">
        <v>10</v>
      </c>
      <c r="C108" s="3">
        <v>46128</v>
      </c>
      <c r="D108" t="s">
        <v>46</v>
      </c>
      <c r="E108" t="s">
        <v>21</v>
      </c>
      <c r="F108" t="s">
        <v>54</v>
      </c>
      <c r="G108" t="s">
        <v>18</v>
      </c>
      <c r="H108" s="4">
        <v>0</v>
      </c>
      <c r="J108" t="str">
        <f t="shared" si="2"/>
        <v>0000120734Registered Vehicles</v>
      </c>
      <c r="K108" s="4">
        <f t="shared" si="3"/>
        <v>0</v>
      </c>
    </row>
    <row r="109" spans="1:11">
      <c r="A109" t="s">
        <v>53</v>
      </c>
      <c r="B109" t="s">
        <v>10</v>
      </c>
      <c r="C109" s="3">
        <v>46128</v>
      </c>
      <c r="D109" t="s">
        <v>46</v>
      </c>
      <c r="E109" t="s">
        <v>21</v>
      </c>
      <c r="F109" t="s">
        <v>54</v>
      </c>
      <c r="G109" t="s">
        <v>19</v>
      </c>
      <c r="H109" s="4">
        <v>3.96</v>
      </c>
      <c r="J109" t="str">
        <f t="shared" si="2"/>
        <v>0000120734Miles of Road of Unit</v>
      </c>
      <c r="K109" s="4">
        <f t="shared" si="3"/>
        <v>3.96</v>
      </c>
    </row>
    <row r="110" spans="1:11">
      <c r="A110" t="s">
        <v>55</v>
      </c>
      <c r="B110" t="s">
        <v>10</v>
      </c>
      <c r="C110" s="3">
        <v>46128</v>
      </c>
      <c r="D110" t="s">
        <v>46</v>
      </c>
      <c r="E110" t="s">
        <v>21</v>
      </c>
      <c r="F110" t="s">
        <v>56</v>
      </c>
      <c r="G110" t="s">
        <v>19</v>
      </c>
      <c r="H110" s="4">
        <v>13.23</v>
      </c>
      <c r="J110" t="str">
        <f t="shared" si="2"/>
        <v>0000120735Miles of Road of Unit</v>
      </c>
      <c r="K110" s="4">
        <f t="shared" si="3"/>
        <v>13.23</v>
      </c>
    </row>
    <row r="111" spans="1:11">
      <c r="A111" t="s">
        <v>55</v>
      </c>
      <c r="B111" t="s">
        <v>10</v>
      </c>
      <c r="C111" s="3">
        <v>46128</v>
      </c>
      <c r="D111" t="s">
        <v>46</v>
      </c>
      <c r="E111" t="s">
        <v>21</v>
      </c>
      <c r="F111" t="s">
        <v>56</v>
      </c>
      <c r="G111" t="s">
        <v>18</v>
      </c>
      <c r="H111" s="4">
        <v>0</v>
      </c>
      <c r="J111" t="str">
        <f t="shared" si="2"/>
        <v>0000120735Registered Vehicles</v>
      </c>
      <c r="K111" s="4">
        <f t="shared" si="3"/>
        <v>0</v>
      </c>
    </row>
    <row r="112" spans="1:11">
      <c r="A112" t="s">
        <v>55</v>
      </c>
      <c r="B112" t="s">
        <v>10</v>
      </c>
      <c r="C112" s="3">
        <v>46128</v>
      </c>
      <c r="D112" t="s">
        <v>46</v>
      </c>
      <c r="E112" t="s">
        <v>21</v>
      </c>
      <c r="F112" t="s">
        <v>56</v>
      </c>
      <c r="G112" t="s">
        <v>17</v>
      </c>
      <c r="H112" s="4">
        <v>0</v>
      </c>
      <c r="J112" t="str">
        <f t="shared" si="2"/>
        <v>0000120735Registered Automobiles</v>
      </c>
      <c r="K112" s="4">
        <f t="shared" si="3"/>
        <v>0</v>
      </c>
    </row>
    <row r="113" spans="1:11">
      <c r="A113" t="s">
        <v>55</v>
      </c>
      <c r="B113" t="s">
        <v>10</v>
      </c>
      <c r="C113" s="3">
        <v>46128</v>
      </c>
      <c r="D113" t="s">
        <v>46</v>
      </c>
      <c r="E113" t="s">
        <v>21</v>
      </c>
      <c r="F113" t="s">
        <v>56</v>
      </c>
      <c r="G113" t="s">
        <v>16</v>
      </c>
      <c r="H113" s="4">
        <v>0</v>
      </c>
      <c r="J113" t="str">
        <f t="shared" si="2"/>
        <v>0000120735Consolidated City Population</v>
      </c>
      <c r="K113" s="4">
        <f t="shared" si="3"/>
        <v>0</v>
      </c>
    </row>
    <row r="114" spans="1:11">
      <c r="A114" t="s">
        <v>55</v>
      </c>
      <c r="B114" t="s">
        <v>10</v>
      </c>
      <c r="C114" s="3">
        <v>46128</v>
      </c>
      <c r="D114" t="s">
        <v>46</v>
      </c>
      <c r="E114" t="s">
        <v>21</v>
      </c>
      <c r="F114" t="s">
        <v>56</v>
      </c>
      <c r="G114" t="s">
        <v>14</v>
      </c>
      <c r="H114" s="4">
        <v>2099</v>
      </c>
      <c r="J114" t="str">
        <f t="shared" si="2"/>
        <v>0000120735Decennial Unit Population</v>
      </c>
      <c r="K114" s="4">
        <f t="shared" si="3"/>
        <v>2099</v>
      </c>
    </row>
    <row r="115" spans="1:11">
      <c r="A115" t="s">
        <v>55</v>
      </c>
      <c r="B115" t="s">
        <v>10</v>
      </c>
      <c r="C115" s="3">
        <v>46128</v>
      </c>
      <c r="D115" t="s">
        <v>46</v>
      </c>
      <c r="E115" t="s">
        <v>21</v>
      </c>
      <c r="F115" t="s">
        <v>56</v>
      </c>
      <c r="G115" t="s">
        <v>15</v>
      </c>
      <c r="H115" s="4">
        <v>2099</v>
      </c>
      <c r="J115" t="str">
        <f t="shared" si="2"/>
        <v>0000120735Current Unit Population</v>
      </c>
      <c r="K115" s="4">
        <f t="shared" si="3"/>
        <v>2099</v>
      </c>
    </row>
    <row r="116" spans="1:11">
      <c r="A116" t="s">
        <v>57</v>
      </c>
      <c r="B116" t="s">
        <v>10</v>
      </c>
      <c r="C116" s="3">
        <v>46128</v>
      </c>
      <c r="D116" t="s">
        <v>46</v>
      </c>
      <c r="E116" t="s">
        <v>21</v>
      </c>
      <c r="F116" t="s">
        <v>58</v>
      </c>
      <c r="G116" t="s">
        <v>18</v>
      </c>
      <c r="H116" s="4">
        <v>0</v>
      </c>
      <c r="J116" t="str">
        <f t="shared" si="2"/>
        <v>0000120736Registered Vehicles</v>
      </c>
      <c r="K116" s="4">
        <f t="shared" si="3"/>
        <v>0</v>
      </c>
    </row>
    <row r="117" spans="1:11">
      <c r="A117" t="s">
        <v>57</v>
      </c>
      <c r="B117" t="s">
        <v>10</v>
      </c>
      <c r="C117" s="3">
        <v>46128</v>
      </c>
      <c r="D117" t="s">
        <v>46</v>
      </c>
      <c r="E117" t="s">
        <v>21</v>
      </c>
      <c r="F117" t="s">
        <v>58</v>
      </c>
      <c r="G117" t="s">
        <v>17</v>
      </c>
      <c r="H117" s="4">
        <v>0</v>
      </c>
      <c r="J117" t="str">
        <f t="shared" si="2"/>
        <v>0000120736Registered Automobiles</v>
      </c>
      <c r="K117" s="4">
        <f t="shared" si="3"/>
        <v>0</v>
      </c>
    </row>
    <row r="118" spans="1:11">
      <c r="A118" t="s">
        <v>57</v>
      </c>
      <c r="B118" t="s">
        <v>10</v>
      </c>
      <c r="C118" s="3">
        <v>46128</v>
      </c>
      <c r="D118" t="s">
        <v>46</v>
      </c>
      <c r="E118" t="s">
        <v>21</v>
      </c>
      <c r="F118" t="s">
        <v>58</v>
      </c>
      <c r="G118" t="s">
        <v>16</v>
      </c>
      <c r="H118" s="4">
        <v>0</v>
      </c>
      <c r="J118" t="str">
        <f t="shared" si="2"/>
        <v>0000120736Consolidated City Population</v>
      </c>
      <c r="K118" s="4">
        <f t="shared" si="3"/>
        <v>0</v>
      </c>
    </row>
    <row r="119" spans="1:11">
      <c r="A119" t="s">
        <v>57</v>
      </c>
      <c r="B119" t="s">
        <v>10</v>
      </c>
      <c r="C119" s="3">
        <v>46128</v>
      </c>
      <c r="D119" t="s">
        <v>46</v>
      </c>
      <c r="E119" t="s">
        <v>21</v>
      </c>
      <c r="F119" t="s">
        <v>58</v>
      </c>
      <c r="G119" t="s">
        <v>15</v>
      </c>
      <c r="H119" s="4">
        <v>178</v>
      </c>
      <c r="J119" t="str">
        <f t="shared" si="2"/>
        <v>0000120736Current Unit Population</v>
      </c>
      <c r="K119" s="4">
        <f t="shared" si="3"/>
        <v>178</v>
      </c>
    </row>
    <row r="120" spans="1:11">
      <c r="A120" t="s">
        <v>57</v>
      </c>
      <c r="B120" t="s">
        <v>10</v>
      </c>
      <c r="C120" s="3">
        <v>46128</v>
      </c>
      <c r="D120" t="s">
        <v>46</v>
      </c>
      <c r="E120" t="s">
        <v>21</v>
      </c>
      <c r="F120" t="s">
        <v>58</v>
      </c>
      <c r="G120" t="s">
        <v>14</v>
      </c>
      <c r="H120" s="4">
        <v>178</v>
      </c>
      <c r="J120" t="str">
        <f t="shared" si="2"/>
        <v>0000120736Decennial Unit Population</v>
      </c>
      <c r="K120" s="4">
        <f t="shared" si="3"/>
        <v>178</v>
      </c>
    </row>
    <row r="121" spans="1:11">
      <c r="A121" t="s">
        <v>57</v>
      </c>
      <c r="B121" t="s">
        <v>10</v>
      </c>
      <c r="C121" s="3">
        <v>46128</v>
      </c>
      <c r="D121" t="s">
        <v>46</v>
      </c>
      <c r="E121" t="s">
        <v>21</v>
      </c>
      <c r="F121" t="s">
        <v>58</v>
      </c>
      <c r="G121" t="s">
        <v>19</v>
      </c>
      <c r="H121" s="4">
        <v>1.38</v>
      </c>
      <c r="J121" t="str">
        <f t="shared" si="2"/>
        <v>0000120736Miles of Road of Unit</v>
      </c>
      <c r="K121" s="4">
        <f t="shared" si="3"/>
        <v>1.38</v>
      </c>
    </row>
    <row r="122" spans="1:11">
      <c r="A122" t="s">
        <v>59</v>
      </c>
      <c r="B122" t="s">
        <v>10</v>
      </c>
      <c r="C122" s="3">
        <v>46128</v>
      </c>
      <c r="D122" t="s">
        <v>60</v>
      </c>
      <c r="E122" t="s">
        <v>12</v>
      </c>
      <c r="F122" t="s">
        <v>13</v>
      </c>
      <c r="G122" t="s">
        <v>18</v>
      </c>
      <c r="H122" s="4">
        <v>12214</v>
      </c>
      <c r="J122" t="str">
        <f t="shared" si="2"/>
        <v>0000057928Registered Vehicles</v>
      </c>
      <c r="K122" s="4">
        <f t="shared" si="3"/>
        <v>12214</v>
      </c>
    </row>
    <row r="123" spans="1:11">
      <c r="A123" t="s">
        <v>59</v>
      </c>
      <c r="B123" t="s">
        <v>10</v>
      </c>
      <c r="C123" s="3">
        <v>46128</v>
      </c>
      <c r="D123" t="s">
        <v>60</v>
      </c>
      <c r="E123" t="s">
        <v>12</v>
      </c>
      <c r="F123" t="s">
        <v>13</v>
      </c>
      <c r="G123" t="s">
        <v>17</v>
      </c>
      <c r="H123" s="4">
        <v>5921</v>
      </c>
      <c r="J123" t="str">
        <f t="shared" si="2"/>
        <v>0000057928Registered Automobiles</v>
      </c>
      <c r="K123" s="4">
        <f t="shared" si="3"/>
        <v>5921</v>
      </c>
    </row>
    <row r="124" spans="1:11">
      <c r="A124" t="s">
        <v>59</v>
      </c>
      <c r="B124" t="s">
        <v>10</v>
      </c>
      <c r="C124" s="3">
        <v>46128</v>
      </c>
      <c r="D124" t="s">
        <v>60</v>
      </c>
      <c r="E124" t="s">
        <v>12</v>
      </c>
      <c r="F124" t="s">
        <v>13</v>
      </c>
      <c r="G124" t="s">
        <v>16</v>
      </c>
      <c r="H124" s="4">
        <v>0</v>
      </c>
      <c r="J124" t="str">
        <f t="shared" si="2"/>
        <v>0000057928Consolidated City Population</v>
      </c>
      <c r="K124" s="4">
        <f t="shared" si="3"/>
        <v>0</v>
      </c>
    </row>
    <row r="125" spans="1:11">
      <c r="A125" t="s">
        <v>59</v>
      </c>
      <c r="B125" t="s">
        <v>10</v>
      </c>
      <c r="C125" s="3">
        <v>46128</v>
      </c>
      <c r="D125" t="s">
        <v>60</v>
      </c>
      <c r="E125" t="s">
        <v>12</v>
      </c>
      <c r="F125" t="s">
        <v>13</v>
      </c>
      <c r="G125" t="s">
        <v>15</v>
      </c>
      <c r="H125" s="4">
        <v>3026</v>
      </c>
      <c r="J125" t="str">
        <f t="shared" si="2"/>
        <v>0000057928Current Unit Population</v>
      </c>
      <c r="K125" s="4">
        <f t="shared" si="3"/>
        <v>3026</v>
      </c>
    </row>
    <row r="126" spans="1:11">
      <c r="A126" t="s">
        <v>59</v>
      </c>
      <c r="B126" t="s">
        <v>10</v>
      </c>
      <c r="C126" s="3">
        <v>46128</v>
      </c>
      <c r="D126" t="s">
        <v>60</v>
      </c>
      <c r="E126" t="s">
        <v>12</v>
      </c>
      <c r="F126" t="s">
        <v>13</v>
      </c>
      <c r="G126" t="s">
        <v>14</v>
      </c>
      <c r="H126" s="4">
        <v>3026</v>
      </c>
      <c r="J126" t="str">
        <f t="shared" si="2"/>
        <v>0000057928Decennial Unit Population</v>
      </c>
      <c r="K126" s="4">
        <f t="shared" si="3"/>
        <v>3026</v>
      </c>
    </row>
    <row r="127" spans="1:11">
      <c r="A127" t="s">
        <v>59</v>
      </c>
      <c r="B127" t="s">
        <v>10</v>
      </c>
      <c r="C127" s="3">
        <v>46128</v>
      </c>
      <c r="D127" t="s">
        <v>60</v>
      </c>
      <c r="E127" t="s">
        <v>12</v>
      </c>
      <c r="F127" t="s">
        <v>13</v>
      </c>
      <c r="G127" t="s">
        <v>19</v>
      </c>
      <c r="H127" s="4">
        <v>660.1</v>
      </c>
      <c r="J127" t="str">
        <f t="shared" si="2"/>
        <v>0000057928Miles of Road of Unit</v>
      </c>
      <c r="K127" s="4">
        <f t="shared" si="3"/>
        <v>660.1</v>
      </c>
    </row>
    <row r="128" spans="1:11">
      <c r="A128" t="s">
        <v>61</v>
      </c>
      <c r="B128" t="s">
        <v>10</v>
      </c>
      <c r="C128" s="3">
        <v>46128</v>
      </c>
      <c r="D128" t="s">
        <v>60</v>
      </c>
      <c r="E128" t="s">
        <v>21</v>
      </c>
      <c r="F128" t="s">
        <v>62</v>
      </c>
      <c r="G128" t="s">
        <v>19</v>
      </c>
      <c r="H128" s="4">
        <v>3.14</v>
      </c>
      <c r="J128" t="str">
        <f t="shared" si="2"/>
        <v>0000120750Miles of Road of Unit</v>
      </c>
      <c r="K128" s="4">
        <f t="shared" si="3"/>
        <v>3.14</v>
      </c>
    </row>
    <row r="129" spans="1:11">
      <c r="A129" t="s">
        <v>61</v>
      </c>
      <c r="B129" t="s">
        <v>10</v>
      </c>
      <c r="C129" s="3">
        <v>46128</v>
      </c>
      <c r="D129" t="s">
        <v>60</v>
      </c>
      <c r="E129" t="s">
        <v>21</v>
      </c>
      <c r="F129" t="s">
        <v>62</v>
      </c>
      <c r="G129" t="s">
        <v>18</v>
      </c>
      <c r="H129" s="4">
        <v>0</v>
      </c>
      <c r="J129" t="str">
        <f t="shared" si="2"/>
        <v>0000120750Registered Vehicles</v>
      </c>
      <c r="K129" s="4">
        <f t="shared" si="3"/>
        <v>0</v>
      </c>
    </row>
    <row r="130" spans="1:11">
      <c r="A130" t="s">
        <v>61</v>
      </c>
      <c r="B130" t="s">
        <v>10</v>
      </c>
      <c r="C130" s="3">
        <v>46128</v>
      </c>
      <c r="D130" t="s">
        <v>60</v>
      </c>
      <c r="E130" t="s">
        <v>21</v>
      </c>
      <c r="F130" t="s">
        <v>62</v>
      </c>
      <c r="G130" t="s">
        <v>17</v>
      </c>
      <c r="H130" s="4">
        <v>0</v>
      </c>
      <c r="J130" t="str">
        <f t="shared" si="2"/>
        <v>0000120750Registered Automobiles</v>
      </c>
      <c r="K130" s="4">
        <f t="shared" si="3"/>
        <v>0</v>
      </c>
    </row>
    <row r="131" spans="1:11">
      <c r="A131" t="s">
        <v>61</v>
      </c>
      <c r="B131" t="s">
        <v>10</v>
      </c>
      <c r="C131" s="3">
        <v>46128</v>
      </c>
      <c r="D131" t="s">
        <v>60</v>
      </c>
      <c r="E131" t="s">
        <v>21</v>
      </c>
      <c r="F131" t="s">
        <v>62</v>
      </c>
      <c r="G131" t="s">
        <v>16</v>
      </c>
      <c r="H131" s="4">
        <v>0</v>
      </c>
      <c r="J131" t="str">
        <f t="shared" ref="J131:J194" si="4">A131&amp;G131</f>
        <v>0000120750Consolidated City Population</v>
      </c>
      <c r="K131" s="4">
        <f t="shared" ref="K131:K194" si="5">H131</f>
        <v>0</v>
      </c>
    </row>
    <row r="132" spans="1:11">
      <c r="A132" t="s">
        <v>61</v>
      </c>
      <c r="B132" t="s">
        <v>10</v>
      </c>
      <c r="C132" s="3">
        <v>46128</v>
      </c>
      <c r="D132" t="s">
        <v>60</v>
      </c>
      <c r="E132" t="s">
        <v>21</v>
      </c>
      <c r="F132" t="s">
        <v>62</v>
      </c>
      <c r="G132" t="s">
        <v>15</v>
      </c>
      <c r="H132" s="4">
        <v>227</v>
      </c>
      <c r="J132" t="str">
        <f t="shared" si="4"/>
        <v>0000120750Current Unit Population</v>
      </c>
      <c r="K132" s="4">
        <f t="shared" si="5"/>
        <v>227</v>
      </c>
    </row>
    <row r="133" spans="1:11">
      <c r="A133" t="s">
        <v>61</v>
      </c>
      <c r="B133" t="s">
        <v>10</v>
      </c>
      <c r="C133" s="3">
        <v>46128</v>
      </c>
      <c r="D133" t="s">
        <v>60</v>
      </c>
      <c r="E133" t="s">
        <v>21</v>
      </c>
      <c r="F133" t="s">
        <v>62</v>
      </c>
      <c r="G133" t="s">
        <v>14</v>
      </c>
      <c r="H133" s="4">
        <v>227</v>
      </c>
      <c r="J133" t="str">
        <f t="shared" si="4"/>
        <v>0000120750Decennial Unit Population</v>
      </c>
      <c r="K133" s="4">
        <f t="shared" si="5"/>
        <v>227</v>
      </c>
    </row>
    <row r="134" spans="1:11">
      <c r="A134" t="s">
        <v>63</v>
      </c>
      <c r="B134" t="s">
        <v>10</v>
      </c>
      <c r="C134" s="3">
        <v>46128</v>
      </c>
      <c r="D134" t="s">
        <v>60</v>
      </c>
      <c r="E134" t="s">
        <v>21</v>
      </c>
      <c r="F134" t="s">
        <v>64</v>
      </c>
      <c r="G134" t="s">
        <v>14</v>
      </c>
      <c r="H134" s="4">
        <v>800</v>
      </c>
      <c r="J134" t="str">
        <f t="shared" si="4"/>
        <v>0000120752Decennial Unit Population</v>
      </c>
      <c r="K134" s="4">
        <f t="shared" si="5"/>
        <v>800</v>
      </c>
    </row>
    <row r="135" spans="1:11">
      <c r="A135" t="s">
        <v>63</v>
      </c>
      <c r="B135" t="s">
        <v>10</v>
      </c>
      <c r="C135" s="3">
        <v>46128</v>
      </c>
      <c r="D135" t="s">
        <v>60</v>
      </c>
      <c r="E135" t="s">
        <v>21</v>
      </c>
      <c r="F135" t="s">
        <v>64</v>
      </c>
      <c r="G135" t="s">
        <v>16</v>
      </c>
      <c r="H135" s="4">
        <v>0</v>
      </c>
      <c r="J135" t="str">
        <f t="shared" si="4"/>
        <v>0000120752Consolidated City Population</v>
      </c>
      <c r="K135" s="4">
        <f t="shared" si="5"/>
        <v>0</v>
      </c>
    </row>
    <row r="136" spans="1:11">
      <c r="A136" t="s">
        <v>63</v>
      </c>
      <c r="B136" t="s">
        <v>10</v>
      </c>
      <c r="C136" s="3">
        <v>46128</v>
      </c>
      <c r="D136" t="s">
        <v>60</v>
      </c>
      <c r="E136" t="s">
        <v>21</v>
      </c>
      <c r="F136" t="s">
        <v>64</v>
      </c>
      <c r="G136" t="s">
        <v>17</v>
      </c>
      <c r="H136" s="4">
        <v>0</v>
      </c>
      <c r="J136" t="str">
        <f t="shared" si="4"/>
        <v>0000120752Registered Automobiles</v>
      </c>
      <c r="K136" s="4">
        <f t="shared" si="5"/>
        <v>0</v>
      </c>
    </row>
    <row r="137" spans="1:11">
      <c r="A137" t="s">
        <v>63</v>
      </c>
      <c r="B137" t="s">
        <v>10</v>
      </c>
      <c r="C137" s="3">
        <v>46128</v>
      </c>
      <c r="D137" t="s">
        <v>60</v>
      </c>
      <c r="E137" t="s">
        <v>21</v>
      </c>
      <c r="F137" t="s">
        <v>64</v>
      </c>
      <c r="G137" t="s">
        <v>15</v>
      </c>
      <c r="H137" s="4">
        <v>800</v>
      </c>
      <c r="J137" t="str">
        <f t="shared" si="4"/>
        <v>0000120752Current Unit Population</v>
      </c>
      <c r="K137" s="4">
        <f t="shared" si="5"/>
        <v>800</v>
      </c>
    </row>
    <row r="138" spans="1:11">
      <c r="A138" t="s">
        <v>63</v>
      </c>
      <c r="B138" t="s">
        <v>10</v>
      </c>
      <c r="C138" s="3">
        <v>46128</v>
      </c>
      <c r="D138" t="s">
        <v>60</v>
      </c>
      <c r="E138" t="s">
        <v>21</v>
      </c>
      <c r="F138" t="s">
        <v>64</v>
      </c>
      <c r="G138" t="s">
        <v>19</v>
      </c>
      <c r="H138" s="4">
        <v>7.12</v>
      </c>
      <c r="J138" t="str">
        <f t="shared" si="4"/>
        <v>0000120752Miles of Road of Unit</v>
      </c>
      <c r="K138" s="4">
        <f t="shared" si="5"/>
        <v>7.12</v>
      </c>
    </row>
    <row r="139" spans="1:11">
      <c r="A139" t="s">
        <v>63</v>
      </c>
      <c r="B139" t="s">
        <v>10</v>
      </c>
      <c r="C139" s="3">
        <v>46128</v>
      </c>
      <c r="D139" t="s">
        <v>60</v>
      </c>
      <c r="E139" t="s">
        <v>21</v>
      </c>
      <c r="F139" t="s">
        <v>64</v>
      </c>
      <c r="G139" t="s">
        <v>18</v>
      </c>
      <c r="H139" s="4">
        <v>0</v>
      </c>
      <c r="J139" t="str">
        <f t="shared" si="4"/>
        <v>0000120752Registered Vehicles</v>
      </c>
      <c r="K139" s="4">
        <f t="shared" si="5"/>
        <v>0</v>
      </c>
    </row>
    <row r="140" spans="1:11">
      <c r="A140" t="s">
        <v>65</v>
      </c>
      <c r="B140" t="s">
        <v>10</v>
      </c>
      <c r="C140" s="3">
        <v>46128</v>
      </c>
      <c r="D140" t="s">
        <v>60</v>
      </c>
      <c r="E140" t="s">
        <v>21</v>
      </c>
      <c r="F140" t="s">
        <v>66</v>
      </c>
      <c r="G140" t="s">
        <v>19</v>
      </c>
      <c r="H140" s="4">
        <v>7.57</v>
      </c>
      <c r="J140" t="str">
        <f t="shared" si="4"/>
        <v>0000120754Miles of Road of Unit</v>
      </c>
      <c r="K140" s="4">
        <f t="shared" si="5"/>
        <v>7.57</v>
      </c>
    </row>
    <row r="141" spans="1:11">
      <c r="A141" t="s">
        <v>65</v>
      </c>
      <c r="B141" t="s">
        <v>10</v>
      </c>
      <c r="C141" s="3">
        <v>46128</v>
      </c>
      <c r="D141" t="s">
        <v>60</v>
      </c>
      <c r="E141" t="s">
        <v>21</v>
      </c>
      <c r="F141" t="s">
        <v>66</v>
      </c>
      <c r="G141" t="s">
        <v>18</v>
      </c>
      <c r="H141" s="4">
        <v>0</v>
      </c>
      <c r="J141" t="str">
        <f t="shared" si="4"/>
        <v>0000120754Registered Vehicles</v>
      </c>
      <c r="K141" s="4">
        <f t="shared" si="5"/>
        <v>0</v>
      </c>
    </row>
    <row r="142" spans="1:11">
      <c r="A142" t="s">
        <v>65</v>
      </c>
      <c r="B142" t="s">
        <v>10</v>
      </c>
      <c r="C142" s="3">
        <v>46128</v>
      </c>
      <c r="D142" t="s">
        <v>60</v>
      </c>
      <c r="E142" t="s">
        <v>21</v>
      </c>
      <c r="F142" t="s">
        <v>66</v>
      </c>
      <c r="G142" t="s">
        <v>17</v>
      </c>
      <c r="H142" s="4">
        <v>0</v>
      </c>
      <c r="J142" t="str">
        <f t="shared" si="4"/>
        <v>0000120754Registered Automobiles</v>
      </c>
      <c r="K142" s="4">
        <f t="shared" si="5"/>
        <v>0</v>
      </c>
    </row>
    <row r="143" spans="1:11">
      <c r="A143" t="s">
        <v>65</v>
      </c>
      <c r="B143" t="s">
        <v>10</v>
      </c>
      <c r="C143" s="3">
        <v>46128</v>
      </c>
      <c r="D143" t="s">
        <v>60</v>
      </c>
      <c r="E143" t="s">
        <v>21</v>
      </c>
      <c r="F143" t="s">
        <v>66</v>
      </c>
      <c r="G143" t="s">
        <v>16</v>
      </c>
      <c r="H143" s="4">
        <v>0</v>
      </c>
      <c r="J143" t="str">
        <f t="shared" si="4"/>
        <v>0000120754Consolidated City Population</v>
      </c>
      <c r="K143" s="4">
        <f t="shared" si="5"/>
        <v>0</v>
      </c>
    </row>
    <row r="144" spans="1:11">
      <c r="A144" t="s">
        <v>65</v>
      </c>
      <c r="B144" t="s">
        <v>10</v>
      </c>
      <c r="C144" s="3">
        <v>46128</v>
      </c>
      <c r="D144" t="s">
        <v>60</v>
      </c>
      <c r="E144" t="s">
        <v>21</v>
      </c>
      <c r="F144" t="s">
        <v>66</v>
      </c>
      <c r="G144" t="s">
        <v>14</v>
      </c>
      <c r="H144" s="4">
        <v>370</v>
      </c>
      <c r="J144" t="str">
        <f t="shared" si="4"/>
        <v>0000120754Decennial Unit Population</v>
      </c>
      <c r="K144" s="4">
        <f t="shared" si="5"/>
        <v>370</v>
      </c>
    </row>
    <row r="145" spans="1:11">
      <c r="A145" t="s">
        <v>65</v>
      </c>
      <c r="B145" t="s">
        <v>10</v>
      </c>
      <c r="C145" s="3">
        <v>46128</v>
      </c>
      <c r="D145" t="s">
        <v>60</v>
      </c>
      <c r="E145" t="s">
        <v>21</v>
      </c>
      <c r="F145" t="s">
        <v>66</v>
      </c>
      <c r="G145" t="s">
        <v>15</v>
      </c>
      <c r="H145" s="4">
        <v>370</v>
      </c>
      <c r="J145" t="str">
        <f t="shared" si="4"/>
        <v>0000120754Current Unit Population</v>
      </c>
      <c r="K145" s="4">
        <f t="shared" si="5"/>
        <v>370</v>
      </c>
    </row>
    <row r="146" spans="1:11">
      <c r="A146" t="s">
        <v>67</v>
      </c>
      <c r="B146" t="s">
        <v>10</v>
      </c>
      <c r="C146" s="3">
        <v>46128</v>
      </c>
      <c r="D146" t="s">
        <v>60</v>
      </c>
      <c r="E146" t="s">
        <v>21</v>
      </c>
      <c r="F146" t="s">
        <v>68</v>
      </c>
      <c r="G146" t="s">
        <v>19</v>
      </c>
      <c r="H146" s="4">
        <v>21.19</v>
      </c>
      <c r="J146" t="str">
        <f t="shared" si="4"/>
        <v>0000120756Miles of Road of Unit</v>
      </c>
      <c r="K146" s="4">
        <f t="shared" si="5"/>
        <v>21.19</v>
      </c>
    </row>
    <row r="147" spans="1:11">
      <c r="A147" t="s">
        <v>67</v>
      </c>
      <c r="B147" t="s">
        <v>10</v>
      </c>
      <c r="C147" s="3">
        <v>46128</v>
      </c>
      <c r="D147" t="s">
        <v>60</v>
      </c>
      <c r="E147" t="s">
        <v>21</v>
      </c>
      <c r="F147" t="s">
        <v>68</v>
      </c>
      <c r="G147" t="s">
        <v>18</v>
      </c>
      <c r="H147" s="4">
        <v>0</v>
      </c>
      <c r="J147" t="str">
        <f t="shared" si="4"/>
        <v>0000120756Registered Vehicles</v>
      </c>
      <c r="K147" s="4">
        <f t="shared" si="5"/>
        <v>0</v>
      </c>
    </row>
    <row r="148" spans="1:11">
      <c r="A148" t="s">
        <v>67</v>
      </c>
      <c r="B148" t="s">
        <v>10</v>
      </c>
      <c r="C148" s="3">
        <v>46128</v>
      </c>
      <c r="D148" t="s">
        <v>60</v>
      </c>
      <c r="E148" t="s">
        <v>21</v>
      </c>
      <c r="F148" t="s">
        <v>68</v>
      </c>
      <c r="G148" t="s">
        <v>17</v>
      </c>
      <c r="H148" s="4">
        <v>0</v>
      </c>
      <c r="J148" t="str">
        <f t="shared" si="4"/>
        <v>0000120756Registered Automobiles</v>
      </c>
      <c r="K148" s="4">
        <f t="shared" si="5"/>
        <v>0</v>
      </c>
    </row>
    <row r="149" spans="1:11">
      <c r="A149" t="s">
        <v>67</v>
      </c>
      <c r="B149" t="s">
        <v>10</v>
      </c>
      <c r="C149" s="3">
        <v>46128</v>
      </c>
      <c r="D149" t="s">
        <v>60</v>
      </c>
      <c r="E149" t="s">
        <v>21</v>
      </c>
      <c r="F149" t="s">
        <v>68</v>
      </c>
      <c r="G149" t="s">
        <v>16</v>
      </c>
      <c r="H149" s="4">
        <v>0</v>
      </c>
      <c r="J149" t="str">
        <f t="shared" si="4"/>
        <v>0000120756Consolidated City Population</v>
      </c>
      <c r="K149" s="4">
        <f t="shared" si="5"/>
        <v>0</v>
      </c>
    </row>
    <row r="150" spans="1:11">
      <c r="A150" t="s">
        <v>67</v>
      </c>
      <c r="B150" t="s">
        <v>10</v>
      </c>
      <c r="C150" s="3">
        <v>46128</v>
      </c>
      <c r="D150" t="s">
        <v>60</v>
      </c>
      <c r="E150" t="s">
        <v>21</v>
      </c>
      <c r="F150" t="s">
        <v>68</v>
      </c>
      <c r="G150" t="s">
        <v>14</v>
      </c>
      <c r="H150" s="4">
        <v>2337</v>
      </c>
      <c r="J150" t="str">
        <f t="shared" si="4"/>
        <v>0000120756Decennial Unit Population</v>
      </c>
      <c r="K150" s="4">
        <f t="shared" si="5"/>
        <v>2337</v>
      </c>
    </row>
    <row r="151" spans="1:11">
      <c r="A151" t="s">
        <v>67</v>
      </c>
      <c r="B151" t="s">
        <v>10</v>
      </c>
      <c r="C151" s="3">
        <v>46128</v>
      </c>
      <c r="D151" t="s">
        <v>60</v>
      </c>
      <c r="E151" t="s">
        <v>21</v>
      </c>
      <c r="F151" t="s">
        <v>68</v>
      </c>
      <c r="G151" t="s">
        <v>15</v>
      </c>
      <c r="H151" s="4">
        <v>2337</v>
      </c>
      <c r="J151" t="str">
        <f t="shared" si="4"/>
        <v>0000120756Current Unit Population</v>
      </c>
      <c r="K151" s="4">
        <f t="shared" si="5"/>
        <v>2337</v>
      </c>
    </row>
    <row r="152" spans="1:11">
      <c r="A152" t="s">
        <v>69</v>
      </c>
      <c r="B152" t="s">
        <v>10</v>
      </c>
      <c r="C152" s="3">
        <v>46128</v>
      </c>
      <c r="D152" t="s">
        <v>60</v>
      </c>
      <c r="E152" t="s">
        <v>21</v>
      </c>
      <c r="F152" t="s">
        <v>70</v>
      </c>
      <c r="G152" t="s">
        <v>19</v>
      </c>
      <c r="H152" s="4">
        <v>10.8</v>
      </c>
      <c r="J152" t="str">
        <f t="shared" si="4"/>
        <v>0000120757Miles of Road of Unit</v>
      </c>
      <c r="K152" s="4">
        <f t="shared" si="5"/>
        <v>10.8</v>
      </c>
    </row>
    <row r="153" spans="1:11">
      <c r="A153" t="s">
        <v>69</v>
      </c>
      <c r="B153" t="s">
        <v>10</v>
      </c>
      <c r="C153" s="3">
        <v>46128</v>
      </c>
      <c r="D153" t="s">
        <v>60</v>
      </c>
      <c r="E153" t="s">
        <v>21</v>
      </c>
      <c r="F153" t="s">
        <v>70</v>
      </c>
      <c r="G153" t="s">
        <v>18</v>
      </c>
      <c r="H153" s="4">
        <v>0</v>
      </c>
      <c r="J153" t="str">
        <f t="shared" si="4"/>
        <v>0000120757Registered Vehicles</v>
      </c>
      <c r="K153" s="4">
        <f t="shared" si="5"/>
        <v>0</v>
      </c>
    </row>
    <row r="154" spans="1:11">
      <c r="A154" t="s">
        <v>69</v>
      </c>
      <c r="B154" t="s">
        <v>10</v>
      </c>
      <c r="C154" s="3">
        <v>46128</v>
      </c>
      <c r="D154" t="s">
        <v>60</v>
      </c>
      <c r="E154" t="s">
        <v>21</v>
      </c>
      <c r="F154" t="s">
        <v>70</v>
      </c>
      <c r="G154" t="s">
        <v>14</v>
      </c>
      <c r="H154" s="4">
        <v>1144</v>
      </c>
      <c r="J154" t="str">
        <f t="shared" si="4"/>
        <v>0000120757Decennial Unit Population</v>
      </c>
      <c r="K154" s="4">
        <f t="shared" si="5"/>
        <v>1144</v>
      </c>
    </row>
    <row r="155" spans="1:11">
      <c r="A155" t="s">
        <v>69</v>
      </c>
      <c r="B155" t="s">
        <v>10</v>
      </c>
      <c r="C155" s="3">
        <v>46128</v>
      </c>
      <c r="D155" t="s">
        <v>60</v>
      </c>
      <c r="E155" t="s">
        <v>21</v>
      </c>
      <c r="F155" t="s">
        <v>70</v>
      </c>
      <c r="G155" t="s">
        <v>16</v>
      </c>
      <c r="H155" s="4">
        <v>0</v>
      </c>
      <c r="J155" t="str">
        <f t="shared" si="4"/>
        <v>0000120757Consolidated City Population</v>
      </c>
      <c r="K155" s="4">
        <f t="shared" si="5"/>
        <v>0</v>
      </c>
    </row>
    <row r="156" spans="1:11">
      <c r="A156" t="s">
        <v>69</v>
      </c>
      <c r="B156" t="s">
        <v>10</v>
      </c>
      <c r="C156" s="3">
        <v>46128</v>
      </c>
      <c r="D156" t="s">
        <v>60</v>
      </c>
      <c r="E156" t="s">
        <v>21</v>
      </c>
      <c r="F156" t="s">
        <v>70</v>
      </c>
      <c r="G156" t="s">
        <v>17</v>
      </c>
      <c r="H156" s="4">
        <v>0</v>
      </c>
      <c r="J156" t="str">
        <f t="shared" si="4"/>
        <v>0000120757Registered Automobiles</v>
      </c>
      <c r="K156" s="4">
        <f t="shared" si="5"/>
        <v>0</v>
      </c>
    </row>
    <row r="157" spans="1:11">
      <c r="A157" t="s">
        <v>69</v>
      </c>
      <c r="B157" t="s">
        <v>10</v>
      </c>
      <c r="C157" s="3">
        <v>46128</v>
      </c>
      <c r="D157" t="s">
        <v>60</v>
      </c>
      <c r="E157" t="s">
        <v>21</v>
      </c>
      <c r="F157" t="s">
        <v>70</v>
      </c>
      <c r="G157" t="s">
        <v>15</v>
      </c>
      <c r="H157" s="4">
        <v>1144</v>
      </c>
      <c r="J157" t="str">
        <f t="shared" si="4"/>
        <v>0000120757Current Unit Population</v>
      </c>
      <c r="K157" s="4">
        <f t="shared" si="5"/>
        <v>1144</v>
      </c>
    </row>
    <row r="158" spans="1:11">
      <c r="A158" t="s">
        <v>71</v>
      </c>
      <c r="B158" t="s">
        <v>10</v>
      </c>
      <c r="C158" s="3">
        <v>46128</v>
      </c>
      <c r="D158" t="s">
        <v>60</v>
      </c>
      <c r="E158" t="s">
        <v>21</v>
      </c>
      <c r="F158" t="s">
        <v>72</v>
      </c>
      <c r="G158" t="s">
        <v>17</v>
      </c>
      <c r="H158" s="4">
        <v>0</v>
      </c>
      <c r="J158" t="str">
        <f t="shared" si="4"/>
        <v>0000120759Registered Automobiles</v>
      </c>
      <c r="K158" s="4">
        <f t="shared" si="5"/>
        <v>0</v>
      </c>
    </row>
    <row r="159" spans="1:11">
      <c r="A159" t="s">
        <v>71</v>
      </c>
      <c r="B159" t="s">
        <v>10</v>
      </c>
      <c r="C159" s="3">
        <v>46128</v>
      </c>
      <c r="D159" t="s">
        <v>60</v>
      </c>
      <c r="E159" t="s">
        <v>21</v>
      </c>
      <c r="F159" t="s">
        <v>72</v>
      </c>
      <c r="G159" t="s">
        <v>16</v>
      </c>
      <c r="H159" s="4">
        <v>0</v>
      </c>
      <c r="J159" t="str">
        <f t="shared" si="4"/>
        <v>0000120759Consolidated City Population</v>
      </c>
      <c r="K159" s="4">
        <f t="shared" si="5"/>
        <v>0</v>
      </c>
    </row>
    <row r="160" spans="1:11">
      <c r="A160" t="s">
        <v>71</v>
      </c>
      <c r="B160" t="s">
        <v>10</v>
      </c>
      <c r="C160" s="3">
        <v>46128</v>
      </c>
      <c r="D160" t="s">
        <v>60</v>
      </c>
      <c r="E160" t="s">
        <v>21</v>
      </c>
      <c r="F160" t="s">
        <v>72</v>
      </c>
      <c r="G160" t="s">
        <v>15</v>
      </c>
      <c r="H160" s="4">
        <v>1165</v>
      </c>
      <c r="J160" t="str">
        <f t="shared" si="4"/>
        <v>0000120759Current Unit Population</v>
      </c>
      <c r="K160" s="4">
        <f t="shared" si="5"/>
        <v>1165</v>
      </c>
    </row>
    <row r="161" spans="1:11">
      <c r="A161" t="s">
        <v>71</v>
      </c>
      <c r="B161" t="s">
        <v>10</v>
      </c>
      <c r="C161" s="3">
        <v>46128</v>
      </c>
      <c r="D161" t="s">
        <v>60</v>
      </c>
      <c r="E161" t="s">
        <v>21</v>
      </c>
      <c r="F161" t="s">
        <v>72</v>
      </c>
      <c r="G161" t="s">
        <v>14</v>
      </c>
      <c r="H161" s="4">
        <v>1165</v>
      </c>
      <c r="J161" t="str">
        <f t="shared" si="4"/>
        <v>0000120759Decennial Unit Population</v>
      </c>
      <c r="K161" s="4">
        <f t="shared" si="5"/>
        <v>1165</v>
      </c>
    </row>
    <row r="162" spans="1:11">
      <c r="A162" t="s">
        <v>71</v>
      </c>
      <c r="B162" t="s">
        <v>10</v>
      </c>
      <c r="C162" s="3">
        <v>46128</v>
      </c>
      <c r="D162" t="s">
        <v>60</v>
      </c>
      <c r="E162" t="s">
        <v>21</v>
      </c>
      <c r="F162" t="s">
        <v>72</v>
      </c>
      <c r="G162" t="s">
        <v>18</v>
      </c>
      <c r="H162" s="4">
        <v>0</v>
      </c>
      <c r="J162" t="str">
        <f t="shared" si="4"/>
        <v>0000120759Registered Vehicles</v>
      </c>
      <c r="K162" s="4">
        <f t="shared" si="5"/>
        <v>0</v>
      </c>
    </row>
    <row r="163" spans="1:11">
      <c r="A163" t="s">
        <v>71</v>
      </c>
      <c r="B163" t="s">
        <v>10</v>
      </c>
      <c r="C163" s="3">
        <v>46128</v>
      </c>
      <c r="D163" t="s">
        <v>60</v>
      </c>
      <c r="E163" t="s">
        <v>21</v>
      </c>
      <c r="F163" t="s">
        <v>72</v>
      </c>
      <c r="G163" t="s">
        <v>19</v>
      </c>
      <c r="H163" s="4">
        <v>8.9600000000000009</v>
      </c>
      <c r="J163" t="str">
        <f t="shared" si="4"/>
        <v>0000120759Miles of Road of Unit</v>
      </c>
      <c r="K163" s="4">
        <f t="shared" si="5"/>
        <v>8.9600000000000009</v>
      </c>
    </row>
    <row r="164" spans="1:11">
      <c r="A164" t="s">
        <v>73</v>
      </c>
      <c r="B164" t="s">
        <v>10</v>
      </c>
      <c r="C164" s="3">
        <v>46128</v>
      </c>
      <c r="D164" t="s">
        <v>74</v>
      </c>
      <c r="E164" t="s">
        <v>12</v>
      </c>
      <c r="F164" t="s">
        <v>13</v>
      </c>
      <c r="G164" t="s">
        <v>14</v>
      </c>
      <c r="H164" s="4">
        <v>4132</v>
      </c>
      <c r="J164" t="str">
        <f t="shared" si="4"/>
        <v>0000076034Decennial Unit Population</v>
      </c>
      <c r="K164" s="4">
        <f t="shared" si="5"/>
        <v>4132</v>
      </c>
    </row>
    <row r="165" spans="1:11">
      <c r="A165" t="s">
        <v>73</v>
      </c>
      <c r="B165" t="s">
        <v>10</v>
      </c>
      <c r="C165" s="3">
        <v>46128</v>
      </c>
      <c r="D165" t="s">
        <v>74</v>
      </c>
      <c r="E165" t="s">
        <v>12</v>
      </c>
      <c r="F165" t="s">
        <v>13</v>
      </c>
      <c r="G165" t="s">
        <v>15</v>
      </c>
      <c r="H165" s="4">
        <v>4132</v>
      </c>
      <c r="J165" t="str">
        <f t="shared" si="4"/>
        <v>0000076034Current Unit Population</v>
      </c>
      <c r="K165" s="4">
        <f t="shared" si="5"/>
        <v>4132</v>
      </c>
    </row>
    <row r="166" spans="1:11">
      <c r="A166" t="s">
        <v>73</v>
      </c>
      <c r="B166" t="s">
        <v>10</v>
      </c>
      <c r="C166" s="3">
        <v>46128</v>
      </c>
      <c r="D166" t="s">
        <v>74</v>
      </c>
      <c r="E166" t="s">
        <v>12</v>
      </c>
      <c r="F166" t="s">
        <v>13</v>
      </c>
      <c r="G166" t="s">
        <v>16</v>
      </c>
      <c r="H166" s="4">
        <v>0</v>
      </c>
      <c r="J166" t="str">
        <f t="shared" si="4"/>
        <v>0000076034Consolidated City Population</v>
      </c>
      <c r="K166" s="4">
        <f t="shared" si="5"/>
        <v>0</v>
      </c>
    </row>
    <row r="167" spans="1:11">
      <c r="A167" t="s">
        <v>73</v>
      </c>
      <c r="B167" t="s">
        <v>10</v>
      </c>
      <c r="C167" s="3">
        <v>46128</v>
      </c>
      <c r="D167" t="s">
        <v>74</v>
      </c>
      <c r="E167" t="s">
        <v>12</v>
      </c>
      <c r="F167" t="s">
        <v>13</v>
      </c>
      <c r="G167" t="s">
        <v>17</v>
      </c>
      <c r="H167" s="4">
        <v>7765</v>
      </c>
      <c r="J167" t="str">
        <f t="shared" si="4"/>
        <v>0000076034Registered Automobiles</v>
      </c>
      <c r="K167" s="4">
        <f t="shared" si="5"/>
        <v>7765</v>
      </c>
    </row>
    <row r="168" spans="1:11">
      <c r="A168" t="s">
        <v>73</v>
      </c>
      <c r="B168" t="s">
        <v>10</v>
      </c>
      <c r="C168" s="3">
        <v>46128</v>
      </c>
      <c r="D168" t="s">
        <v>74</v>
      </c>
      <c r="E168" t="s">
        <v>12</v>
      </c>
      <c r="F168" t="s">
        <v>13</v>
      </c>
      <c r="G168" t="s">
        <v>18</v>
      </c>
      <c r="H168" s="4">
        <v>14326</v>
      </c>
      <c r="J168" t="str">
        <f t="shared" si="4"/>
        <v>0000076034Registered Vehicles</v>
      </c>
      <c r="K168" s="4">
        <f t="shared" si="5"/>
        <v>14326</v>
      </c>
    </row>
    <row r="169" spans="1:11">
      <c r="A169" t="s">
        <v>73</v>
      </c>
      <c r="B169" t="s">
        <v>10</v>
      </c>
      <c r="C169" s="3">
        <v>46128</v>
      </c>
      <c r="D169" t="s">
        <v>74</v>
      </c>
      <c r="E169" t="s">
        <v>12</v>
      </c>
      <c r="F169" t="s">
        <v>13</v>
      </c>
      <c r="G169" t="s">
        <v>19</v>
      </c>
      <c r="H169" s="4">
        <v>319.61</v>
      </c>
      <c r="J169" t="str">
        <f t="shared" si="4"/>
        <v>0000076034Miles of Road of Unit</v>
      </c>
      <c r="K169" s="4">
        <f t="shared" si="5"/>
        <v>319.61</v>
      </c>
    </row>
    <row r="170" spans="1:11">
      <c r="A170" t="s">
        <v>75</v>
      </c>
      <c r="B170" t="s">
        <v>10</v>
      </c>
      <c r="C170" s="3">
        <v>46128</v>
      </c>
      <c r="D170" t="s">
        <v>74</v>
      </c>
      <c r="E170" t="s">
        <v>21</v>
      </c>
      <c r="F170" t="s">
        <v>76</v>
      </c>
      <c r="G170" t="s">
        <v>19</v>
      </c>
      <c r="H170" s="4">
        <v>48.36</v>
      </c>
      <c r="J170" t="str">
        <f t="shared" si="4"/>
        <v>0000120764Miles of Road of Unit</v>
      </c>
      <c r="K170" s="4">
        <f t="shared" si="5"/>
        <v>48.36</v>
      </c>
    </row>
    <row r="171" spans="1:11">
      <c r="A171" t="s">
        <v>75</v>
      </c>
      <c r="B171" t="s">
        <v>10</v>
      </c>
      <c r="C171" s="3">
        <v>46128</v>
      </c>
      <c r="D171" t="s">
        <v>74</v>
      </c>
      <c r="E171" t="s">
        <v>21</v>
      </c>
      <c r="F171" t="s">
        <v>76</v>
      </c>
      <c r="G171" t="s">
        <v>18</v>
      </c>
      <c r="H171" s="4">
        <v>0</v>
      </c>
      <c r="J171" t="str">
        <f t="shared" si="4"/>
        <v>0000120764Registered Vehicles</v>
      </c>
      <c r="K171" s="4">
        <f t="shared" si="5"/>
        <v>0</v>
      </c>
    </row>
    <row r="172" spans="1:11">
      <c r="A172" t="s">
        <v>75</v>
      </c>
      <c r="B172" t="s">
        <v>10</v>
      </c>
      <c r="C172" s="3">
        <v>46128</v>
      </c>
      <c r="D172" t="s">
        <v>74</v>
      </c>
      <c r="E172" t="s">
        <v>21</v>
      </c>
      <c r="F172" t="s">
        <v>76</v>
      </c>
      <c r="G172" t="s">
        <v>17</v>
      </c>
      <c r="H172" s="4">
        <v>0</v>
      </c>
      <c r="J172" t="str">
        <f t="shared" si="4"/>
        <v>0000120764Registered Automobiles</v>
      </c>
      <c r="K172" s="4">
        <f t="shared" si="5"/>
        <v>0</v>
      </c>
    </row>
    <row r="173" spans="1:11">
      <c r="A173" t="s">
        <v>75</v>
      </c>
      <c r="B173" t="s">
        <v>10</v>
      </c>
      <c r="C173" s="3">
        <v>46128</v>
      </c>
      <c r="D173" t="s">
        <v>74</v>
      </c>
      <c r="E173" t="s">
        <v>21</v>
      </c>
      <c r="F173" t="s">
        <v>76</v>
      </c>
      <c r="G173" t="s">
        <v>16</v>
      </c>
      <c r="H173" s="4">
        <v>0</v>
      </c>
      <c r="J173" t="str">
        <f t="shared" si="4"/>
        <v>0000120764Consolidated City Population</v>
      </c>
      <c r="K173" s="4">
        <f t="shared" si="5"/>
        <v>0</v>
      </c>
    </row>
    <row r="174" spans="1:11">
      <c r="A174" t="s">
        <v>75</v>
      </c>
      <c r="B174" t="s">
        <v>10</v>
      </c>
      <c r="C174" s="3">
        <v>46128</v>
      </c>
      <c r="D174" t="s">
        <v>74</v>
      </c>
      <c r="E174" t="s">
        <v>21</v>
      </c>
      <c r="F174" t="s">
        <v>76</v>
      </c>
      <c r="G174" t="s">
        <v>14</v>
      </c>
      <c r="H174" s="4">
        <v>6086</v>
      </c>
      <c r="J174" t="str">
        <f t="shared" si="4"/>
        <v>0000120764Decennial Unit Population</v>
      </c>
      <c r="K174" s="4">
        <f t="shared" si="5"/>
        <v>6086</v>
      </c>
    </row>
    <row r="175" spans="1:11">
      <c r="A175" t="s">
        <v>75</v>
      </c>
      <c r="B175" t="s">
        <v>10</v>
      </c>
      <c r="C175" s="3">
        <v>46128</v>
      </c>
      <c r="D175" t="s">
        <v>74</v>
      </c>
      <c r="E175" t="s">
        <v>21</v>
      </c>
      <c r="F175" t="s">
        <v>76</v>
      </c>
      <c r="G175" t="s">
        <v>15</v>
      </c>
      <c r="H175" s="4">
        <v>6086</v>
      </c>
      <c r="J175" t="str">
        <f t="shared" si="4"/>
        <v>0000120764Current Unit Population</v>
      </c>
      <c r="K175" s="4">
        <f t="shared" si="5"/>
        <v>6086</v>
      </c>
    </row>
    <row r="176" spans="1:11">
      <c r="A176" t="s">
        <v>77</v>
      </c>
      <c r="B176" t="s">
        <v>10</v>
      </c>
      <c r="C176" s="3">
        <v>46128</v>
      </c>
      <c r="D176" t="s">
        <v>74</v>
      </c>
      <c r="E176" t="s">
        <v>21</v>
      </c>
      <c r="F176" t="s">
        <v>78</v>
      </c>
      <c r="G176" t="s">
        <v>18</v>
      </c>
      <c r="H176" s="4">
        <v>0</v>
      </c>
      <c r="J176" t="str">
        <f t="shared" si="4"/>
        <v>0000120766Registered Vehicles</v>
      </c>
      <c r="K176" s="4">
        <f t="shared" si="5"/>
        <v>0</v>
      </c>
    </row>
    <row r="177" spans="1:11">
      <c r="A177" t="s">
        <v>77</v>
      </c>
      <c r="B177" t="s">
        <v>10</v>
      </c>
      <c r="C177" s="3">
        <v>46128</v>
      </c>
      <c r="D177" t="s">
        <v>74</v>
      </c>
      <c r="E177" t="s">
        <v>21</v>
      </c>
      <c r="F177" t="s">
        <v>78</v>
      </c>
      <c r="G177" t="s">
        <v>17</v>
      </c>
      <c r="H177" s="4">
        <v>0</v>
      </c>
      <c r="J177" t="str">
        <f t="shared" si="4"/>
        <v>0000120766Registered Automobiles</v>
      </c>
      <c r="K177" s="4">
        <f t="shared" si="5"/>
        <v>0</v>
      </c>
    </row>
    <row r="178" spans="1:11">
      <c r="A178" t="s">
        <v>77</v>
      </c>
      <c r="B178" t="s">
        <v>10</v>
      </c>
      <c r="C178" s="3">
        <v>46128</v>
      </c>
      <c r="D178" t="s">
        <v>74</v>
      </c>
      <c r="E178" t="s">
        <v>21</v>
      </c>
      <c r="F178" t="s">
        <v>78</v>
      </c>
      <c r="G178" t="s">
        <v>16</v>
      </c>
      <c r="H178" s="4">
        <v>0</v>
      </c>
      <c r="J178" t="str">
        <f t="shared" si="4"/>
        <v>0000120766Consolidated City Population</v>
      </c>
      <c r="K178" s="4">
        <f t="shared" si="5"/>
        <v>0</v>
      </c>
    </row>
    <row r="179" spans="1:11">
      <c r="A179" t="s">
        <v>77</v>
      </c>
      <c r="B179" t="s">
        <v>10</v>
      </c>
      <c r="C179" s="3">
        <v>46128</v>
      </c>
      <c r="D179" t="s">
        <v>74</v>
      </c>
      <c r="E179" t="s">
        <v>21</v>
      </c>
      <c r="F179" t="s">
        <v>78</v>
      </c>
      <c r="G179" t="s">
        <v>15</v>
      </c>
      <c r="H179" s="4">
        <v>1540</v>
      </c>
      <c r="J179" t="str">
        <f t="shared" si="4"/>
        <v>0000120766Current Unit Population</v>
      </c>
      <c r="K179" s="4">
        <f t="shared" si="5"/>
        <v>1540</v>
      </c>
    </row>
    <row r="180" spans="1:11">
      <c r="A180" t="s">
        <v>77</v>
      </c>
      <c r="B180" t="s">
        <v>10</v>
      </c>
      <c r="C180" s="3">
        <v>46128</v>
      </c>
      <c r="D180" t="s">
        <v>74</v>
      </c>
      <c r="E180" t="s">
        <v>21</v>
      </c>
      <c r="F180" t="s">
        <v>78</v>
      </c>
      <c r="G180" t="s">
        <v>14</v>
      </c>
      <c r="H180" s="4">
        <v>1540</v>
      </c>
      <c r="J180" t="str">
        <f t="shared" si="4"/>
        <v>0000120766Decennial Unit Population</v>
      </c>
      <c r="K180" s="4">
        <f t="shared" si="5"/>
        <v>1540</v>
      </c>
    </row>
    <row r="181" spans="1:11">
      <c r="A181" t="s">
        <v>77</v>
      </c>
      <c r="B181" t="s">
        <v>10</v>
      </c>
      <c r="C181" s="3">
        <v>46128</v>
      </c>
      <c r="D181" t="s">
        <v>74</v>
      </c>
      <c r="E181" t="s">
        <v>21</v>
      </c>
      <c r="F181" t="s">
        <v>78</v>
      </c>
      <c r="G181" t="s">
        <v>19</v>
      </c>
      <c r="H181" s="4">
        <v>13.77</v>
      </c>
      <c r="J181" t="str">
        <f t="shared" si="4"/>
        <v>0000120766Miles of Road of Unit</v>
      </c>
      <c r="K181" s="4">
        <f t="shared" si="5"/>
        <v>13.77</v>
      </c>
    </row>
    <row r="182" spans="1:11">
      <c r="A182" t="s">
        <v>79</v>
      </c>
      <c r="B182" t="s">
        <v>10</v>
      </c>
      <c r="C182" s="3">
        <v>46128</v>
      </c>
      <c r="D182" t="s">
        <v>74</v>
      </c>
      <c r="E182" t="s">
        <v>21</v>
      </c>
      <c r="F182" t="s">
        <v>80</v>
      </c>
      <c r="G182" t="s">
        <v>14</v>
      </c>
      <c r="H182" s="4">
        <v>222</v>
      </c>
      <c r="J182" t="str">
        <f t="shared" si="4"/>
        <v>0000120768Decennial Unit Population</v>
      </c>
      <c r="K182" s="4">
        <f t="shared" si="5"/>
        <v>222</v>
      </c>
    </row>
    <row r="183" spans="1:11">
      <c r="A183" t="s">
        <v>79</v>
      </c>
      <c r="B183" t="s">
        <v>10</v>
      </c>
      <c r="C183" s="3">
        <v>46128</v>
      </c>
      <c r="D183" t="s">
        <v>74</v>
      </c>
      <c r="E183" t="s">
        <v>21</v>
      </c>
      <c r="F183" t="s">
        <v>80</v>
      </c>
      <c r="G183" t="s">
        <v>15</v>
      </c>
      <c r="H183" s="4">
        <v>222</v>
      </c>
      <c r="J183" t="str">
        <f t="shared" si="4"/>
        <v>0000120768Current Unit Population</v>
      </c>
      <c r="K183" s="4">
        <f t="shared" si="5"/>
        <v>222</v>
      </c>
    </row>
    <row r="184" spans="1:11">
      <c r="A184" t="s">
        <v>79</v>
      </c>
      <c r="B184" t="s">
        <v>10</v>
      </c>
      <c r="C184" s="3">
        <v>46128</v>
      </c>
      <c r="D184" t="s">
        <v>74</v>
      </c>
      <c r="E184" t="s">
        <v>21</v>
      </c>
      <c r="F184" t="s">
        <v>80</v>
      </c>
      <c r="G184" t="s">
        <v>16</v>
      </c>
      <c r="H184" s="4">
        <v>0</v>
      </c>
      <c r="J184" t="str">
        <f t="shared" si="4"/>
        <v>0000120768Consolidated City Population</v>
      </c>
      <c r="K184" s="4">
        <f t="shared" si="5"/>
        <v>0</v>
      </c>
    </row>
    <row r="185" spans="1:11">
      <c r="A185" t="s">
        <v>79</v>
      </c>
      <c r="B185" t="s">
        <v>10</v>
      </c>
      <c r="C185" s="3">
        <v>46128</v>
      </c>
      <c r="D185" t="s">
        <v>74</v>
      </c>
      <c r="E185" t="s">
        <v>21</v>
      </c>
      <c r="F185" t="s">
        <v>80</v>
      </c>
      <c r="G185" t="s">
        <v>17</v>
      </c>
      <c r="H185" s="4">
        <v>0</v>
      </c>
      <c r="J185" t="str">
        <f t="shared" si="4"/>
        <v>0000120768Registered Automobiles</v>
      </c>
      <c r="K185" s="4">
        <f t="shared" si="5"/>
        <v>0</v>
      </c>
    </row>
    <row r="186" spans="1:11">
      <c r="A186" t="s">
        <v>79</v>
      </c>
      <c r="B186" t="s">
        <v>10</v>
      </c>
      <c r="C186" s="3">
        <v>46128</v>
      </c>
      <c r="D186" t="s">
        <v>74</v>
      </c>
      <c r="E186" t="s">
        <v>21</v>
      </c>
      <c r="F186" t="s">
        <v>80</v>
      </c>
      <c r="G186" t="s">
        <v>18</v>
      </c>
      <c r="H186" s="4">
        <v>0</v>
      </c>
      <c r="J186" t="str">
        <f t="shared" si="4"/>
        <v>0000120768Registered Vehicles</v>
      </c>
      <c r="K186" s="4">
        <f t="shared" si="5"/>
        <v>0</v>
      </c>
    </row>
    <row r="187" spans="1:11">
      <c r="A187" t="s">
        <v>79</v>
      </c>
      <c r="B187" t="s">
        <v>10</v>
      </c>
      <c r="C187" s="3">
        <v>46128</v>
      </c>
      <c r="D187" t="s">
        <v>74</v>
      </c>
      <c r="E187" t="s">
        <v>21</v>
      </c>
      <c r="F187" t="s">
        <v>80</v>
      </c>
      <c r="G187" t="s">
        <v>19</v>
      </c>
      <c r="H187" s="4">
        <v>2.61</v>
      </c>
      <c r="J187" t="str">
        <f t="shared" si="4"/>
        <v>0000120768Miles of Road of Unit</v>
      </c>
      <c r="K187" s="4">
        <f t="shared" si="5"/>
        <v>2.61</v>
      </c>
    </row>
    <row r="188" spans="1:11">
      <c r="A188" t="s">
        <v>81</v>
      </c>
      <c r="B188" t="s">
        <v>10</v>
      </c>
      <c r="C188" s="3">
        <v>46128</v>
      </c>
      <c r="D188" t="s">
        <v>82</v>
      </c>
      <c r="E188" t="s">
        <v>12</v>
      </c>
      <c r="F188" t="s">
        <v>13</v>
      </c>
      <c r="G188" t="s">
        <v>14</v>
      </c>
      <c r="H188" s="4">
        <v>10402</v>
      </c>
      <c r="J188" t="str">
        <f t="shared" si="4"/>
        <v>0000082930Decennial Unit Population</v>
      </c>
      <c r="K188" s="4">
        <f t="shared" si="5"/>
        <v>10402</v>
      </c>
    </row>
    <row r="189" spans="1:11">
      <c r="A189" t="s">
        <v>81</v>
      </c>
      <c r="B189" t="s">
        <v>10</v>
      </c>
      <c r="C189" s="3">
        <v>46128</v>
      </c>
      <c r="D189" t="s">
        <v>82</v>
      </c>
      <c r="E189" t="s">
        <v>12</v>
      </c>
      <c r="F189" t="s">
        <v>13</v>
      </c>
      <c r="G189" t="s">
        <v>15</v>
      </c>
      <c r="H189" s="4">
        <v>10402</v>
      </c>
      <c r="J189" t="str">
        <f t="shared" si="4"/>
        <v>0000082930Current Unit Population</v>
      </c>
      <c r="K189" s="4">
        <f t="shared" si="5"/>
        <v>10402</v>
      </c>
    </row>
    <row r="190" spans="1:11">
      <c r="A190" t="s">
        <v>81</v>
      </c>
      <c r="B190" t="s">
        <v>10</v>
      </c>
      <c r="C190" s="3">
        <v>46128</v>
      </c>
      <c r="D190" t="s">
        <v>82</v>
      </c>
      <c r="E190" t="s">
        <v>12</v>
      </c>
      <c r="F190" t="s">
        <v>13</v>
      </c>
      <c r="G190" t="s">
        <v>16</v>
      </c>
      <c r="H190" s="4">
        <v>0</v>
      </c>
      <c r="J190" t="str">
        <f t="shared" si="4"/>
        <v>0000082930Consolidated City Population</v>
      </c>
      <c r="K190" s="4">
        <f t="shared" si="5"/>
        <v>0</v>
      </c>
    </row>
    <row r="191" spans="1:11">
      <c r="A191" t="s">
        <v>81</v>
      </c>
      <c r="B191" t="s">
        <v>10</v>
      </c>
      <c r="C191" s="3">
        <v>46128</v>
      </c>
      <c r="D191" t="s">
        <v>82</v>
      </c>
      <c r="E191" t="s">
        <v>12</v>
      </c>
      <c r="F191" t="s">
        <v>13</v>
      </c>
      <c r="G191" t="s">
        <v>17</v>
      </c>
      <c r="H191" s="4">
        <v>57254</v>
      </c>
      <c r="J191" t="str">
        <f t="shared" si="4"/>
        <v>0000082930Registered Automobiles</v>
      </c>
      <c r="K191" s="4">
        <f t="shared" si="5"/>
        <v>57254</v>
      </c>
    </row>
    <row r="192" spans="1:11">
      <c r="A192" t="s">
        <v>81</v>
      </c>
      <c r="B192" t="s">
        <v>10</v>
      </c>
      <c r="C192" s="3">
        <v>46128</v>
      </c>
      <c r="D192" t="s">
        <v>82</v>
      </c>
      <c r="E192" t="s">
        <v>12</v>
      </c>
      <c r="F192" t="s">
        <v>13</v>
      </c>
      <c r="G192" t="s">
        <v>18</v>
      </c>
      <c r="H192" s="4">
        <v>85502</v>
      </c>
      <c r="J192" t="str">
        <f t="shared" si="4"/>
        <v>0000082930Registered Vehicles</v>
      </c>
      <c r="K192" s="4">
        <f t="shared" si="5"/>
        <v>85502</v>
      </c>
    </row>
    <row r="193" spans="1:11">
      <c r="A193" t="s">
        <v>81</v>
      </c>
      <c r="B193" t="s">
        <v>10</v>
      </c>
      <c r="C193" s="3">
        <v>46128</v>
      </c>
      <c r="D193" t="s">
        <v>82</v>
      </c>
      <c r="E193" t="s">
        <v>12</v>
      </c>
      <c r="F193" t="s">
        <v>13</v>
      </c>
      <c r="G193" t="s">
        <v>19</v>
      </c>
      <c r="H193" s="4">
        <v>687.2</v>
      </c>
      <c r="J193" t="str">
        <f t="shared" si="4"/>
        <v>0000082930Miles of Road of Unit</v>
      </c>
      <c r="K193" s="4">
        <f t="shared" si="5"/>
        <v>687.2</v>
      </c>
    </row>
    <row r="194" spans="1:11">
      <c r="A194" t="s">
        <v>83</v>
      </c>
      <c r="B194" t="s">
        <v>10</v>
      </c>
      <c r="C194" s="3">
        <v>46128</v>
      </c>
      <c r="D194" t="s">
        <v>82</v>
      </c>
      <c r="E194" t="s">
        <v>21</v>
      </c>
      <c r="F194" t="s">
        <v>84</v>
      </c>
      <c r="G194" t="s">
        <v>18</v>
      </c>
      <c r="H194" s="4">
        <v>0</v>
      </c>
      <c r="J194" t="str">
        <f t="shared" si="4"/>
        <v>0000120775Registered Vehicles</v>
      </c>
      <c r="K194" s="4">
        <f t="shared" si="5"/>
        <v>0</v>
      </c>
    </row>
    <row r="195" spans="1:11">
      <c r="A195" t="s">
        <v>83</v>
      </c>
      <c r="B195" t="s">
        <v>10</v>
      </c>
      <c r="C195" s="3">
        <v>46128</v>
      </c>
      <c r="D195" t="s">
        <v>82</v>
      </c>
      <c r="E195" t="s">
        <v>21</v>
      </c>
      <c r="F195" t="s">
        <v>84</v>
      </c>
      <c r="G195" t="s">
        <v>19</v>
      </c>
      <c r="H195" s="4">
        <v>137.18</v>
      </c>
      <c r="J195" t="str">
        <f t="shared" ref="J195:J258" si="6">A195&amp;G195</f>
        <v>0000120775Miles of Road of Unit</v>
      </c>
      <c r="K195" s="4">
        <f t="shared" ref="K195:K258" si="7">H195</f>
        <v>137.18</v>
      </c>
    </row>
    <row r="196" spans="1:11">
      <c r="A196" t="s">
        <v>83</v>
      </c>
      <c r="B196" t="s">
        <v>10</v>
      </c>
      <c r="C196" s="3">
        <v>46128</v>
      </c>
      <c r="D196" t="s">
        <v>82</v>
      </c>
      <c r="E196" t="s">
        <v>21</v>
      </c>
      <c r="F196" t="s">
        <v>84</v>
      </c>
      <c r="G196" t="s">
        <v>17</v>
      </c>
      <c r="H196" s="4">
        <v>0</v>
      </c>
      <c r="J196" t="str">
        <f t="shared" si="6"/>
        <v>0000120775Registered Automobiles</v>
      </c>
      <c r="K196" s="4">
        <f t="shared" si="7"/>
        <v>0</v>
      </c>
    </row>
    <row r="197" spans="1:11">
      <c r="A197" t="s">
        <v>83</v>
      </c>
      <c r="B197" t="s">
        <v>10</v>
      </c>
      <c r="C197" s="3">
        <v>46128</v>
      </c>
      <c r="D197" t="s">
        <v>82</v>
      </c>
      <c r="E197" t="s">
        <v>21</v>
      </c>
      <c r="F197" t="s">
        <v>84</v>
      </c>
      <c r="G197" t="s">
        <v>16</v>
      </c>
      <c r="H197" s="4">
        <v>0</v>
      </c>
      <c r="J197" t="str">
        <f t="shared" si="6"/>
        <v>0000120775Consolidated City Population</v>
      </c>
      <c r="K197" s="4">
        <f t="shared" si="7"/>
        <v>0</v>
      </c>
    </row>
    <row r="198" spans="1:11">
      <c r="A198" t="s">
        <v>83</v>
      </c>
      <c r="B198" t="s">
        <v>10</v>
      </c>
      <c r="C198" s="3">
        <v>46128</v>
      </c>
      <c r="D198" t="s">
        <v>82</v>
      </c>
      <c r="E198" t="s">
        <v>21</v>
      </c>
      <c r="F198" t="s">
        <v>84</v>
      </c>
      <c r="G198" t="s">
        <v>15</v>
      </c>
      <c r="H198" s="4">
        <v>16662</v>
      </c>
      <c r="J198" t="str">
        <f t="shared" si="6"/>
        <v>0000120775Current Unit Population</v>
      </c>
      <c r="K198" s="4">
        <f t="shared" si="7"/>
        <v>16662</v>
      </c>
    </row>
    <row r="199" spans="1:11">
      <c r="A199" t="s">
        <v>83</v>
      </c>
      <c r="B199" t="s">
        <v>10</v>
      </c>
      <c r="C199" s="3">
        <v>46128</v>
      </c>
      <c r="D199" t="s">
        <v>82</v>
      </c>
      <c r="E199" t="s">
        <v>21</v>
      </c>
      <c r="F199" t="s">
        <v>84</v>
      </c>
      <c r="G199" t="s">
        <v>14</v>
      </c>
      <c r="H199" s="4">
        <v>16662</v>
      </c>
      <c r="J199" t="str">
        <f t="shared" si="6"/>
        <v>0000120775Decennial Unit Population</v>
      </c>
      <c r="K199" s="4">
        <f t="shared" si="7"/>
        <v>16662</v>
      </c>
    </row>
    <row r="200" spans="1:11">
      <c r="A200" t="s">
        <v>85</v>
      </c>
      <c r="B200" t="s">
        <v>10</v>
      </c>
      <c r="C200" s="3">
        <v>46128</v>
      </c>
      <c r="D200" t="s">
        <v>82</v>
      </c>
      <c r="E200" t="s">
        <v>21</v>
      </c>
      <c r="F200" t="s">
        <v>86</v>
      </c>
      <c r="G200" t="s">
        <v>14</v>
      </c>
      <c r="H200" s="4">
        <v>503</v>
      </c>
      <c r="J200" t="str">
        <f t="shared" si="6"/>
        <v>0000120770Decennial Unit Population</v>
      </c>
      <c r="K200" s="4">
        <f t="shared" si="7"/>
        <v>503</v>
      </c>
    </row>
    <row r="201" spans="1:11">
      <c r="A201" t="s">
        <v>85</v>
      </c>
      <c r="B201" t="s">
        <v>10</v>
      </c>
      <c r="C201" s="3">
        <v>46128</v>
      </c>
      <c r="D201" t="s">
        <v>82</v>
      </c>
      <c r="E201" t="s">
        <v>21</v>
      </c>
      <c r="F201" t="s">
        <v>86</v>
      </c>
      <c r="G201" t="s">
        <v>15</v>
      </c>
      <c r="H201" s="4">
        <v>503</v>
      </c>
      <c r="J201" t="str">
        <f t="shared" si="6"/>
        <v>0000120770Current Unit Population</v>
      </c>
      <c r="K201" s="4">
        <f t="shared" si="7"/>
        <v>503</v>
      </c>
    </row>
    <row r="202" spans="1:11">
      <c r="A202" t="s">
        <v>85</v>
      </c>
      <c r="B202" t="s">
        <v>10</v>
      </c>
      <c r="C202" s="3">
        <v>46128</v>
      </c>
      <c r="D202" t="s">
        <v>82</v>
      </c>
      <c r="E202" t="s">
        <v>21</v>
      </c>
      <c r="F202" t="s">
        <v>86</v>
      </c>
      <c r="G202" t="s">
        <v>16</v>
      </c>
      <c r="H202" s="4">
        <v>0</v>
      </c>
      <c r="J202" t="str">
        <f t="shared" si="6"/>
        <v>0000120770Consolidated City Population</v>
      </c>
      <c r="K202" s="4">
        <f t="shared" si="7"/>
        <v>0</v>
      </c>
    </row>
    <row r="203" spans="1:11">
      <c r="A203" t="s">
        <v>85</v>
      </c>
      <c r="B203" t="s">
        <v>10</v>
      </c>
      <c r="C203" s="3">
        <v>46128</v>
      </c>
      <c r="D203" t="s">
        <v>82</v>
      </c>
      <c r="E203" t="s">
        <v>21</v>
      </c>
      <c r="F203" t="s">
        <v>86</v>
      </c>
      <c r="G203" t="s">
        <v>17</v>
      </c>
      <c r="H203" s="4">
        <v>0</v>
      </c>
      <c r="J203" t="str">
        <f t="shared" si="6"/>
        <v>0000120770Registered Automobiles</v>
      </c>
      <c r="K203" s="4">
        <f t="shared" si="7"/>
        <v>0</v>
      </c>
    </row>
    <row r="204" spans="1:11">
      <c r="A204" t="s">
        <v>85</v>
      </c>
      <c r="B204" t="s">
        <v>10</v>
      </c>
      <c r="C204" s="3">
        <v>46128</v>
      </c>
      <c r="D204" t="s">
        <v>82</v>
      </c>
      <c r="E204" t="s">
        <v>21</v>
      </c>
      <c r="F204" t="s">
        <v>86</v>
      </c>
      <c r="G204" t="s">
        <v>18</v>
      </c>
      <c r="H204" s="4">
        <v>0</v>
      </c>
      <c r="J204" t="str">
        <f t="shared" si="6"/>
        <v>0000120770Registered Vehicles</v>
      </c>
      <c r="K204" s="4">
        <f t="shared" si="7"/>
        <v>0</v>
      </c>
    </row>
    <row r="205" spans="1:11">
      <c r="A205" t="s">
        <v>85</v>
      </c>
      <c r="B205" t="s">
        <v>10</v>
      </c>
      <c r="C205" s="3">
        <v>46128</v>
      </c>
      <c r="D205" t="s">
        <v>82</v>
      </c>
      <c r="E205" t="s">
        <v>21</v>
      </c>
      <c r="F205" t="s">
        <v>86</v>
      </c>
      <c r="G205" t="s">
        <v>19</v>
      </c>
      <c r="H205" s="4">
        <v>2.48</v>
      </c>
      <c r="J205" t="str">
        <f t="shared" si="6"/>
        <v>0000120770Miles of Road of Unit</v>
      </c>
      <c r="K205" s="4">
        <f t="shared" si="7"/>
        <v>2.48</v>
      </c>
    </row>
    <row r="206" spans="1:11">
      <c r="A206" t="s">
        <v>87</v>
      </c>
      <c r="B206" t="s">
        <v>10</v>
      </c>
      <c r="C206" s="3">
        <v>46128</v>
      </c>
      <c r="D206" t="s">
        <v>82</v>
      </c>
      <c r="E206" t="s">
        <v>21</v>
      </c>
      <c r="F206" t="s">
        <v>88</v>
      </c>
      <c r="G206" t="s">
        <v>15</v>
      </c>
      <c r="H206" s="4">
        <v>942</v>
      </c>
      <c r="J206" t="str">
        <f t="shared" si="6"/>
        <v>0000120774Current Unit Population</v>
      </c>
      <c r="K206" s="4">
        <f t="shared" si="7"/>
        <v>942</v>
      </c>
    </row>
    <row r="207" spans="1:11">
      <c r="A207" t="s">
        <v>87</v>
      </c>
      <c r="B207" t="s">
        <v>10</v>
      </c>
      <c r="C207" s="3">
        <v>46128</v>
      </c>
      <c r="D207" t="s">
        <v>82</v>
      </c>
      <c r="E207" t="s">
        <v>21</v>
      </c>
      <c r="F207" t="s">
        <v>88</v>
      </c>
      <c r="G207" t="s">
        <v>14</v>
      </c>
      <c r="H207" s="4">
        <v>942</v>
      </c>
      <c r="J207" t="str">
        <f t="shared" si="6"/>
        <v>0000120774Decennial Unit Population</v>
      </c>
      <c r="K207" s="4">
        <f t="shared" si="7"/>
        <v>942</v>
      </c>
    </row>
    <row r="208" spans="1:11">
      <c r="A208" t="s">
        <v>87</v>
      </c>
      <c r="B208" t="s">
        <v>10</v>
      </c>
      <c r="C208" s="3">
        <v>46128</v>
      </c>
      <c r="D208" t="s">
        <v>82</v>
      </c>
      <c r="E208" t="s">
        <v>21</v>
      </c>
      <c r="F208" t="s">
        <v>88</v>
      </c>
      <c r="G208" t="s">
        <v>16</v>
      </c>
      <c r="H208" s="4">
        <v>0</v>
      </c>
      <c r="J208" t="str">
        <f t="shared" si="6"/>
        <v>0000120774Consolidated City Population</v>
      </c>
      <c r="K208" s="4">
        <f t="shared" si="7"/>
        <v>0</v>
      </c>
    </row>
    <row r="209" spans="1:11">
      <c r="A209" t="s">
        <v>87</v>
      </c>
      <c r="B209" t="s">
        <v>10</v>
      </c>
      <c r="C209" s="3">
        <v>46128</v>
      </c>
      <c r="D209" t="s">
        <v>82</v>
      </c>
      <c r="E209" t="s">
        <v>21</v>
      </c>
      <c r="F209" t="s">
        <v>88</v>
      </c>
      <c r="G209" t="s">
        <v>17</v>
      </c>
      <c r="H209" s="4">
        <v>0</v>
      </c>
      <c r="J209" t="str">
        <f t="shared" si="6"/>
        <v>0000120774Registered Automobiles</v>
      </c>
      <c r="K209" s="4">
        <f t="shared" si="7"/>
        <v>0</v>
      </c>
    </row>
    <row r="210" spans="1:11">
      <c r="A210" t="s">
        <v>87</v>
      </c>
      <c r="B210" t="s">
        <v>10</v>
      </c>
      <c r="C210" s="3">
        <v>46128</v>
      </c>
      <c r="D210" t="s">
        <v>82</v>
      </c>
      <c r="E210" t="s">
        <v>21</v>
      </c>
      <c r="F210" t="s">
        <v>88</v>
      </c>
      <c r="G210" t="s">
        <v>18</v>
      </c>
      <c r="H210" s="4">
        <v>0</v>
      </c>
      <c r="J210" t="str">
        <f t="shared" si="6"/>
        <v>0000120774Registered Vehicles</v>
      </c>
      <c r="K210" s="4">
        <f t="shared" si="7"/>
        <v>0</v>
      </c>
    </row>
    <row r="211" spans="1:11">
      <c r="A211" t="s">
        <v>87</v>
      </c>
      <c r="B211" t="s">
        <v>10</v>
      </c>
      <c r="C211" s="3">
        <v>46128</v>
      </c>
      <c r="D211" t="s">
        <v>82</v>
      </c>
      <c r="E211" t="s">
        <v>21</v>
      </c>
      <c r="F211" t="s">
        <v>88</v>
      </c>
      <c r="G211" t="s">
        <v>19</v>
      </c>
      <c r="H211" s="4">
        <v>6.21</v>
      </c>
      <c r="J211" t="str">
        <f t="shared" si="6"/>
        <v>0000120774Miles of Road of Unit</v>
      </c>
      <c r="K211" s="4">
        <f t="shared" si="7"/>
        <v>6.21</v>
      </c>
    </row>
    <row r="212" spans="1:11">
      <c r="A212" t="s">
        <v>89</v>
      </c>
      <c r="B212" t="s">
        <v>10</v>
      </c>
      <c r="C212" s="3">
        <v>46128</v>
      </c>
      <c r="D212" t="s">
        <v>82</v>
      </c>
      <c r="E212" t="s">
        <v>21</v>
      </c>
      <c r="F212" t="s">
        <v>90</v>
      </c>
      <c r="G212" t="s">
        <v>14</v>
      </c>
      <c r="H212" s="4">
        <v>1432</v>
      </c>
      <c r="J212" t="str">
        <f t="shared" si="6"/>
        <v>0000120777Decennial Unit Population</v>
      </c>
      <c r="K212" s="4">
        <f t="shared" si="7"/>
        <v>1432</v>
      </c>
    </row>
    <row r="213" spans="1:11">
      <c r="A213" t="s">
        <v>89</v>
      </c>
      <c r="B213" t="s">
        <v>10</v>
      </c>
      <c r="C213" s="3">
        <v>46128</v>
      </c>
      <c r="D213" t="s">
        <v>82</v>
      </c>
      <c r="E213" t="s">
        <v>21</v>
      </c>
      <c r="F213" t="s">
        <v>90</v>
      </c>
      <c r="G213" t="s">
        <v>15</v>
      </c>
      <c r="H213" s="4">
        <v>1432</v>
      </c>
      <c r="J213" t="str">
        <f t="shared" si="6"/>
        <v>0000120777Current Unit Population</v>
      </c>
      <c r="K213" s="4">
        <f t="shared" si="7"/>
        <v>1432</v>
      </c>
    </row>
    <row r="214" spans="1:11">
      <c r="A214" t="s">
        <v>89</v>
      </c>
      <c r="B214" t="s">
        <v>10</v>
      </c>
      <c r="C214" s="3">
        <v>46128</v>
      </c>
      <c r="D214" t="s">
        <v>82</v>
      </c>
      <c r="E214" t="s">
        <v>21</v>
      </c>
      <c r="F214" t="s">
        <v>90</v>
      </c>
      <c r="G214" t="s">
        <v>16</v>
      </c>
      <c r="H214" s="4">
        <v>0</v>
      </c>
      <c r="J214" t="str">
        <f t="shared" si="6"/>
        <v>0000120777Consolidated City Population</v>
      </c>
      <c r="K214" s="4">
        <f t="shared" si="7"/>
        <v>0</v>
      </c>
    </row>
    <row r="215" spans="1:11">
      <c r="A215" t="s">
        <v>89</v>
      </c>
      <c r="B215" t="s">
        <v>10</v>
      </c>
      <c r="C215" s="3">
        <v>46128</v>
      </c>
      <c r="D215" t="s">
        <v>82</v>
      </c>
      <c r="E215" t="s">
        <v>21</v>
      </c>
      <c r="F215" t="s">
        <v>90</v>
      </c>
      <c r="G215" t="s">
        <v>17</v>
      </c>
      <c r="H215" s="4">
        <v>0</v>
      </c>
      <c r="J215" t="str">
        <f t="shared" si="6"/>
        <v>0000120777Registered Automobiles</v>
      </c>
      <c r="K215" s="4">
        <f t="shared" si="7"/>
        <v>0</v>
      </c>
    </row>
    <row r="216" spans="1:11">
      <c r="A216" t="s">
        <v>89</v>
      </c>
      <c r="B216" t="s">
        <v>10</v>
      </c>
      <c r="C216" s="3">
        <v>46128</v>
      </c>
      <c r="D216" t="s">
        <v>82</v>
      </c>
      <c r="E216" t="s">
        <v>21</v>
      </c>
      <c r="F216" t="s">
        <v>90</v>
      </c>
      <c r="G216" t="s">
        <v>18</v>
      </c>
      <c r="H216" s="4">
        <v>0</v>
      </c>
      <c r="J216" t="str">
        <f t="shared" si="6"/>
        <v>0000120777Registered Vehicles</v>
      </c>
      <c r="K216" s="4">
        <f t="shared" si="7"/>
        <v>0</v>
      </c>
    </row>
    <row r="217" spans="1:11">
      <c r="A217" t="s">
        <v>89</v>
      </c>
      <c r="B217" t="s">
        <v>10</v>
      </c>
      <c r="C217" s="3">
        <v>46128</v>
      </c>
      <c r="D217" t="s">
        <v>82</v>
      </c>
      <c r="E217" t="s">
        <v>21</v>
      </c>
      <c r="F217" t="s">
        <v>90</v>
      </c>
      <c r="G217" t="s">
        <v>19</v>
      </c>
      <c r="H217" s="4">
        <v>9.36</v>
      </c>
      <c r="J217" t="str">
        <f t="shared" si="6"/>
        <v>0000120777Miles of Road of Unit</v>
      </c>
      <c r="K217" s="4">
        <f t="shared" si="7"/>
        <v>9.36</v>
      </c>
    </row>
    <row r="218" spans="1:11">
      <c r="A218" t="s">
        <v>91</v>
      </c>
      <c r="B218" t="s">
        <v>10</v>
      </c>
      <c r="C218" s="3">
        <v>46128</v>
      </c>
      <c r="D218" t="s">
        <v>82</v>
      </c>
      <c r="E218" t="s">
        <v>21</v>
      </c>
      <c r="F218" t="s">
        <v>92</v>
      </c>
      <c r="G218" t="s">
        <v>19</v>
      </c>
      <c r="H218" s="4">
        <v>1.1200000000000001</v>
      </c>
      <c r="J218" t="str">
        <f t="shared" si="6"/>
        <v>0000120779Miles of Road of Unit</v>
      </c>
      <c r="K218" s="4">
        <f t="shared" si="7"/>
        <v>1.1200000000000001</v>
      </c>
    </row>
    <row r="219" spans="1:11">
      <c r="A219" t="s">
        <v>91</v>
      </c>
      <c r="B219" t="s">
        <v>10</v>
      </c>
      <c r="C219" s="3">
        <v>46128</v>
      </c>
      <c r="D219" t="s">
        <v>82</v>
      </c>
      <c r="E219" t="s">
        <v>21</v>
      </c>
      <c r="F219" t="s">
        <v>92</v>
      </c>
      <c r="G219" t="s">
        <v>18</v>
      </c>
      <c r="H219" s="4">
        <v>0</v>
      </c>
      <c r="J219" t="str">
        <f t="shared" si="6"/>
        <v>0000120779Registered Vehicles</v>
      </c>
      <c r="K219" s="4">
        <f t="shared" si="7"/>
        <v>0</v>
      </c>
    </row>
    <row r="220" spans="1:11">
      <c r="A220" t="s">
        <v>91</v>
      </c>
      <c r="B220" t="s">
        <v>10</v>
      </c>
      <c r="C220" s="3">
        <v>46128</v>
      </c>
      <c r="D220" t="s">
        <v>82</v>
      </c>
      <c r="E220" t="s">
        <v>21</v>
      </c>
      <c r="F220" t="s">
        <v>92</v>
      </c>
      <c r="G220" t="s">
        <v>17</v>
      </c>
      <c r="H220" s="4">
        <v>0</v>
      </c>
      <c r="J220" t="str">
        <f t="shared" si="6"/>
        <v>0000120779Registered Automobiles</v>
      </c>
      <c r="K220" s="4">
        <f t="shared" si="7"/>
        <v>0</v>
      </c>
    </row>
    <row r="221" spans="1:11">
      <c r="A221" t="s">
        <v>91</v>
      </c>
      <c r="B221" t="s">
        <v>10</v>
      </c>
      <c r="C221" s="3">
        <v>46128</v>
      </c>
      <c r="D221" t="s">
        <v>82</v>
      </c>
      <c r="E221" t="s">
        <v>21</v>
      </c>
      <c r="F221" t="s">
        <v>92</v>
      </c>
      <c r="G221" t="s">
        <v>16</v>
      </c>
      <c r="H221" s="4">
        <v>0</v>
      </c>
      <c r="J221" t="str">
        <f t="shared" si="6"/>
        <v>0000120779Consolidated City Population</v>
      </c>
      <c r="K221" s="4">
        <f t="shared" si="7"/>
        <v>0</v>
      </c>
    </row>
    <row r="222" spans="1:11">
      <c r="A222" t="s">
        <v>91</v>
      </c>
      <c r="B222" t="s">
        <v>10</v>
      </c>
      <c r="C222" s="3">
        <v>46128</v>
      </c>
      <c r="D222" t="s">
        <v>82</v>
      </c>
      <c r="E222" t="s">
        <v>21</v>
      </c>
      <c r="F222" t="s">
        <v>92</v>
      </c>
      <c r="G222" t="s">
        <v>15</v>
      </c>
      <c r="H222" s="4">
        <v>114</v>
      </c>
      <c r="J222" t="str">
        <f t="shared" si="6"/>
        <v>0000120779Current Unit Population</v>
      </c>
      <c r="K222" s="4">
        <f t="shared" si="7"/>
        <v>114</v>
      </c>
    </row>
    <row r="223" spans="1:11">
      <c r="A223" t="s">
        <v>91</v>
      </c>
      <c r="B223" t="s">
        <v>10</v>
      </c>
      <c r="C223" s="3">
        <v>46128</v>
      </c>
      <c r="D223" t="s">
        <v>82</v>
      </c>
      <c r="E223" t="s">
        <v>21</v>
      </c>
      <c r="F223" t="s">
        <v>92</v>
      </c>
      <c r="G223" t="s">
        <v>14</v>
      </c>
      <c r="H223" s="4">
        <v>114</v>
      </c>
      <c r="J223" t="str">
        <f t="shared" si="6"/>
        <v>0000120779Decennial Unit Population</v>
      </c>
      <c r="K223" s="4">
        <f t="shared" si="7"/>
        <v>114</v>
      </c>
    </row>
    <row r="224" spans="1:11">
      <c r="A224" t="s">
        <v>93</v>
      </c>
      <c r="B224" t="s">
        <v>10</v>
      </c>
      <c r="C224" s="3">
        <v>46128</v>
      </c>
      <c r="D224" t="s">
        <v>82</v>
      </c>
      <c r="E224" t="s">
        <v>21</v>
      </c>
      <c r="F224" t="s">
        <v>94</v>
      </c>
      <c r="G224" t="s">
        <v>15</v>
      </c>
      <c r="H224" s="4">
        <v>10178</v>
      </c>
      <c r="J224" t="str">
        <f t="shared" si="6"/>
        <v>0000120780Current Unit Population</v>
      </c>
      <c r="K224" s="4">
        <f t="shared" si="7"/>
        <v>10178</v>
      </c>
    </row>
    <row r="225" spans="1:11">
      <c r="A225" t="s">
        <v>93</v>
      </c>
      <c r="B225" t="s">
        <v>10</v>
      </c>
      <c r="C225" s="3">
        <v>46128</v>
      </c>
      <c r="D225" t="s">
        <v>82</v>
      </c>
      <c r="E225" t="s">
        <v>21</v>
      </c>
      <c r="F225" t="s">
        <v>94</v>
      </c>
      <c r="G225" t="s">
        <v>14</v>
      </c>
      <c r="H225" s="4">
        <v>10178</v>
      </c>
      <c r="J225" t="str">
        <f t="shared" si="6"/>
        <v>0000120780Decennial Unit Population</v>
      </c>
      <c r="K225" s="4">
        <f t="shared" si="7"/>
        <v>10178</v>
      </c>
    </row>
    <row r="226" spans="1:11">
      <c r="A226" t="s">
        <v>93</v>
      </c>
      <c r="B226" t="s">
        <v>10</v>
      </c>
      <c r="C226" s="3">
        <v>46128</v>
      </c>
      <c r="D226" t="s">
        <v>82</v>
      </c>
      <c r="E226" t="s">
        <v>21</v>
      </c>
      <c r="F226" t="s">
        <v>94</v>
      </c>
      <c r="G226" t="s">
        <v>16</v>
      </c>
      <c r="H226" s="4">
        <v>0</v>
      </c>
      <c r="J226" t="str">
        <f t="shared" si="6"/>
        <v>0000120780Consolidated City Population</v>
      </c>
      <c r="K226" s="4">
        <f t="shared" si="7"/>
        <v>0</v>
      </c>
    </row>
    <row r="227" spans="1:11">
      <c r="A227" t="s">
        <v>93</v>
      </c>
      <c r="B227" t="s">
        <v>10</v>
      </c>
      <c r="C227" s="3">
        <v>46128</v>
      </c>
      <c r="D227" t="s">
        <v>82</v>
      </c>
      <c r="E227" t="s">
        <v>21</v>
      </c>
      <c r="F227" t="s">
        <v>94</v>
      </c>
      <c r="G227" t="s">
        <v>17</v>
      </c>
      <c r="H227" s="4">
        <v>0</v>
      </c>
      <c r="J227" t="str">
        <f t="shared" si="6"/>
        <v>0000120780Registered Automobiles</v>
      </c>
      <c r="K227" s="4">
        <f t="shared" si="7"/>
        <v>0</v>
      </c>
    </row>
    <row r="228" spans="1:11">
      <c r="A228" t="s">
        <v>93</v>
      </c>
      <c r="B228" t="s">
        <v>10</v>
      </c>
      <c r="C228" s="3">
        <v>46128</v>
      </c>
      <c r="D228" t="s">
        <v>82</v>
      </c>
      <c r="E228" t="s">
        <v>21</v>
      </c>
      <c r="F228" t="s">
        <v>94</v>
      </c>
      <c r="G228" t="s">
        <v>18</v>
      </c>
      <c r="H228" s="4">
        <v>0</v>
      </c>
      <c r="J228" t="str">
        <f t="shared" si="6"/>
        <v>0000120780Registered Vehicles</v>
      </c>
      <c r="K228" s="4">
        <f t="shared" si="7"/>
        <v>0</v>
      </c>
    </row>
    <row r="229" spans="1:11">
      <c r="A229" t="s">
        <v>93</v>
      </c>
      <c r="B229" t="s">
        <v>10</v>
      </c>
      <c r="C229" s="3">
        <v>46128</v>
      </c>
      <c r="D229" t="s">
        <v>82</v>
      </c>
      <c r="E229" t="s">
        <v>21</v>
      </c>
      <c r="F229" t="s">
        <v>94</v>
      </c>
      <c r="G229" t="s">
        <v>19</v>
      </c>
      <c r="H229" s="4">
        <v>85.84</v>
      </c>
      <c r="J229" t="str">
        <f t="shared" si="6"/>
        <v>0000120780Miles of Road of Unit</v>
      </c>
      <c r="K229" s="4">
        <f t="shared" si="7"/>
        <v>85.84</v>
      </c>
    </row>
    <row r="230" spans="1:11">
      <c r="A230" t="s">
        <v>95</v>
      </c>
      <c r="B230" t="s">
        <v>10</v>
      </c>
      <c r="C230" s="3">
        <v>46128</v>
      </c>
      <c r="D230" t="s">
        <v>82</v>
      </c>
      <c r="E230" t="s">
        <v>21</v>
      </c>
      <c r="F230" t="s">
        <v>96</v>
      </c>
      <c r="G230" t="s">
        <v>14</v>
      </c>
      <c r="H230" s="4">
        <v>30603</v>
      </c>
      <c r="J230" t="str">
        <f t="shared" si="6"/>
        <v>0000120781Decennial Unit Population</v>
      </c>
      <c r="K230" s="4">
        <f t="shared" si="7"/>
        <v>30603</v>
      </c>
    </row>
    <row r="231" spans="1:11">
      <c r="A231" t="s">
        <v>95</v>
      </c>
      <c r="B231" t="s">
        <v>10</v>
      </c>
      <c r="C231" s="3">
        <v>46128</v>
      </c>
      <c r="D231" t="s">
        <v>82</v>
      </c>
      <c r="E231" t="s">
        <v>21</v>
      </c>
      <c r="F231" t="s">
        <v>96</v>
      </c>
      <c r="G231" t="s">
        <v>15</v>
      </c>
      <c r="H231" s="4">
        <v>30603</v>
      </c>
      <c r="J231" t="str">
        <f t="shared" si="6"/>
        <v>0000120781Current Unit Population</v>
      </c>
      <c r="K231" s="4">
        <f t="shared" si="7"/>
        <v>30603</v>
      </c>
    </row>
    <row r="232" spans="1:11">
      <c r="A232" t="s">
        <v>95</v>
      </c>
      <c r="B232" t="s">
        <v>10</v>
      </c>
      <c r="C232" s="3">
        <v>46128</v>
      </c>
      <c r="D232" t="s">
        <v>82</v>
      </c>
      <c r="E232" t="s">
        <v>21</v>
      </c>
      <c r="F232" t="s">
        <v>96</v>
      </c>
      <c r="G232" t="s">
        <v>16</v>
      </c>
      <c r="H232" s="4">
        <v>0</v>
      </c>
      <c r="J232" t="str">
        <f t="shared" si="6"/>
        <v>0000120781Consolidated City Population</v>
      </c>
      <c r="K232" s="4">
        <f t="shared" si="7"/>
        <v>0</v>
      </c>
    </row>
    <row r="233" spans="1:11">
      <c r="A233" t="s">
        <v>95</v>
      </c>
      <c r="B233" t="s">
        <v>10</v>
      </c>
      <c r="C233" s="3">
        <v>46128</v>
      </c>
      <c r="D233" t="s">
        <v>82</v>
      </c>
      <c r="E233" t="s">
        <v>21</v>
      </c>
      <c r="F233" t="s">
        <v>96</v>
      </c>
      <c r="G233" t="s">
        <v>17</v>
      </c>
      <c r="H233" s="4">
        <v>0</v>
      </c>
      <c r="J233" t="str">
        <f t="shared" si="6"/>
        <v>0000120781Registered Automobiles</v>
      </c>
      <c r="K233" s="4">
        <f t="shared" si="7"/>
        <v>0</v>
      </c>
    </row>
    <row r="234" spans="1:11">
      <c r="A234" t="s">
        <v>95</v>
      </c>
      <c r="B234" t="s">
        <v>10</v>
      </c>
      <c r="C234" s="3">
        <v>46128</v>
      </c>
      <c r="D234" t="s">
        <v>82</v>
      </c>
      <c r="E234" t="s">
        <v>21</v>
      </c>
      <c r="F234" t="s">
        <v>96</v>
      </c>
      <c r="G234" t="s">
        <v>18</v>
      </c>
      <c r="H234" s="4">
        <v>0</v>
      </c>
      <c r="J234" t="str">
        <f t="shared" si="6"/>
        <v>0000120781Registered Vehicles</v>
      </c>
      <c r="K234" s="4">
        <f t="shared" si="7"/>
        <v>0</v>
      </c>
    </row>
    <row r="235" spans="1:11">
      <c r="A235" t="s">
        <v>95</v>
      </c>
      <c r="B235" t="s">
        <v>10</v>
      </c>
      <c r="C235" s="3">
        <v>46128</v>
      </c>
      <c r="D235" t="s">
        <v>82</v>
      </c>
      <c r="E235" t="s">
        <v>21</v>
      </c>
      <c r="F235" t="s">
        <v>96</v>
      </c>
      <c r="G235" t="s">
        <v>19</v>
      </c>
      <c r="H235" s="4">
        <v>120.83</v>
      </c>
      <c r="J235" t="str">
        <f t="shared" si="6"/>
        <v>0000120781Miles of Road of Unit</v>
      </c>
      <c r="K235" s="4">
        <f t="shared" si="7"/>
        <v>120.83</v>
      </c>
    </row>
    <row r="236" spans="1:11">
      <c r="A236" t="s">
        <v>97</v>
      </c>
      <c r="B236" t="s">
        <v>10</v>
      </c>
      <c r="C236" s="3">
        <v>46128</v>
      </c>
      <c r="D236" t="s">
        <v>98</v>
      </c>
      <c r="E236" t="s">
        <v>12</v>
      </c>
      <c r="F236" t="s">
        <v>13</v>
      </c>
      <c r="G236" t="s">
        <v>14</v>
      </c>
      <c r="H236" s="4">
        <v>14219</v>
      </c>
      <c r="J236" t="str">
        <f t="shared" si="6"/>
        <v>0000082931Decennial Unit Population</v>
      </c>
      <c r="K236" s="4">
        <f t="shared" si="7"/>
        <v>14219</v>
      </c>
    </row>
    <row r="237" spans="1:11">
      <c r="A237" t="s">
        <v>97</v>
      </c>
      <c r="B237" t="s">
        <v>10</v>
      </c>
      <c r="C237" s="3">
        <v>46128</v>
      </c>
      <c r="D237" t="s">
        <v>98</v>
      </c>
      <c r="E237" t="s">
        <v>12</v>
      </c>
      <c r="F237" t="s">
        <v>13</v>
      </c>
      <c r="G237" t="s">
        <v>15</v>
      </c>
      <c r="H237" s="4">
        <v>14219</v>
      </c>
      <c r="J237" t="str">
        <f t="shared" si="6"/>
        <v>0000082931Current Unit Population</v>
      </c>
      <c r="K237" s="4">
        <f t="shared" si="7"/>
        <v>14219</v>
      </c>
    </row>
    <row r="238" spans="1:11">
      <c r="A238" t="s">
        <v>97</v>
      </c>
      <c r="B238" t="s">
        <v>10</v>
      </c>
      <c r="C238" s="3">
        <v>46128</v>
      </c>
      <c r="D238" t="s">
        <v>98</v>
      </c>
      <c r="E238" t="s">
        <v>12</v>
      </c>
      <c r="F238" t="s">
        <v>13</v>
      </c>
      <c r="G238" t="s">
        <v>16</v>
      </c>
      <c r="H238" s="4">
        <v>0</v>
      </c>
      <c r="J238" t="str">
        <f t="shared" si="6"/>
        <v>0000082931Consolidated City Population</v>
      </c>
      <c r="K238" s="4">
        <f t="shared" si="7"/>
        <v>0</v>
      </c>
    </row>
    <row r="239" spans="1:11">
      <c r="A239" t="s">
        <v>97</v>
      </c>
      <c r="B239" t="s">
        <v>10</v>
      </c>
      <c r="C239" s="3">
        <v>46128</v>
      </c>
      <c r="D239" t="s">
        <v>98</v>
      </c>
      <c r="E239" t="s">
        <v>12</v>
      </c>
      <c r="F239" t="s">
        <v>13</v>
      </c>
      <c r="G239" t="s">
        <v>17</v>
      </c>
      <c r="H239" s="4">
        <v>11465</v>
      </c>
      <c r="J239" t="str">
        <f t="shared" si="6"/>
        <v>0000082931Registered Automobiles</v>
      </c>
      <c r="K239" s="4">
        <f t="shared" si="7"/>
        <v>11465</v>
      </c>
    </row>
    <row r="240" spans="1:11">
      <c r="A240" t="s">
        <v>97</v>
      </c>
      <c r="B240" t="s">
        <v>10</v>
      </c>
      <c r="C240" s="3">
        <v>46128</v>
      </c>
      <c r="D240" t="s">
        <v>98</v>
      </c>
      <c r="E240" t="s">
        <v>12</v>
      </c>
      <c r="F240" t="s">
        <v>13</v>
      </c>
      <c r="G240" t="s">
        <v>18</v>
      </c>
      <c r="H240" s="4">
        <v>22424</v>
      </c>
      <c r="J240" t="str">
        <f t="shared" si="6"/>
        <v>0000082931Registered Vehicles</v>
      </c>
      <c r="K240" s="4">
        <f t="shared" si="7"/>
        <v>22424</v>
      </c>
    </row>
    <row r="241" spans="1:11">
      <c r="A241" t="s">
        <v>97</v>
      </c>
      <c r="B241" t="s">
        <v>10</v>
      </c>
      <c r="C241" s="3">
        <v>46128</v>
      </c>
      <c r="D241" t="s">
        <v>98</v>
      </c>
      <c r="E241" t="s">
        <v>12</v>
      </c>
      <c r="F241" t="s">
        <v>13</v>
      </c>
      <c r="G241" t="s">
        <v>19</v>
      </c>
      <c r="H241" s="4">
        <v>385.36</v>
      </c>
      <c r="J241" t="str">
        <f t="shared" si="6"/>
        <v>0000082931Miles of Road of Unit</v>
      </c>
      <c r="K241" s="4">
        <f t="shared" si="7"/>
        <v>385.36</v>
      </c>
    </row>
    <row r="242" spans="1:11">
      <c r="A242" t="s">
        <v>99</v>
      </c>
      <c r="B242" t="s">
        <v>10</v>
      </c>
      <c r="C242" s="3">
        <v>46128</v>
      </c>
      <c r="D242" t="s">
        <v>98</v>
      </c>
      <c r="E242" t="s">
        <v>21</v>
      </c>
      <c r="F242" t="s">
        <v>100</v>
      </c>
      <c r="G242" t="s">
        <v>14</v>
      </c>
      <c r="H242" s="4">
        <v>1256</v>
      </c>
      <c r="J242" t="str">
        <f t="shared" si="6"/>
        <v>0000120788Decennial Unit Population</v>
      </c>
      <c r="K242" s="4">
        <f t="shared" si="7"/>
        <v>1256</v>
      </c>
    </row>
    <row r="243" spans="1:11">
      <c r="A243" t="s">
        <v>99</v>
      </c>
      <c r="B243" t="s">
        <v>10</v>
      </c>
      <c r="C243" s="3">
        <v>46128</v>
      </c>
      <c r="D243" t="s">
        <v>98</v>
      </c>
      <c r="E243" t="s">
        <v>21</v>
      </c>
      <c r="F243" t="s">
        <v>100</v>
      </c>
      <c r="G243" t="s">
        <v>15</v>
      </c>
      <c r="H243" s="4">
        <v>1256</v>
      </c>
      <c r="J243" t="str">
        <f t="shared" si="6"/>
        <v>0000120788Current Unit Population</v>
      </c>
      <c r="K243" s="4">
        <f t="shared" si="7"/>
        <v>1256</v>
      </c>
    </row>
    <row r="244" spans="1:11">
      <c r="A244" t="s">
        <v>99</v>
      </c>
      <c r="B244" t="s">
        <v>10</v>
      </c>
      <c r="C244" s="3">
        <v>46128</v>
      </c>
      <c r="D244" t="s">
        <v>98</v>
      </c>
      <c r="E244" t="s">
        <v>21</v>
      </c>
      <c r="F244" t="s">
        <v>100</v>
      </c>
      <c r="G244" t="s">
        <v>16</v>
      </c>
      <c r="H244" s="4">
        <v>0</v>
      </c>
      <c r="J244" t="str">
        <f t="shared" si="6"/>
        <v>0000120788Consolidated City Population</v>
      </c>
      <c r="K244" s="4">
        <f t="shared" si="7"/>
        <v>0</v>
      </c>
    </row>
    <row r="245" spans="1:11">
      <c r="A245" t="s">
        <v>99</v>
      </c>
      <c r="B245" t="s">
        <v>10</v>
      </c>
      <c r="C245" s="3">
        <v>46128</v>
      </c>
      <c r="D245" t="s">
        <v>98</v>
      </c>
      <c r="E245" t="s">
        <v>21</v>
      </c>
      <c r="F245" t="s">
        <v>100</v>
      </c>
      <c r="G245" t="s">
        <v>17</v>
      </c>
      <c r="H245" s="4">
        <v>0</v>
      </c>
      <c r="J245" t="str">
        <f t="shared" si="6"/>
        <v>0000120788Registered Automobiles</v>
      </c>
      <c r="K245" s="4">
        <f t="shared" si="7"/>
        <v>0</v>
      </c>
    </row>
    <row r="246" spans="1:11">
      <c r="A246" t="s">
        <v>99</v>
      </c>
      <c r="B246" t="s">
        <v>10</v>
      </c>
      <c r="C246" s="3">
        <v>46128</v>
      </c>
      <c r="D246" t="s">
        <v>98</v>
      </c>
      <c r="E246" t="s">
        <v>21</v>
      </c>
      <c r="F246" t="s">
        <v>100</v>
      </c>
      <c r="G246" t="s">
        <v>18</v>
      </c>
      <c r="H246" s="4">
        <v>0</v>
      </c>
      <c r="J246" t="str">
        <f t="shared" si="6"/>
        <v>0000120788Registered Vehicles</v>
      </c>
      <c r="K246" s="4">
        <f t="shared" si="7"/>
        <v>0</v>
      </c>
    </row>
    <row r="247" spans="1:11">
      <c r="A247" t="s">
        <v>99</v>
      </c>
      <c r="B247" t="s">
        <v>10</v>
      </c>
      <c r="C247" s="3">
        <v>46128</v>
      </c>
      <c r="D247" t="s">
        <v>98</v>
      </c>
      <c r="E247" t="s">
        <v>21</v>
      </c>
      <c r="F247" t="s">
        <v>100</v>
      </c>
      <c r="G247" t="s">
        <v>19</v>
      </c>
      <c r="H247" s="4">
        <v>11.13</v>
      </c>
      <c r="J247" t="str">
        <f t="shared" si="6"/>
        <v>0000120788Miles of Road of Unit</v>
      </c>
      <c r="K247" s="4">
        <f t="shared" si="7"/>
        <v>11.13</v>
      </c>
    </row>
    <row r="248" spans="1:11">
      <c r="A248" t="s">
        <v>101</v>
      </c>
      <c r="B248" t="s">
        <v>10</v>
      </c>
      <c r="C248" s="3">
        <v>46128</v>
      </c>
      <c r="D248" t="s">
        <v>102</v>
      </c>
      <c r="E248" t="s">
        <v>12</v>
      </c>
      <c r="F248" t="s">
        <v>13</v>
      </c>
      <c r="G248" t="s">
        <v>19</v>
      </c>
      <c r="H248" s="4">
        <v>760.88</v>
      </c>
      <c r="J248" t="str">
        <f t="shared" si="6"/>
        <v>0000082932Miles of Road of Unit</v>
      </c>
      <c r="K248" s="4">
        <f t="shared" si="7"/>
        <v>760.88</v>
      </c>
    </row>
    <row r="249" spans="1:11">
      <c r="A249" t="s">
        <v>101</v>
      </c>
      <c r="B249" t="s">
        <v>10</v>
      </c>
      <c r="C249" s="3">
        <v>46128</v>
      </c>
      <c r="D249" t="s">
        <v>102</v>
      </c>
      <c r="E249" t="s">
        <v>12</v>
      </c>
      <c r="F249" t="s">
        <v>13</v>
      </c>
      <c r="G249" t="s">
        <v>18</v>
      </c>
      <c r="H249" s="4">
        <v>27736</v>
      </c>
      <c r="J249" t="str">
        <f t="shared" si="6"/>
        <v>0000082932Registered Vehicles</v>
      </c>
      <c r="K249" s="4">
        <f t="shared" si="7"/>
        <v>27736</v>
      </c>
    </row>
    <row r="250" spans="1:11">
      <c r="A250" t="s">
        <v>101</v>
      </c>
      <c r="B250" t="s">
        <v>10</v>
      </c>
      <c r="C250" s="3">
        <v>46128</v>
      </c>
      <c r="D250" t="s">
        <v>102</v>
      </c>
      <c r="E250" t="s">
        <v>12</v>
      </c>
      <c r="F250" t="s">
        <v>13</v>
      </c>
      <c r="G250" t="s">
        <v>17</v>
      </c>
      <c r="H250" s="4">
        <v>13487</v>
      </c>
      <c r="J250" t="str">
        <f t="shared" si="6"/>
        <v>0000082932Registered Automobiles</v>
      </c>
      <c r="K250" s="4">
        <f t="shared" si="7"/>
        <v>13487</v>
      </c>
    </row>
    <row r="251" spans="1:11">
      <c r="A251" t="s">
        <v>101</v>
      </c>
      <c r="B251" t="s">
        <v>10</v>
      </c>
      <c r="C251" s="3">
        <v>46128</v>
      </c>
      <c r="D251" t="s">
        <v>102</v>
      </c>
      <c r="E251" t="s">
        <v>12</v>
      </c>
      <c r="F251" t="s">
        <v>13</v>
      </c>
      <c r="G251" t="s">
        <v>16</v>
      </c>
      <c r="H251" s="4">
        <v>0</v>
      </c>
      <c r="J251" t="str">
        <f t="shared" si="6"/>
        <v>0000082932Consolidated City Population</v>
      </c>
      <c r="K251" s="4">
        <f t="shared" si="7"/>
        <v>0</v>
      </c>
    </row>
    <row r="252" spans="1:11">
      <c r="A252" t="s">
        <v>101</v>
      </c>
      <c r="B252" t="s">
        <v>10</v>
      </c>
      <c r="C252" s="3">
        <v>46128</v>
      </c>
      <c r="D252" t="s">
        <v>102</v>
      </c>
      <c r="E252" t="s">
        <v>12</v>
      </c>
      <c r="F252" t="s">
        <v>13</v>
      </c>
      <c r="G252" t="s">
        <v>15</v>
      </c>
      <c r="H252" s="4">
        <v>14025</v>
      </c>
      <c r="J252" t="str">
        <f t="shared" si="6"/>
        <v>0000082932Current Unit Population</v>
      </c>
      <c r="K252" s="4">
        <f t="shared" si="7"/>
        <v>14025</v>
      </c>
    </row>
    <row r="253" spans="1:11">
      <c r="A253" t="s">
        <v>101</v>
      </c>
      <c r="B253" t="s">
        <v>10</v>
      </c>
      <c r="C253" s="3">
        <v>46128</v>
      </c>
      <c r="D253" t="s">
        <v>102</v>
      </c>
      <c r="E253" t="s">
        <v>12</v>
      </c>
      <c r="F253" t="s">
        <v>13</v>
      </c>
      <c r="G253" t="s">
        <v>14</v>
      </c>
      <c r="H253" s="4">
        <v>14025</v>
      </c>
      <c r="J253" t="str">
        <f t="shared" si="6"/>
        <v>0000082932Decennial Unit Population</v>
      </c>
      <c r="K253" s="4">
        <f t="shared" si="7"/>
        <v>14025</v>
      </c>
    </row>
    <row r="254" spans="1:11">
      <c r="A254" t="s">
        <v>103</v>
      </c>
      <c r="B254" t="s">
        <v>10</v>
      </c>
      <c r="C254" s="3">
        <v>46128</v>
      </c>
      <c r="D254" t="s">
        <v>102</v>
      </c>
      <c r="E254" t="s">
        <v>21</v>
      </c>
      <c r="F254" t="s">
        <v>104</v>
      </c>
      <c r="G254" t="s">
        <v>18</v>
      </c>
      <c r="H254" s="4">
        <v>0</v>
      </c>
      <c r="J254" t="str">
        <f t="shared" si="6"/>
        <v>0000120797Registered Vehicles</v>
      </c>
      <c r="K254" s="4">
        <f t="shared" si="7"/>
        <v>0</v>
      </c>
    </row>
    <row r="255" spans="1:11">
      <c r="A255" t="s">
        <v>103</v>
      </c>
      <c r="B255" t="s">
        <v>10</v>
      </c>
      <c r="C255" s="3">
        <v>46128</v>
      </c>
      <c r="D255" t="s">
        <v>102</v>
      </c>
      <c r="E255" t="s">
        <v>21</v>
      </c>
      <c r="F255" t="s">
        <v>104</v>
      </c>
      <c r="G255" t="s">
        <v>19</v>
      </c>
      <c r="H255" s="4">
        <v>19.739999999999998</v>
      </c>
      <c r="J255" t="str">
        <f t="shared" si="6"/>
        <v>0000120797Miles of Road of Unit</v>
      </c>
      <c r="K255" s="4">
        <f t="shared" si="7"/>
        <v>19.739999999999998</v>
      </c>
    </row>
    <row r="256" spans="1:11">
      <c r="A256" t="s">
        <v>103</v>
      </c>
      <c r="B256" t="s">
        <v>10</v>
      </c>
      <c r="C256" s="3">
        <v>46128</v>
      </c>
      <c r="D256" t="s">
        <v>102</v>
      </c>
      <c r="E256" t="s">
        <v>21</v>
      </c>
      <c r="F256" t="s">
        <v>104</v>
      </c>
      <c r="G256" t="s">
        <v>17</v>
      </c>
      <c r="H256" s="4">
        <v>0</v>
      </c>
      <c r="J256" t="str">
        <f t="shared" si="6"/>
        <v>0000120797Registered Automobiles</v>
      </c>
      <c r="K256" s="4">
        <f t="shared" si="7"/>
        <v>0</v>
      </c>
    </row>
    <row r="257" spans="1:11">
      <c r="A257" t="s">
        <v>103</v>
      </c>
      <c r="B257" t="s">
        <v>10</v>
      </c>
      <c r="C257" s="3">
        <v>46128</v>
      </c>
      <c r="D257" t="s">
        <v>102</v>
      </c>
      <c r="E257" t="s">
        <v>21</v>
      </c>
      <c r="F257" t="s">
        <v>104</v>
      </c>
      <c r="G257" t="s">
        <v>16</v>
      </c>
      <c r="H257" s="4">
        <v>0</v>
      </c>
      <c r="J257" t="str">
        <f t="shared" si="6"/>
        <v>0000120797Consolidated City Population</v>
      </c>
      <c r="K257" s="4">
        <f t="shared" si="7"/>
        <v>0</v>
      </c>
    </row>
    <row r="258" spans="1:11">
      <c r="A258" t="s">
        <v>103</v>
      </c>
      <c r="B258" t="s">
        <v>10</v>
      </c>
      <c r="C258" s="3">
        <v>46128</v>
      </c>
      <c r="D258" t="s">
        <v>102</v>
      </c>
      <c r="E258" t="s">
        <v>21</v>
      </c>
      <c r="F258" t="s">
        <v>104</v>
      </c>
      <c r="G258" t="s">
        <v>15</v>
      </c>
      <c r="H258" s="4">
        <v>2961</v>
      </c>
      <c r="J258" t="str">
        <f t="shared" si="6"/>
        <v>0000120797Current Unit Population</v>
      </c>
      <c r="K258" s="4">
        <f t="shared" si="7"/>
        <v>2961</v>
      </c>
    </row>
    <row r="259" spans="1:11">
      <c r="A259" t="s">
        <v>103</v>
      </c>
      <c r="B259" t="s">
        <v>10</v>
      </c>
      <c r="C259" s="3">
        <v>46128</v>
      </c>
      <c r="D259" t="s">
        <v>102</v>
      </c>
      <c r="E259" t="s">
        <v>21</v>
      </c>
      <c r="F259" t="s">
        <v>104</v>
      </c>
      <c r="G259" t="s">
        <v>14</v>
      </c>
      <c r="H259" s="4">
        <v>2961</v>
      </c>
      <c r="J259" t="str">
        <f t="shared" ref="J259:J322" si="8">A259&amp;G259</f>
        <v>0000120797Decennial Unit Population</v>
      </c>
      <c r="K259" s="4">
        <f t="shared" ref="K259:K322" si="9">H259</f>
        <v>2961</v>
      </c>
    </row>
    <row r="260" spans="1:11">
      <c r="A260" t="s">
        <v>105</v>
      </c>
      <c r="B260" t="s">
        <v>10</v>
      </c>
      <c r="C260" s="3">
        <v>46128</v>
      </c>
      <c r="D260" t="s">
        <v>102</v>
      </c>
      <c r="E260" t="s">
        <v>21</v>
      </c>
      <c r="F260" t="s">
        <v>106</v>
      </c>
      <c r="G260" t="s">
        <v>18</v>
      </c>
      <c r="H260" s="4">
        <v>0</v>
      </c>
      <c r="J260" t="str">
        <f t="shared" si="8"/>
        <v>0000120792Registered Vehicles</v>
      </c>
      <c r="K260" s="4">
        <f t="shared" si="9"/>
        <v>0</v>
      </c>
    </row>
    <row r="261" spans="1:11">
      <c r="A261" t="s">
        <v>105</v>
      </c>
      <c r="B261" t="s">
        <v>10</v>
      </c>
      <c r="C261" s="3">
        <v>46128</v>
      </c>
      <c r="D261" t="s">
        <v>102</v>
      </c>
      <c r="E261" t="s">
        <v>21</v>
      </c>
      <c r="F261" t="s">
        <v>106</v>
      </c>
      <c r="G261" t="s">
        <v>17</v>
      </c>
      <c r="H261" s="4">
        <v>0</v>
      </c>
      <c r="J261" t="str">
        <f t="shared" si="8"/>
        <v>0000120792Registered Automobiles</v>
      </c>
      <c r="K261" s="4">
        <f t="shared" si="9"/>
        <v>0</v>
      </c>
    </row>
    <row r="262" spans="1:11">
      <c r="A262" t="s">
        <v>105</v>
      </c>
      <c r="B262" t="s">
        <v>10</v>
      </c>
      <c r="C262" s="3">
        <v>46128</v>
      </c>
      <c r="D262" t="s">
        <v>102</v>
      </c>
      <c r="E262" t="s">
        <v>21</v>
      </c>
      <c r="F262" t="s">
        <v>106</v>
      </c>
      <c r="G262" t="s">
        <v>16</v>
      </c>
      <c r="H262" s="4">
        <v>0</v>
      </c>
      <c r="J262" t="str">
        <f t="shared" si="8"/>
        <v>0000120792Consolidated City Population</v>
      </c>
      <c r="K262" s="4">
        <f t="shared" si="9"/>
        <v>0</v>
      </c>
    </row>
    <row r="263" spans="1:11">
      <c r="A263" t="s">
        <v>105</v>
      </c>
      <c r="B263" t="s">
        <v>10</v>
      </c>
      <c r="C263" s="3">
        <v>46128</v>
      </c>
      <c r="D263" t="s">
        <v>102</v>
      </c>
      <c r="E263" t="s">
        <v>21</v>
      </c>
      <c r="F263" t="s">
        <v>106</v>
      </c>
      <c r="G263" t="s">
        <v>15</v>
      </c>
      <c r="H263" s="4">
        <v>517</v>
      </c>
      <c r="J263" t="str">
        <f t="shared" si="8"/>
        <v>0000120792Current Unit Population</v>
      </c>
      <c r="K263" s="4">
        <f t="shared" si="9"/>
        <v>517</v>
      </c>
    </row>
    <row r="264" spans="1:11">
      <c r="A264" t="s">
        <v>105</v>
      </c>
      <c r="B264" t="s">
        <v>10</v>
      </c>
      <c r="C264" s="3">
        <v>46128</v>
      </c>
      <c r="D264" t="s">
        <v>102</v>
      </c>
      <c r="E264" t="s">
        <v>21</v>
      </c>
      <c r="F264" t="s">
        <v>106</v>
      </c>
      <c r="G264" t="s">
        <v>14</v>
      </c>
      <c r="H264" s="4">
        <v>517</v>
      </c>
      <c r="J264" t="str">
        <f t="shared" si="8"/>
        <v>0000120792Decennial Unit Population</v>
      </c>
      <c r="K264" s="4">
        <f t="shared" si="9"/>
        <v>517</v>
      </c>
    </row>
    <row r="265" spans="1:11">
      <c r="A265" t="s">
        <v>105</v>
      </c>
      <c r="B265" t="s">
        <v>10</v>
      </c>
      <c r="C265" s="3">
        <v>46128</v>
      </c>
      <c r="D265" t="s">
        <v>102</v>
      </c>
      <c r="E265" t="s">
        <v>21</v>
      </c>
      <c r="F265" t="s">
        <v>106</v>
      </c>
      <c r="G265" t="s">
        <v>19</v>
      </c>
      <c r="H265" s="4">
        <v>5.69</v>
      </c>
      <c r="J265" t="str">
        <f t="shared" si="8"/>
        <v>0000120792Miles of Road of Unit</v>
      </c>
      <c r="K265" s="4">
        <f t="shared" si="9"/>
        <v>5.69</v>
      </c>
    </row>
    <row r="266" spans="1:11">
      <c r="A266" t="s">
        <v>107</v>
      </c>
      <c r="B266" t="s">
        <v>10</v>
      </c>
      <c r="C266" s="3">
        <v>46128</v>
      </c>
      <c r="D266" t="s">
        <v>102</v>
      </c>
      <c r="E266" t="s">
        <v>21</v>
      </c>
      <c r="F266" t="s">
        <v>108</v>
      </c>
      <c r="G266" t="s">
        <v>19</v>
      </c>
      <c r="H266" s="4">
        <v>4.54</v>
      </c>
      <c r="J266" t="str">
        <f t="shared" si="8"/>
        <v>0000120793Miles of Road of Unit</v>
      </c>
      <c r="K266" s="4">
        <f t="shared" si="9"/>
        <v>4.54</v>
      </c>
    </row>
    <row r="267" spans="1:11">
      <c r="A267" t="s">
        <v>107</v>
      </c>
      <c r="B267" t="s">
        <v>10</v>
      </c>
      <c r="C267" s="3">
        <v>46128</v>
      </c>
      <c r="D267" t="s">
        <v>102</v>
      </c>
      <c r="E267" t="s">
        <v>21</v>
      </c>
      <c r="F267" t="s">
        <v>108</v>
      </c>
      <c r="G267" t="s">
        <v>14</v>
      </c>
      <c r="H267" s="4">
        <v>593</v>
      </c>
      <c r="J267" t="str">
        <f t="shared" si="8"/>
        <v>0000120793Decennial Unit Population</v>
      </c>
      <c r="K267" s="4">
        <f t="shared" si="9"/>
        <v>593</v>
      </c>
    </row>
    <row r="268" spans="1:11">
      <c r="A268" t="s">
        <v>107</v>
      </c>
      <c r="B268" t="s">
        <v>10</v>
      </c>
      <c r="C268" s="3">
        <v>46128</v>
      </c>
      <c r="D268" t="s">
        <v>102</v>
      </c>
      <c r="E268" t="s">
        <v>21</v>
      </c>
      <c r="F268" t="s">
        <v>108</v>
      </c>
      <c r="G268" t="s">
        <v>15</v>
      </c>
      <c r="H268" s="4">
        <v>593</v>
      </c>
      <c r="J268" t="str">
        <f t="shared" si="8"/>
        <v>0000120793Current Unit Population</v>
      </c>
      <c r="K268" s="4">
        <f t="shared" si="9"/>
        <v>593</v>
      </c>
    </row>
    <row r="269" spans="1:11">
      <c r="A269" t="s">
        <v>107</v>
      </c>
      <c r="B269" t="s">
        <v>10</v>
      </c>
      <c r="C269" s="3">
        <v>46128</v>
      </c>
      <c r="D269" t="s">
        <v>102</v>
      </c>
      <c r="E269" t="s">
        <v>21</v>
      </c>
      <c r="F269" t="s">
        <v>108</v>
      </c>
      <c r="G269" t="s">
        <v>16</v>
      </c>
      <c r="H269" s="4">
        <v>0</v>
      </c>
      <c r="J269" t="str">
        <f t="shared" si="8"/>
        <v>0000120793Consolidated City Population</v>
      </c>
      <c r="K269" s="4">
        <f t="shared" si="9"/>
        <v>0</v>
      </c>
    </row>
    <row r="270" spans="1:11">
      <c r="A270" t="s">
        <v>107</v>
      </c>
      <c r="B270" t="s">
        <v>10</v>
      </c>
      <c r="C270" s="3">
        <v>46128</v>
      </c>
      <c r="D270" t="s">
        <v>102</v>
      </c>
      <c r="E270" t="s">
        <v>21</v>
      </c>
      <c r="F270" t="s">
        <v>108</v>
      </c>
      <c r="G270" t="s">
        <v>17</v>
      </c>
      <c r="H270" s="4">
        <v>0</v>
      </c>
      <c r="J270" t="str">
        <f t="shared" si="8"/>
        <v>0000120793Registered Automobiles</v>
      </c>
      <c r="K270" s="4">
        <f t="shared" si="9"/>
        <v>0</v>
      </c>
    </row>
    <row r="271" spans="1:11">
      <c r="A271" t="s">
        <v>107</v>
      </c>
      <c r="B271" t="s">
        <v>10</v>
      </c>
      <c r="C271" s="3">
        <v>46128</v>
      </c>
      <c r="D271" t="s">
        <v>102</v>
      </c>
      <c r="E271" t="s">
        <v>21</v>
      </c>
      <c r="F271" t="s">
        <v>108</v>
      </c>
      <c r="G271" t="s">
        <v>18</v>
      </c>
      <c r="H271" s="4">
        <v>0</v>
      </c>
      <c r="J271" t="str">
        <f t="shared" si="8"/>
        <v>0000120793Registered Vehicles</v>
      </c>
      <c r="K271" s="4">
        <f t="shared" si="9"/>
        <v>0</v>
      </c>
    </row>
    <row r="272" spans="1:11">
      <c r="A272" t="s">
        <v>109</v>
      </c>
      <c r="B272" t="s">
        <v>10</v>
      </c>
      <c r="C272" s="3">
        <v>46128</v>
      </c>
      <c r="D272" t="s">
        <v>102</v>
      </c>
      <c r="E272" t="s">
        <v>21</v>
      </c>
      <c r="F272" t="s">
        <v>110</v>
      </c>
      <c r="G272" t="s">
        <v>14</v>
      </c>
      <c r="H272" s="4">
        <v>2094</v>
      </c>
      <c r="J272" t="str">
        <f t="shared" si="8"/>
        <v>0000120799Decennial Unit Population</v>
      </c>
      <c r="K272" s="4">
        <f t="shared" si="9"/>
        <v>2094</v>
      </c>
    </row>
    <row r="273" spans="1:11">
      <c r="A273" t="s">
        <v>109</v>
      </c>
      <c r="B273" t="s">
        <v>10</v>
      </c>
      <c r="C273" s="3">
        <v>46128</v>
      </c>
      <c r="D273" t="s">
        <v>102</v>
      </c>
      <c r="E273" t="s">
        <v>21</v>
      </c>
      <c r="F273" t="s">
        <v>110</v>
      </c>
      <c r="G273" t="s">
        <v>15</v>
      </c>
      <c r="H273" s="4">
        <v>2094</v>
      </c>
      <c r="J273" t="str">
        <f t="shared" si="8"/>
        <v>0000120799Current Unit Population</v>
      </c>
      <c r="K273" s="4">
        <f t="shared" si="9"/>
        <v>2094</v>
      </c>
    </row>
    <row r="274" spans="1:11">
      <c r="A274" t="s">
        <v>109</v>
      </c>
      <c r="B274" t="s">
        <v>10</v>
      </c>
      <c r="C274" s="3">
        <v>46128</v>
      </c>
      <c r="D274" t="s">
        <v>102</v>
      </c>
      <c r="E274" t="s">
        <v>21</v>
      </c>
      <c r="F274" t="s">
        <v>110</v>
      </c>
      <c r="G274" t="s">
        <v>18</v>
      </c>
      <c r="H274" s="4">
        <v>0</v>
      </c>
      <c r="J274" t="str">
        <f t="shared" si="8"/>
        <v>0000120799Registered Vehicles</v>
      </c>
      <c r="K274" s="4">
        <f t="shared" si="9"/>
        <v>0</v>
      </c>
    </row>
    <row r="275" spans="1:11">
      <c r="A275" t="s">
        <v>109</v>
      </c>
      <c r="B275" t="s">
        <v>10</v>
      </c>
      <c r="C275" s="3">
        <v>46128</v>
      </c>
      <c r="D275" t="s">
        <v>102</v>
      </c>
      <c r="E275" t="s">
        <v>21</v>
      </c>
      <c r="F275" t="s">
        <v>110</v>
      </c>
      <c r="G275" t="s">
        <v>17</v>
      </c>
      <c r="H275" s="4">
        <v>0</v>
      </c>
      <c r="J275" t="str">
        <f t="shared" si="8"/>
        <v>0000120799Registered Automobiles</v>
      </c>
      <c r="K275" s="4">
        <f t="shared" si="9"/>
        <v>0</v>
      </c>
    </row>
    <row r="276" spans="1:11">
      <c r="A276" t="s">
        <v>109</v>
      </c>
      <c r="B276" t="s">
        <v>10</v>
      </c>
      <c r="C276" s="3">
        <v>46128</v>
      </c>
      <c r="D276" t="s">
        <v>102</v>
      </c>
      <c r="E276" t="s">
        <v>21</v>
      </c>
      <c r="F276" t="s">
        <v>110</v>
      </c>
      <c r="G276" t="s">
        <v>16</v>
      </c>
      <c r="H276" s="4">
        <v>0</v>
      </c>
      <c r="J276" t="str">
        <f t="shared" si="8"/>
        <v>0000120799Consolidated City Population</v>
      </c>
      <c r="K276" s="4">
        <f t="shared" si="9"/>
        <v>0</v>
      </c>
    </row>
    <row r="277" spans="1:11">
      <c r="A277" t="s">
        <v>109</v>
      </c>
      <c r="B277" t="s">
        <v>10</v>
      </c>
      <c r="C277" s="3">
        <v>46128</v>
      </c>
      <c r="D277" t="s">
        <v>102</v>
      </c>
      <c r="E277" t="s">
        <v>21</v>
      </c>
      <c r="F277" t="s">
        <v>110</v>
      </c>
      <c r="G277" t="s">
        <v>19</v>
      </c>
      <c r="H277" s="4">
        <v>13.07</v>
      </c>
      <c r="J277" t="str">
        <f t="shared" si="8"/>
        <v>0000120799Miles of Road of Unit</v>
      </c>
      <c r="K277" s="4">
        <f t="shared" si="9"/>
        <v>13.07</v>
      </c>
    </row>
    <row r="278" spans="1:11">
      <c r="A278" t="s">
        <v>111</v>
      </c>
      <c r="B278" t="s">
        <v>10</v>
      </c>
      <c r="C278" s="3">
        <v>46128</v>
      </c>
      <c r="D278" t="s">
        <v>102</v>
      </c>
      <c r="E278" t="s">
        <v>21</v>
      </c>
      <c r="F278" t="s">
        <v>112</v>
      </c>
      <c r="G278" t="s">
        <v>17</v>
      </c>
      <c r="H278" s="4">
        <v>0</v>
      </c>
      <c r="J278" t="str">
        <f t="shared" si="8"/>
        <v>0000120801Registered Automobiles</v>
      </c>
      <c r="K278" s="4">
        <f t="shared" si="9"/>
        <v>0</v>
      </c>
    </row>
    <row r="279" spans="1:11">
      <c r="A279" t="s">
        <v>111</v>
      </c>
      <c r="B279" t="s">
        <v>10</v>
      </c>
      <c r="C279" s="3">
        <v>46128</v>
      </c>
      <c r="D279" t="s">
        <v>102</v>
      </c>
      <c r="E279" t="s">
        <v>21</v>
      </c>
      <c r="F279" t="s">
        <v>112</v>
      </c>
      <c r="G279" t="s">
        <v>16</v>
      </c>
      <c r="H279" s="4">
        <v>0</v>
      </c>
      <c r="J279" t="str">
        <f t="shared" si="8"/>
        <v>0000120801Consolidated City Population</v>
      </c>
      <c r="K279" s="4">
        <f t="shared" si="9"/>
        <v>0</v>
      </c>
    </row>
    <row r="280" spans="1:11">
      <c r="A280" t="s">
        <v>111</v>
      </c>
      <c r="B280" t="s">
        <v>10</v>
      </c>
      <c r="C280" s="3">
        <v>46128</v>
      </c>
      <c r="D280" t="s">
        <v>102</v>
      </c>
      <c r="E280" t="s">
        <v>21</v>
      </c>
      <c r="F280" t="s">
        <v>112</v>
      </c>
      <c r="G280" t="s">
        <v>15</v>
      </c>
      <c r="H280" s="4">
        <v>116</v>
      </c>
      <c r="J280" t="str">
        <f t="shared" si="8"/>
        <v>0000120801Current Unit Population</v>
      </c>
      <c r="K280" s="4">
        <f t="shared" si="9"/>
        <v>116</v>
      </c>
    </row>
    <row r="281" spans="1:11">
      <c r="A281" t="s">
        <v>111</v>
      </c>
      <c r="B281" t="s">
        <v>10</v>
      </c>
      <c r="C281" s="3">
        <v>46128</v>
      </c>
      <c r="D281" t="s">
        <v>102</v>
      </c>
      <c r="E281" t="s">
        <v>21</v>
      </c>
      <c r="F281" t="s">
        <v>112</v>
      </c>
      <c r="G281" t="s">
        <v>14</v>
      </c>
      <c r="H281" s="4">
        <v>116</v>
      </c>
      <c r="J281" t="str">
        <f t="shared" si="8"/>
        <v>0000120801Decennial Unit Population</v>
      </c>
      <c r="K281" s="4">
        <f t="shared" si="9"/>
        <v>116</v>
      </c>
    </row>
    <row r="282" spans="1:11">
      <c r="A282" t="s">
        <v>111</v>
      </c>
      <c r="B282" t="s">
        <v>10</v>
      </c>
      <c r="C282" s="3">
        <v>46128</v>
      </c>
      <c r="D282" t="s">
        <v>102</v>
      </c>
      <c r="E282" t="s">
        <v>21</v>
      </c>
      <c r="F282" t="s">
        <v>112</v>
      </c>
      <c r="G282" t="s">
        <v>19</v>
      </c>
      <c r="H282" s="4">
        <v>1.33</v>
      </c>
      <c r="J282" t="str">
        <f t="shared" si="8"/>
        <v>0000120801Miles of Road of Unit</v>
      </c>
      <c r="K282" s="4">
        <f t="shared" si="9"/>
        <v>1.33</v>
      </c>
    </row>
    <row r="283" spans="1:11">
      <c r="A283" t="s">
        <v>111</v>
      </c>
      <c r="B283" t="s">
        <v>10</v>
      </c>
      <c r="C283" s="3">
        <v>46128</v>
      </c>
      <c r="D283" t="s">
        <v>102</v>
      </c>
      <c r="E283" t="s">
        <v>21</v>
      </c>
      <c r="F283" t="s">
        <v>112</v>
      </c>
      <c r="G283" t="s">
        <v>18</v>
      </c>
      <c r="H283" s="4">
        <v>0</v>
      </c>
      <c r="J283" t="str">
        <f t="shared" si="8"/>
        <v>0000120801Registered Vehicles</v>
      </c>
      <c r="K283" s="4">
        <f t="shared" si="9"/>
        <v>0</v>
      </c>
    </row>
    <row r="284" spans="1:11">
      <c r="A284" t="s">
        <v>113</v>
      </c>
      <c r="B284" t="s">
        <v>10</v>
      </c>
      <c r="C284" s="3">
        <v>46128</v>
      </c>
      <c r="D284" t="s">
        <v>114</v>
      </c>
      <c r="E284" t="s">
        <v>12</v>
      </c>
      <c r="F284" t="s">
        <v>13</v>
      </c>
      <c r="G284" t="s">
        <v>14</v>
      </c>
      <c r="H284" s="4">
        <v>16376</v>
      </c>
      <c r="J284" t="str">
        <f t="shared" si="8"/>
        <v>0000079011Decennial Unit Population</v>
      </c>
      <c r="K284" s="4">
        <f t="shared" si="9"/>
        <v>16376</v>
      </c>
    </row>
    <row r="285" spans="1:11">
      <c r="A285" t="s">
        <v>113</v>
      </c>
      <c r="B285" t="s">
        <v>10</v>
      </c>
      <c r="C285" s="3">
        <v>46128</v>
      </c>
      <c r="D285" t="s">
        <v>114</v>
      </c>
      <c r="E285" t="s">
        <v>12</v>
      </c>
      <c r="F285" t="s">
        <v>13</v>
      </c>
      <c r="G285" t="s">
        <v>15</v>
      </c>
      <c r="H285" s="4">
        <v>16376</v>
      </c>
      <c r="J285" t="str">
        <f t="shared" si="8"/>
        <v>0000079011Current Unit Population</v>
      </c>
      <c r="K285" s="4">
        <f t="shared" si="9"/>
        <v>16376</v>
      </c>
    </row>
    <row r="286" spans="1:11">
      <c r="A286" t="s">
        <v>113</v>
      </c>
      <c r="B286" t="s">
        <v>10</v>
      </c>
      <c r="C286" s="3">
        <v>46128</v>
      </c>
      <c r="D286" t="s">
        <v>114</v>
      </c>
      <c r="E286" t="s">
        <v>12</v>
      </c>
      <c r="F286" t="s">
        <v>13</v>
      </c>
      <c r="G286" t="s">
        <v>16</v>
      </c>
      <c r="H286" s="4">
        <v>0</v>
      </c>
      <c r="J286" t="str">
        <f t="shared" si="8"/>
        <v>0000079011Consolidated City Population</v>
      </c>
      <c r="K286" s="4">
        <f t="shared" si="9"/>
        <v>0</v>
      </c>
    </row>
    <row r="287" spans="1:11">
      <c r="A287" t="s">
        <v>113</v>
      </c>
      <c r="B287" t="s">
        <v>10</v>
      </c>
      <c r="C287" s="3">
        <v>46128</v>
      </c>
      <c r="D287" t="s">
        <v>114</v>
      </c>
      <c r="E287" t="s">
        <v>12</v>
      </c>
      <c r="F287" t="s">
        <v>13</v>
      </c>
      <c r="G287" t="s">
        <v>17</v>
      </c>
      <c r="H287" s="4">
        <v>24872</v>
      </c>
      <c r="J287" t="str">
        <f t="shared" si="8"/>
        <v>0000079011Registered Automobiles</v>
      </c>
      <c r="K287" s="4">
        <f t="shared" si="9"/>
        <v>24872</v>
      </c>
    </row>
    <row r="288" spans="1:11">
      <c r="A288" t="s">
        <v>113</v>
      </c>
      <c r="B288" t="s">
        <v>10</v>
      </c>
      <c r="C288" s="3">
        <v>46128</v>
      </c>
      <c r="D288" t="s">
        <v>114</v>
      </c>
      <c r="E288" t="s">
        <v>12</v>
      </c>
      <c r="F288" t="s">
        <v>13</v>
      </c>
      <c r="G288" t="s">
        <v>18</v>
      </c>
      <c r="H288" s="4">
        <v>43482</v>
      </c>
      <c r="J288" t="str">
        <f t="shared" si="8"/>
        <v>0000079011Registered Vehicles</v>
      </c>
      <c r="K288" s="4">
        <f t="shared" si="9"/>
        <v>43482</v>
      </c>
    </row>
    <row r="289" spans="1:11">
      <c r="A289" t="s">
        <v>113</v>
      </c>
      <c r="B289" t="s">
        <v>10</v>
      </c>
      <c r="C289" s="3">
        <v>46128</v>
      </c>
      <c r="D289" t="s">
        <v>114</v>
      </c>
      <c r="E289" t="s">
        <v>12</v>
      </c>
      <c r="F289" t="s">
        <v>13</v>
      </c>
      <c r="G289" t="s">
        <v>19</v>
      </c>
      <c r="H289" s="4">
        <v>867.36</v>
      </c>
      <c r="J289" t="str">
        <f t="shared" si="8"/>
        <v>0000079011Miles of Road of Unit</v>
      </c>
      <c r="K289" s="4">
        <f t="shared" si="9"/>
        <v>867.36</v>
      </c>
    </row>
    <row r="290" spans="1:11">
      <c r="A290" t="s">
        <v>115</v>
      </c>
      <c r="B290" t="s">
        <v>10</v>
      </c>
      <c r="C290" s="3">
        <v>46128</v>
      </c>
      <c r="D290" t="s">
        <v>114</v>
      </c>
      <c r="E290" t="s">
        <v>21</v>
      </c>
      <c r="F290" t="s">
        <v>116</v>
      </c>
      <c r="G290" t="s">
        <v>18</v>
      </c>
      <c r="H290" s="4">
        <v>0</v>
      </c>
      <c r="J290" t="str">
        <f t="shared" si="8"/>
        <v>0000120812Registered Vehicles</v>
      </c>
      <c r="K290" s="4">
        <f t="shared" si="9"/>
        <v>0</v>
      </c>
    </row>
    <row r="291" spans="1:11">
      <c r="A291" t="s">
        <v>115</v>
      </c>
      <c r="B291" t="s">
        <v>10</v>
      </c>
      <c r="C291" s="3">
        <v>46128</v>
      </c>
      <c r="D291" t="s">
        <v>114</v>
      </c>
      <c r="E291" t="s">
        <v>21</v>
      </c>
      <c r="F291" t="s">
        <v>116</v>
      </c>
      <c r="G291" t="s">
        <v>19</v>
      </c>
      <c r="H291" s="4">
        <v>105.05</v>
      </c>
      <c r="J291" t="str">
        <f t="shared" si="8"/>
        <v>0000120812Miles of Road of Unit</v>
      </c>
      <c r="K291" s="4">
        <f t="shared" si="9"/>
        <v>105.05</v>
      </c>
    </row>
    <row r="292" spans="1:11">
      <c r="A292" t="s">
        <v>115</v>
      </c>
      <c r="B292" t="s">
        <v>10</v>
      </c>
      <c r="C292" s="3">
        <v>46128</v>
      </c>
      <c r="D292" t="s">
        <v>114</v>
      </c>
      <c r="E292" t="s">
        <v>21</v>
      </c>
      <c r="F292" t="s">
        <v>116</v>
      </c>
      <c r="G292" t="s">
        <v>17</v>
      </c>
      <c r="H292" s="4">
        <v>0</v>
      </c>
      <c r="J292" t="str">
        <f t="shared" si="8"/>
        <v>0000120812Registered Automobiles</v>
      </c>
      <c r="K292" s="4">
        <f t="shared" si="9"/>
        <v>0</v>
      </c>
    </row>
    <row r="293" spans="1:11">
      <c r="A293" t="s">
        <v>115</v>
      </c>
      <c r="B293" t="s">
        <v>10</v>
      </c>
      <c r="C293" s="3">
        <v>46128</v>
      </c>
      <c r="D293" t="s">
        <v>114</v>
      </c>
      <c r="E293" t="s">
        <v>21</v>
      </c>
      <c r="F293" t="s">
        <v>116</v>
      </c>
      <c r="G293" t="s">
        <v>16</v>
      </c>
      <c r="H293" s="4">
        <v>0</v>
      </c>
      <c r="J293" t="str">
        <f t="shared" si="8"/>
        <v>0000120812Consolidated City Population</v>
      </c>
      <c r="K293" s="4">
        <f t="shared" si="9"/>
        <v>0</v>
      </c>
    </row>
    <row r="294" spans="1:11">
      <c r="A294" t="s">
        <v>115</v>
      </c>
      <c r="B294" t="s">
        <v>10</v>
      </c>
      <c r="C294" s="3">
        <v>46128</v>
      </c>
      <c r="D294" t="s">
        <v>114</v>
      </c>
      <c r="E294" t="s">
        <v>21</v>
      </c>
      <c r="F294" t="s">
        <v>116</v>
      </c>
      <c r="G294" t="s">
        <v>15</v>
      </c>
      <c r="H294" s="4">
        <v>18366</v>
      </c>
      <c r="J294" t="str">
        <f t="shared" si="8"/>
        <v>0000120812Current Unit Population</v>
      </c>
      <c r="K294" s="4">
        <f t="shared" si="9"/>
        <v>18366</v>
      </c>
    </row>
    <row r="295" spans="1:11">
      <c r="A295" t="s">
        <v>115</v>
      </c>
      <c r="B295" t="s">
        <v>10</v>
      </c>
      <c r="C295" s="3">
        <v>46128</v>
      </c>
      <c r="D295" t="s">
        <v>114</v>
      </c>
      <c r="E295" t="s">
        <v>21</v>
      </c>
      <c r="F295" t="s">
        <v>116</v>
      </c>
      <c r="G295" t="s">
        <v>14</v>
      </c>
      <c r="H295" s="4">
        <v>18366</v>
      </c>
      <c r="J295" t="str">
        <f t="shared" si="8"/>
        <v>0000120812Decennial Unit Population</v>
      </c>
      <c r="K295" s="4">
        <f t="shared" si="9"/>
        <v>18366</v>
      </c>
    </row>
    <row r="296" spans="1:11">
      <c r="A296" t="s">
        <v>117</v>
      </c>
      <c r="B296" t="s">
        <v>10</v>
      </c>
      <c r="C296" s="3">
        <v>46128</v>
      </c>
      <c r="D296" t="s">
        <v>114</v>
      </c>
      <c r="E296" t="s">
        <v>21</v>
      </c>
      <c r="F296" t="s">
        <v>118</v>
      </c>
      <c r="G296" t="s">
        <v>18</v>
      </c>
      <c r="H296" s="4">
        <v>0</v>
      </c>
      <c r="J296" t="str">
        <f t="shared" si="8"/>
        <v>0000192160Registered Vehicles</v>
      </c>
      <c r="K296" s="4">
        <f t="shared" si="9"/>
        <v>0</v>
      </c>
    </row>
    <row r="297" spans="1:11">
      <c r="A297" t="s">
        <v>117</v>
      </c>
      <c r="B297" t="s">
        <v>10</v>
      </c>
      <c r="C297" s="3">
        <v>46128</v>
      </c>
      <c r="D297" t="s">
        <v>114</v>
      </c>
      <c r="E297" t="s">
        <v>21</v>
      </c>
      <c r="F297" t="s">
        <v>118</v>
      </c>
      <c r="G297" t="s">
        <v>19</v>
      </c>
      <c r="H297" s="4">
        <v>7.45</v>
      </c>
      <c r="J297" t="str">
        <f t="shared" si="8"/>
        <v>0000192160Miles of Road of Unit</v>
      </c>
      <c r="K297" s="4">
        <f t="shared" si="9"/>
        <v>7.45</v>
      </c>
    </row>
    <row r="298" spans="1:11">
      <c r="A298" t="s">
        <v>117</v>
      </c>
      <c r="B298" t="s">
        <v>10</v>
      </c>
      <c r="C298" s="3">
        <v>46128</v>
      </c>
      <c r="D298" t="s">
        <v>114</v>
      </c>
      <c r="E298" t="s">
        <v>21</v>
      </c>
      <c r="F298" t="s">
        <v>118</v>
      </c>
      <c r="G298" t="s">
        <v>17</v>
      </c>
      <c r="H298" s="4">
        <v>0</v>
      </c>
      <c r="J298" t="str">
        <f t="shared" si="8"/>
        <v>0000192160Registered Automobiles</v>
      </c>
      <c r="K298" s="4">
        <f t="shared" si="9"/>
        <v>0</v>
      </c>
    </row>
    <row r="299" spans="1:11">
      <c r="A299" t="s">
        <v>117</v>
      </c>
      <c r="B299" t="s">
        <v>10</v>
      </c>
      <c r="C299" s="3">
        <v>46128</v>
      </c>
      <c r="D299" t="s">
        <v>114</v>
      </c>
      <c r="E299" t="s">
        <v>21</v>
      </c>
      <c r="F299" t="s">
        <v>118</v>
      </c>
      <c r="G299" t="s">
        <v>16</v>
      </c>
      <c r="H299" s="4">
        <v>0</v>
      </c>
      <c r="J299" t="str">
        <f t="shared" si="8"/>
        <v>0000192160Consolidated City Population</v>
      </c>
      <c r="K299" s="4">
        <f t="shared" si="9"/>
        <v>0</v>
      </c>
    </row>
    <row r="300" spans="1:11">
      <c r="A300" t="s">
        <v>117</v>
      </c>
      <c r="B300" t="s">
        <v>10</v>
      </c>
      <c r="C300" s="3">
        <v>46128</v>
      </c>
      <c r="D300" t="s">
        <v>114</v>
      </c>
      <c r="E300" t="s">
        <v>21</v>
      </c>
      <c r="F300" t="s">
        <v>118</v>
      </c>
      <c r="G300" t="s">
        <v>15</v>
      </c>
      <c r="H300" s="4">
        <v>1288</v>
      </c>
      <c r="J300" t="str">
        <f t="shared" si="8"/>
        <v>0000192160Current Unit Population</v>
      </c>
      <c r="K300" s="4">
        <f t="shared" si="9"/>
        <v>1288</v>
      </c>
    </row>
    <row r="301" spans="1:11">
      <c r="A301" t="s">
        <v>117</v>
      </c>
      <c r="B301" t="s">
        <v>10</v>
      </c>
      <c r="C301" s="3">
        <v>46128</v>
      </c>
      <c r="D301" t="s">
        <v>114</v>
      </c>
      <c r="E301" t="s">
        <v>21</v>
      </c>
      <c r="F301" t="s">
        <v>118</v>
      </c>
      <c r="G301" t="s">
        <v>14</v>
      </c>
      <c r="H301" s="4">
        <v>1288</v>
      </c>
      <c r="J301" t="str">
        <f t="shared" si="8"/>
        <v>0000192160Decennial Unit Population</v>
      </c>
      <c r="K301" s="4">
        <f t="shared" si="9"/>
        <v>1288</v>
      </c>
    </row>
    <row r="302" spans="1:11">
      <c r="A302" t="s">
        <v>119</v>
      </c>
      <c r="B302" t="s">
        <v>10</v>
      </c>
      <c r="C302" s="3">
        <v>46128</v>
      </c>
      <c r="D302" t="s">
        <v>114</v>
      </c>
      <c r="E302" t="s">
        <v>21</v>
      </c>
      <c r="F302" t="s">
        <v>120</v>
      </c>
      <c r="G302" t="s">
        <v>19</v>
      </c>
      <c r="H302" s="4">
        <v>0.94</v>
      </c>
      <c r="J302" t="str">
        <f t="shared" si="8"/>
        <v>0000120814Miles of Road of Unit</v>
      </c>
      <c r="K302" s="4">
        <f t="shared" si="9"/>
        <v>0.94</v>
      </c>
    </row>
    <row r="303" spans="1:11">
      <c r="A303" t="s">
        <v>119</v>
      </c>
      <c r="B303" t="s">
        <v>10</v>
      </c>
      <c r="C303" s="3">
        <v>46128</v>
      </c>
      <c r="D303" t="s">
        <v>114</v>
      </c>
      <c r="E303" t="s">
        <v>21</v>
      </c>
      <c r="F303" t="s">
        <v>120</v>
      </c>
      <c r="G303" t="s">
        <v>18</v>
      </c>
      <c r="H303" s="4">
        <v>0</v>
      </c>
      <c r="J303" t="str">
        <f t="shared" si="8"/>
        <v>0000120814Registered Vehicles</v>
      </c>
      <c r="K303" s="4">
        <f t="shared" si="9"/>
        <v>0</v>
      </c>
    </row>
    <row r="304" spans="1:11">
      <c r="A304" t="s">
        <v>119</v>
      </c>
      <c r="B304" t="s">
        <v>10</v>
      </c>
      <c r="C304" s="3">
        <v>46128</v>
      </c>
      <c r="D304" t="s">
        <v>114</v>
      </c>
      <c r="E304" t="s">
        <v>21</v>
      </c>
      <c r="F304" t="s">
        <v>120</v>
      </c>
      <c r="G304" t="s">
        <v>16</v>
      </c>
      <c r="H304" s="4">
        <v>0</v>
      </c>
      <c r="J304" t="str">
        <f t="shared" si="8"/>
        <v>0000120814Consolidated City Population</v>
      </c>
      <c r="K304" s="4">
        <f t="shared" si="9"/>
        <v>0</v>
      </c>
    </row>
    <row r="305" spans="1:11">
      <c r="A305" t="s">
        <v>119</v>
      </c>
      <c r="B305" t="s">
        <v>10</v>
      </c>
      <c r="C305" s="3">
        <v>46128</v>
      </c>
      <c r="D305" t="s">
        <v>114</v>
      </c>
      <c r="E305" t="s">
        <v>21</v>
      </c>
      <c r="F305" t="s">
        <v>120</v>
      </c>
      <c r="G305" t="s">
        <v>17</v>
      </c>
      <c r="H305" s="4">
        <v>0</v>
      </c>
      <c r="J305" t="str">
        <f t="shared" si="8"/>
        <v>0000120814Registered Automobiles</v>
      </c>
      <c r="K305" s="4">
        <f t="shared" si="9"/>
        <v>0</v>
      </c>
    </row>
    <row r="306" spans="1:11">
      <c r="A306" t="s">
        <v>119</v>
      </c>
      <c r="B306" t="s">
        <v>10</v>
      </c>
      <c r="C306" s="3">
        <v>46128</v>
      </c>
      <c r="D306" t="s">
        <v>114</v>
      </c>
      <c r="E306" t="s">
        <v>21</v>
      </c>
      <c r="F306" t="s">
        <v>120</v>
      </c>
      <c r="G306" t="s">
        <v>15</v>
      </c>
      <c r="H306" s="4">
        <v>76</v>
      </c>
      <c r="J306" t="str">
        <f t="shared" si="8"/>
        <v>0000120814Current Unit Population</v>
      </c>
      <c r="K306" s="4">
        <f t="shared" si="9"/>
        <v>76</v>
      </c>
    </row>
    <row r="307" spans="1:11">
      <c r="A307" t="s">
        <v>119</v>
      </c>
      <c r="B307" t="s">
        <v>10</v>
      </c>
      <c r="C307" s="3">
        <v>46128</v>
      </c>
      <c r="D307" t="s">
        <v>114</v>
      </c>
      <c r="E307" t="s">
        <v>21</v>
      </c>
      <c r="F307" t="s">
        <v>120</v>
      </c>
      <c r="G307" t="s">
        <v>14</v>
      </c>
      <c r="H307" s="4">
        <v>76</v>
      </c>
      <c r="J307" t="str">
        <f t="shared" si="8"/>
        <v>0000120814Decennial Unit Population</v>
      </c>
      <c r="K307" s="4">
        <f t="shared" si="9"/>
        <v>76</v>
      </c>
    </row>
    <row r="308" spans="1:11">
      <c r="A308" t="s">
        <v>121</v>
      </c>
      <c r="B308" t="s">
        <v>10</v>
      </c>
      <c r="C308" s="3">
        <v>46128</v>
      </c>
      <c r="D308" t="s">
        <v>114</v>
      </c>
      <c r="E308" t="s">
        <v>21</v>
      </c>
      <c r="F308" t="s">
        <v>122</v>
      </c>
      <c r="G308" t="s">
        <v>16</v>
      </c>
      <c r="H308" s="4">
        <v>0</v>
      </c>
      <c r="J308" t="str">
        <f t="shared" si="8"/>
        <v>0000075198Consolidated City Population</v>
      </c>
      <c r="K308" s="4">
        <f t="shared" si="9"/>
        <v>0</v>
      </c>
    </row>
    <row r="309" spans="1:11">
      <c r="A309" t="s">
        <v>121</v>
      </c>
      <c r="B309" t="s">
        <v>10</v>
      </c>
      <c r="C309" s="3">
        <v>46128</v>
      </c>
      <c r="D309" t="s">
        <v>114</v>
      </c>
      <c r="E309" t="s">
        <v>21</v>
      </c>
      <c r="F309" t="s">
        <v>122</v>
      </c>
      <c r="G309" t="s">
        <v>14</v>
      </c>
      <c r="H309" s="4">
        <v>802</v>
      </c>
      <c r="J309" t="str">
        <f t="shared" si="8"/>
        <v>0000075198Decennial Unit Population</v>
      </c>
      <c r="K309" s="4">
        <f t="shared" si="9"/>
        <v>802</v>
      </c>
    </row>
    <row r="310" spans="1:11">
      <c r="A310" t="s">
        <v>121</v>
      </c>
      <c r="B310" t="s">
        <v>10</v>
      </c>
      <c r="C310" s="3">
        <v>46128</v>
      </c>
      <c r="D310" t="s">
        <v>114</v>
      </c>
      <c r="E310" t="s">
        <v>21</v>
      </c>
      <c r="F310" t="s">
        <v>122</v>
      </c>
      <c r="G310" t="s">
        <v>15</v>
      </c>
      <c r="H310" s="4">
        <v>802</v>
      </c>
      <c r="J310" t="str">
        <f t="shared" si="8"/>
        <v>0000075198Current Unit Population</v>
      </c>
      <c r="K310" s="4">
        <f t="shared" si="9"/>
        <v>802</v>
      </c>
    </row>
    <row r="311" spans="1:11">
      <c r="A311" t="s">
        <v>121</v>
      </c>
      <c r="B311" t="s">
        <v>10</v>
      </c>
      <c r="C311" s="3">
        <v>46128</v>
      </c>
      <c r="D311" t="s">
        <v>114</v>
      </c>
      <c r="E311" t="s">
        <v>21</v>
      </c>
      <c r="F311" t="s">
        <v>122</v>
      </c>
      <c r="G311" t="s">
        <v>17</v>
      </c>
      <c r="H311" s="4">
        <v>0</v>
      </c>
      <c r="J311" t="str">
        <f t="shared" si="8"/>
        <v>0000075198Registered Automobiles</v>
      </c>
      <c r="K311" s="4">
        <f t="shared" si="9"/>
        <v>0</v>
      </c>
    </row>
    <row r="312" spans="1:11">
      <c r="A312" t="s">
        <v>121</v>
      </c>
      <c r="B312" t="s">
        <v>10</v>
      </c>
      <c r="C312" s="3">
        <v>46128</v>
      </c>
      <c r="D312" t="s">
        <v>114</v>
      </c>
      <c r="E312" t="s">
        <v>21</v>
      </c>
      <c r="F312" t="s">
        <v>122</v>
      </c>
      <c r="G312" t="s">
        <v>18</v>
      </c>
      <c r="H312" s="4">
        <v>0</v>
      </c>
      <c r="J312" t="str">
        <f t="shared" si="8"/>
        <v>0000075198Registered Vehicles</v>
      </c>
      <c r="K312" s="4">
        <f t="shared" si="9"/>
        <v>0</v>
      </c>
    </row>
    <row r="313" spans="1:11">
      <c r="A313" t="s">
        <v>121</v>
      </c>
      <c r="B313" t="s">
        <v>10</v>
      </c>
      <c r="C313" s="3">
        <v>46128</v>
      </c>
      <c r="D313" t="s">
        <v>114</v>
      </c>
      <c r="E313" t="s">
        <v>21</v>
      </c>
      <c r="F313" t="s">
        <v>122</v>
      </c>
      <c r="G313" t="s">
        <v>19</v>
      </c>
      <c r="H313" s="4">
        <v>5.34</v>
      </c>
      <c r="J313" t="str">
        <f t="shared" si="8"/>
        <v>0000075198Miles of Road of Unit</v>
      </c>
      <c r="K313" s="4">
        <f t="shared" si="9"/>
        <v>5.34</v>
      </c>
    </row>
    <row r="314" spans="1:11">
      <c r="A314" t="s">
        <v>123</v>
      </c>
      <c r="B314" t="s">
        <v>10</v>
      </c>
      <c r="C314" s="3">
        <v>46128</v>
      </c>
      <c r="D314" t="s">
        <v>114</v>
      </c>
      <c r="E314" t="s">
        <v>21</v>
      </c>
      <c r="F314" t="s">
        <v>124</v>
      </c>
      <c r="G314" t="s">
        <v>19</v>
      </c>
      <c r="H314" s="4">
        <v>6.32</v>
      </c>
      <c r="J314" t="str">
        <f t="shared" si="8"/>
        <v>0000120817Miles of Road of Unit</v>
      </c>
      <c r="K314" s="4">
        <f t="shared" si="9"/>
        <v>6.32</v>
      </c>
    </row>
    <row r="315" spans="1:11">
      <c r="A315" t="s">
        <v>123</v>
      </c>
      <c r="B315" t="s">
        <v>10</v>
      </c>
      <c r="C315" s="3">
        <v>46128</v>
      </c>
      <c r="D315" t="s">
        <v>114</v>
      </c>
      <c r="E315" t="s">
        <v>21</v>
      </c>
      <c r="F315" t="s">
        <v>124</v>
      </c>
      <c r="G315" t="s">
        <v>16</v>
      </c>
      <c r="H315" s="4">
        <v>0</v>
      </c>
      <c r="J315" t="str">
        <f t="shared" si="8"/>
        <v>0000120817Consolidated City Population</v>
      </c>
      <c r="K315" s="4">
        <f t="shared" si="9"/>
        <v>0</v>
      </c>
    </row>
    <row r="316" spans="1:11">
      <c r="A316" t="s">
        <v>123</v>
      </c>
      <c r="B316" t="s">
        <v>10</v>
      </c>
      <c r="C316" s="3">
        <v>46128</v>
      </c>
      <c r="D316" t="s">
        <v>114</v>
      </c>
      <c r="E316" t="s">
        <v>21</v>
      </c>
      <c r="F316" t="s">
        <v>124</v>
      </c>
      <c r="G316" t="s">
        <v>18</v>
      </c>
      <c r="H316" s="4">
        <v>0</v>
      </c>
      <c r="J316" t="str">
        <f t="shared" si="8"/>
        <v>0000120817Registered Vehicles</v>
      </c>
      <c r="K316" s="4">
        <f t="shared" si="9"/>
        <v>0</v>
      </c>
    </row>
    <row r="317" spans="1:11">
      <c r="A317" t="s">
        <v>123</v>
      </c>
      <c r="B317" t="s">
        <v>10</v>
      </c>
      <c r="C317" s="3">
        <v>46128</v>
      </c>
      <c r="D317" t="s">
        <v>114</v>
      </c>
      <c r="E317" t="s">
        <v>21</v>
      </c>
      <c r="F317" t="s">
        <v>124</v>
      </c>
      <c r="G317" t="s">
        <v>17</v>
      </c>
      <c r="H317" s="4">
        <v>0</v>
      </c>
      <c r="J317" t="str">
        <f t="shared" si="8"/>
        <v>0000120817Registered Automobiles</v>
      </c>
      <c r="K317" s="4">
        <f t="shared" si="9"/>
        <v>0</v>
      </c>
    </row>
    <row r="318" spans="1:11">
      <c r="A318" t="s">
        <v>123</v>
      </c>
      <c r="B318" t="s">
        <v>10</v>
      </c>
      <c r="C318" s="3">
        <v>46128</v>
      </c>
      <c r="D318" t="s">
        <v>114</v>
      </c>
      <c r="E318" t="s">
        <v>21</v>
      </c>
      <c r="F318" t="s">
        <v>124</v>
      </c>
      <c r="G318" t="s">
        <v>14</v>
      </c>
      <c r="H318" s="4">
        <v>962</v>
      </c>
      <c r="J318" t="str">
        <f t="shared" si="8"/>
        <v>0000120817Decennial Unit Population</v>
      </c>
      <c r="K318" s="4">
        <f t="shared" si="9"/>
        <v>962</v>
      </c>
    </row>
    <row r="319" spans="1:11">
      <c r="A319" t="s">
        <v>123</v>
      </c>
      <c r="B319" t="s">
        <v>10</v>
      </c>
      <c r="C319" s="3">
        <v>46128</v>
      </c>
      <c r="D319" t="s">
        <v>114</v>
      </c>
      <c r="E319" t="s">
        <v>21</v>
      </c>
      <c r="F319" t="s">
        <v>124</v>
      </c>
      <c r="G319" t="s">
        <v>15</v>
      </c>
      <c r="H319" s="4">
        <v>962</v>
      </c>
      <c r="J319" t="str">
        <f t="shared" si="8"/>
        <v>0000120817Current Unit Population</v>
      </c>
      <c r="K319" s="4">
        <f t="shared" si="9"/>
        <v>962</v>
      </c>
    </row>
    <row r="320" spans="1:11">
      <c r="A320" t="s">
        <v>125</v>
      </c>
      <c r="B320" t="s">
        <v>10</v>
      </c>
      <c r="C320" s="3">
        <v>46128</v>
      </c>
      <c r="D320" t="s">
        <v>126</v>
      </c>
      <c r="E320" t="s">
        <v>12</v>
      </c>
      <c r="F320" t="s">
        <v>13</v>
      </c>
      <c r="G320" t="s">
        <v>16</v>
      </c>
      <c r="H320" s="4">
        <v>0</v>
      </c>
      <c r="J320" t="str">
        <f t="shared" si="8"/>
        <v>0000082937Consolidated City Population</v>
      </c>
      <c r="K320" s="4">
        <f t="shared" si="9"/>
        <v>0</v>
      </c>
    </row>
    <row r="321" spans="1:11">
      <c r="A321" t="s">
        <v>125</v>
      </c>
      <c r="B321" t="s">
        <v>10</v>
      </c>
      <c r="C321" s="3">
        <v>46128</v>
      </c>
      <c r="D321" t="s">
        <v>126</v>
      </c>
      <c r="E321" t="s">
        <v>12</v>
      </c>
      <c r="F321" t="s">
        <v>13</v>
      </c>
      <c r="G321" t="s">
        <v>15</v>
      </c>
      <c r="H321" s="4">
        <v>30582</v>
      </c>
      <c r="J321" t="str">
        <f t="shared" si="8"/>
        <v>0000082937Current Unit Population</v>
      </c>
      <c r="K321" s="4">
        <f t="shared" si="9"/>
        <v>30582</v>
      </c>
    </row>
    <row r="322" spans="1:11">
      <c r="A322" t="s">
        <v>125</v>
      </c>
      <c r="B322" t="s">
        <v>10</v>
      </c>
      <c r="C322" s="3">
        <v>46128</v>
      </c>
      <c r="D322" t="s">
        <v>126</v>
      </c>
      <c r="E322" t="s">
        <v>12</v>
      </c>
      <c r="F322" t="s">
        <v>13</v>
      </c>
      <c r="G322" t="s">
        <v>17</v>
      </c>
      <c r="H322" s="4">
        <v>89267</v>
      </c>
      <c r="J322" t="str">
        <f t="shared" si="8"/>
        <v>0000082937Registered Automobiles</v>
      </c>
      <c r="K322" s="4">
        <f t="shared" si="9"/>
        <v>89267</v>
      </c>
    </row>
    <row r="323" spans="1:11">
      <c r="A323" t="s">
        <v>125</v>
      </c>
      <c r="B323" t="s">
        <v>10</v>
      </c>
      <c r="C323" s="3">
        <v>46128</v>
      </c>
      <c r="D323" t="s">
        <v>126</v>
      </c>
      <c r="E323" t="s">
        <v>12</v>
      </c>
      <c r="F323" t="s">
        <v>13</v>
      </c>
      <c r="G323" t="s">
        <v>18</v>
      </c>
      <c r="H323" s="4">
        <v>132454</v>
      </c>
      <c r="J323" t="str">
        <f t="shared" ref="J323:J386" si="10">A323&amp;G323</f>
        <v>0000082937Registered Vehicles</v>
      </c>
      <c r="K323" s="4">
        <f t="shared" ref="K323:K386" si="11">H323</f>
        <v>132454</v>
      </c>
    </row>
    <row r="324" spans="1:11">
      <c r="A324" t="s">
        <v>125</v>
      </c>
      <c r="B324" t="s">
        <v>10</v>
      </c>
      <c r="C324" s="3">
        <v>46128</v>
      </c>
      <c r="D324" t="s">
        <v>126</v>
      </c>
      <c r="E324" t="s">
        <v>12</v>
      </c>
      <c r="F324" t="s">
        <v>13</v>
      </c>
      <c r="G324" t="s">
        <v>19</v>
      </c>
      <c r="H324" s="4">
        <v>517.52</v>
      </c>
      <c r="J324" t="str">
        <f t="shared" si="10"/>
        <v>0000082937Miles of Road of Unit</v>
      </c>
      <c r="K324" s="4">
        <f t="shared" si="11"/>
        <v>517.52</v>
      </c>
    </row>
    <row r="325" spans="1:11">
      <c r="A325" t="s">
        <v>125</v>
      </c>
      <c r="B325" t="s">
        <v>10</v>
      </c>
      <c r="C325" s="3">
        <v>46128</v>
      </c>
      <c r="D325" t="s">
        <v>126</v>
      </c>
      <c r="E325" t="s">
        <v>12</v>
      </c>
      <c r="F325" t="s">
        <v>13</v>
      </c>
      <c r="G325" t="s">
        <v>14</v>
      </c>
      <c r="H325" s="4">
        <v>30582</v>
      </c>
      <c r="J325" t="str">
        <f t="shared" si="10"/>
        <v>0000082937Decennial Unit Population</v>
      </c>
      <c r="K325" s="4">
        <f t="shared" si="11"/>
        <v>30582</v>
      </c>
    </row>
    <row r="326" spans="1:11">
      <c r="A326" t="s">
        <v>127</v>
      </c>
      <c r="B326" t="s">
        <v>10</v>
      </c>
      <c r="C326" s="3">
        <v>46128</v>
      </c>
      <c r="D326" t="s">
        <v>126</v>
      </c>
      <c r="E326" t="s">
        <v>21</v>
      </c>
      <c r="F326" t="s">
        <v>128</v>
      </c>
      <c r="G326" t="s">
        <v>15</v>
      </c>
      <c r="H326" s="4">
        <v>49447</v>
      </c>
      <c r="J326" t="str">
        <f t="shared" si="10"/>
        <v>0000120834Current Unit Population</v>
      </c>
      <c r="K326" s="4">
        <f t="shared" si="11"/>
        <v>49447</v>
      </c>
    </row>
    <row r="327" spans="1:11">
      <c r="A327" t="s">
        <v>127</v>
      </c>
      <c r="B327" t="s">
        <v>10</v>
      </c>
      <c r="C327" s="3">
        <v>46128</v>
      </c>
      <c r="D327" t="s">
        <v>126</v>
      </c>
      <c r="E327" t="s">
        <v>21</v>
      </c>
      <c r="F327" t="s">
        <v>128</v>
      </c>
      <c r="G327" t="s">
        <v>14</v>
      </c>
      <c r="H327" s="4">
        <v>49447</v>
      </c>
      <c r="J327" t="str">
        <f t="shared" si="10"/>
        <v>0000120834Decennial Unit Population</v>
      </c>
      <c r="K327" s="4">
        <f t="shared" si="11"/>
        <v>49447</v>
      </c>
    </row>
    <row r="328" spans="1:11">
      <c r="A328" t="s">
        <v>127</v>
      </c>
      <c r="B328" t="s">
        <v>10</v>
      </c>
      <c r="C328" s="3">
        <v>46128</v>
      </c>
      <c r="D328" t="s">
        <v>126</v>
      </c>
      <c r="E328" t="s">
        <v>21</v>
      </c>
      <c r="F328" t="s">
        <v>128</v>
      </c>
      <c r="G328" t="s">
        <v>16</v>
      </c>
      <c r="H328" s="4">
        <v>0</v>
      </c>
      <c r="J328" t="str">
        <f t="shared" si="10"/>
        <v>0000120834Consolidated City Population</v>
      </c>
      <c r="K328" s="4">
        <f t="shared" si="11"/>
        <v>0</v>
      </c>
    </row>
    <row r="329" spans="1:11">
      <c r="A329" t="s">
        <v>127</v>
      </c>
      <c r="B329" t="s">
        <v>10</v>
      </c>
      <c r="C329" s="3">
        <v>46128</v>
      </c>
      <c r="D329" t="s">
        <v>126</v>
      </c>
      <c r="E329" t="s">
        <v>21</v>
      </c>
      <c r="F329" t="s">
        <v>128</v>
      </c>
      <c r="G329" t="s">
        <v>19</v>
      </c>
      <c r="H329" s="4">
        <v>232.34</v>
      </c>
      <c r="J329" t="str">
        <f t="shared" si="10"/>
        <v>0000120834Miles of Road of Unit</v>
      </c>
      <c r="K329" s="4">
        <f t="shared" si="11"/>
        <v>232.34</v>
      </c>
    </row>
    <row r="330" spans="1:11">
      <c r="A330" t="s">
        <v>127</v>
      </c>
      <c r="B330" t="s">
        <v>10</v>
      </c>
      <c r="C330" s="3">
        <v>46128</v>
      </c>
      <c r="D330" t="s">
        <v>126</v>
      </c>
      <c r="E330" t="s">
        <v>21</v>
      </c>
      <c r="F330" t="s">
        <v>128</v>
      </c>
      <c r="G330" t="s">
        <v>18</v>
      </c>
      <c r="H330" s="4">
        <v>0</v>
      </c>
      <c r="J330" t="str">
        <f t="shared" si="10"/>
        <v>0000120834Registered Vehicles</v>
      </c>
      <c r="K330" s="4">
        <f t="shared" si="11"/>
        <v>0</v>
      </c>
    </row>
    <row r="331" spans="1:11">
      <c r="A331" t="s">
        <v>127</v>
      </c>
      <c r="B331" t="s">
        <v>10</v>
      </c>
      <c r="C331" s="3">
        <v>46128</v>
      </c>
      <c r="D331" t="s">
        <v>126</v>
      </c>
      <c r="E331" t="s">
        <v>21</v>
      </c>
      <c r="F331" t="s">
        <v>128</v>
      </c>
      <c r="G331" t="s">
        <v>17</v>
      </c>
      <c r="H331" s="4">
        <v>0</v>
      </c>
      <c r="J331" t="str">
        <f t="shared" si="10"/>
        <v>0000120834Registered Automobiles</v>
      </c>
      <c r="K331" s="4">
        <f t="shared" si="11"/>
        <v>0</v>
      </c>
    </row>
    <row r="332" spans="1:11">
      <c r="A332" t="s">
        <v>129</v>
      </c>
      <c r="B332" t="s">
        <v>10</v>
      </c>
      <c r="C332" s="3">
        <v>46128</v>
      </c>
      <c r="D332" t="s">
        <v>126</v>
      </c>
      <c r="E332" t="s">
        <v>21</v>
      </c>
      <c r="F332" t="s">
        <v>130</v>
      </c>
      <c r="G332" t="s">
        <v>18</v>
      </c>
      <c r="H332" s="4">
        <v>0</v>
      </c>
      <c r="J332" t="str">
        <f t="shared" si="10"/>
        <v>0000120828Registered Vehicles</v>
      </c>
      <c r="K332" s="4">
        <f t="shared" si="11"/>
        <v>0</v>
      </c>
    </row>
    <row r="333" spans="1:11">
      <c r="A333" t="s">
        <v>129</v>
      </c>
      <c r="B333" t="s">
        <v>10</v>
      </c>
      <c r="C333" s="3">
        <v>46128</v>
      </c>
      <c r="D333" t="s">
        <v>126</v>
      </c>
      <c r="E333" t="s">
        <v>21</v>
      </c>
      <c r="F333" t="s">
        <v>130</v>
      </c>
      <c r="G333" t="s">
        <v>17</v>
      </c>
      <c r="H333" s="4">
        <v>0</v>
      </c>
      <c r="J333" t="str">
        <f t="shared" si="10"/>
        <v>0000120828Registered Automobiles</v>
      </c>
      <c r="K333" s="4">
        <f t="shared" si="11"/>
        <v>0</v>
      </c>
    </row>
    <row r="334" spans="1:11">
      <c r="A334" t="s">
        <v>129</v>
      </c>
      <c r="B334" t="s">
        <v>10</v>
      </c>
      <c r="C334" s="3">
        <v>46128</v>
      </c>
      <c r="D334" t="s">
        <v>126</v>
      </c>
      <c r="E334" t="s">
        <v>21</v>
      </c>
      <c r="F334" t="s">
        <v>130</v>
      </c>
      <c r="G334" t="s">
        <v>14</v>
      </c>
      <c r="H334" s="4">
        <v>7775</v>
      </c>
      <c r="J334" t="str">
        <f t="shared" si="10"/>
        <v>0000120828Decennial Unit Population</v>
      </c>
      <c r="K334" s="4">
        <f t="shared" si="11"/>
        <v>7775</v>
      </c>
    </row>
    <row r="335" spans="1:11">
      <c r="A335" t="s">
        <v>129</v>
      </c>
      <c r="B335" t="s">
        <v>10</v>
      </c>
      <c r="C335" s="3">
        <v>46128</v>
      </c>
      <c r="D335" t="s">
        <v>126</v>
      </c>
      <c r="E335" t="s">
        <v>21</v>
      </c>
      <c r="F335" t="s">
        <v>130</v>
      </c>
      <c r="G335" t="s">
        <v>15</v>
      </c>
      <c r="H335" s="4">
        <v>7775</v>
      </c>
      <c r="J335" t="str">
        <f t="shared" si="10"/>
        <v>0000120828Current Unit Population</v>
      </c>
      <c r="K335" s="4">
        <f t="shared" si="11"/>
        <v>7775</v>
      </c>
    </row>
    <row r="336" spans="1:11">
      <c r="A336" t="s">
        <v>129</v>
      </c>
      <c r="B336" t="s">
        <v>10</v>
      </c>
      <c r="C336" s="3">
        <v>46128</v>
      </c>
      <c r="D336" t="s">
        <v>126</v>
      </c>
      <c r="E336" t="s">
        <v>21</v>
      </c>
      <c r="F336" t="s">
        <v>130</v>
      </c>
      <c r="G336" t="s">
        <v>16</v>
      </c>
      <c r="H336" s="4">
        <v>0</v>
      </c>
      <c r="J336" t="str">
        <f t="shared" si="10"/>
        <v>0000120828Consolidated City Population</v>
      </c>
      <c r="K336" s="4">
        <f t="shared" si="11"/>
        <v>0</v>
      </c>
    </row>
    <row r="337" spans="1:11">
      <c r="A337" t="s">
        <v>129</v>
      </c>
      <c r="B337" t="s">
        <v>10</v>
      </c>
      <c r="C337" s="3">
        <v>46128</v>
      </c>
      <c r="D337" t="s">
        <v>126</v>
      </c>
      <c r="E337" t="s">
        <v>21</v>
      </c>
      <c r="F337" t="s">
        <v>130</v>
      </c>
      <c r="G337" t="s">
        <v>19</v>
      </c>
      <c r="H337" s="4">
        <v>47.93</v>
      </c>
      <c r="J337" t="str">
        <f t="shared" si="10"/>
        <v>0000120828Miles of Road of Unit</v>
      </c>
      <c r="K337" s="4">
        <f t="shared" si="11"/>
        <v>47.93</v>
      </c>
    </row>
    <row r="338" spans="1:11">
      <c r="A338" t="s">
        <v>131</v>
      </c>
      <c r="B338" t="s">
        <v>10</v>
      </c>
      <c r="C338" s="3">
        <v>46128</v>
      </c>
      <c r="D338" t="s">
        <v>126</v>
      </c>
      <c r="E338" t="s">
        <v>21</v>
      </c>
      <c r="F338" t="s">
        <v>132</v>
      </c>
      <c r="G338" t="s">
        <v>18</v>
      </c>
      <c r="H338" s="4">
        <v>0</v>
      </c>
      <c r="J338" t="str">
        <f t="shared" si="10"/>
        <v>0000120830Registered Vehicles</v>
      </c>
      <c r="K338" s="4">
        <f t="shared" si="11"/>
        <v>0</v>
      </c>
    </row>
    <row r="339" spans="1:11">
      <c r="A339" t="s">
        <v>131</v>
      </c>
      <c r="B339" t="s">
        <v>10</v>
      </c>
      <c r="C339" s="3">
        <v>46128</v>
      </c>
      <c r="D339" t="s">
        <v>126</v>
      </c>
      <c r="E339" t="s">
        <v>21</v>
      </c>
      <c r="F339" t="s">
        <v>132</v>
      </c>
      <c r="G339" t="s">
        <v>19</v>
      </c>
      <c r="H339" s="4">
        <v>92.45</v>
      </c>
      <c r="J339" t="str">
        <f t="shared" si="10"/>
        <v>0000120830Miles of Road of Unit</v>
      </c>
      <c r="K339" s="4">
        <f t="shared" si="11"/>
        <v>92.45</v>
      </c>
    </row>
    <row r="340" spans="1:11">
      <c r="A340" t="s">
        <v>131</v>
      </c>
      <c r="B340" t="s">
        <v>10</v>
      </c>
      <c r="C340" s="3">
        <v>46128</v>
      </c>
      <c r="D340" t="s">
        <v>126</v>
      </c>
      <c r="E340" t="s">
        <v>21</v>
      </c>
      <c r="F340" t="s">
        <v>132</v>
      </c>
      <c r="G340" t="s">
        <v>17</v>
      </c>
      <c r="H340" s="4">
        <v>0</v>
      </c>
      <c r="J340" t="str">
        <f t="shared" si="10"/>
        <v>0000120830Registered Automobiles</v>
      </c>
      <c r="K340" s="4">
        <f t="shared" si="11"/>
        <v>0</v>
      </c>
    </row>
    <row r="341" spans="1:11">
      <c r="A341" t="s">
        <v>131</v>
      </c>
      <c r="B341" t="s">
        <v>10</v>
      </c>
      <c r="C341" s="3">
        <v>46128</v>
      </c>
      <c r="D341" t="s">
        <v>126</v>
      </c>
      <c r="E341" t="s">
        <v>21</v>
      </c>
      <c r="F341" t="s">
        <v>132</v>
      </c>
      <c r="G341" t="s">
        <v>16</v>
      </c>
      <c r="H341" s="4">
        <v>0</v>
      </c>
      <c r="J341" t="str">
        <f t="shared" si="10"/>
        <v>0000120830Consolidated City Population</v>
      </c>
      <c r="K341" s="4">
        <f t="shared" si="11"/>
        <v>0</v>
      </c>
    </row>
    <row r="342" spans="1:11">
      <c r="A342" t="s">
        <v>131</v>
      </c>
      <c r="B342" t="s">
        <v>10</v>
      </c>
      <c r="C342" s="3">
        <v>46128</v>
      </c>
      <c r="D342" t="s">
        <v>126</v>
      </c>
      <c r="E342" t="s">
        <v>21</v>
      </c>
      <c r="F342" t="s">
        <v>132</v>
      </c>
      <c r="G342" t="s">
        <v>15</v>
      </c>
      <c r="H342" s="4">
        <v>22333</v>
      </c>
      <c r="J342" t="str">
        <f t="shared" si="10"/>
        <v>0000120830Current Unit Population</v>
      </c>
      <c r="K342" s="4">
        <f t="shared" si="11"/>
        <v>22333</v>
      </c>
    </row>
    <row r="343" spans="1:11">
      <c r="A343" t="s">
        <v>131</v>
      </c>
      <c r="B343" t="s">
        <v>10</v>
      </c>
      <c r="C343" s="3">
        <v>46128</v>
      </c>
      <c r="D343" t="s">
        <v>126</v>
      </c>
      <c r="E343" t="s">
        <v>21</v>
      </c>
      <c r="F343" t="s">
        <v>132</v>
      </c>
      <c r="G343" t="s">
        <v>14</v>
      </c>
      <c r="H343" s="4">
        <v>22333</v>
      </c>
      <c r="J343" t="str">
        <f t="shared" si="10"/>
        <v>0000120830Decennial Unit Population</v>
      </c>
      <c r="K343" s="4">
        <f t="shared" si="11"/>
        <v>22333</v>
      </c>
    </row>
    <row r="344" spans="1:11">
      <c r="A344" t="s">
        <v>133</v>
      </c>
      <c r="B344" t="s">
        <v>10</v>
      </c>
      <c r="C344" s="3">
        <v>46128</v>
      </c>
      <c r="D344" t="s">
        <v>126</v>
      </c>
      <c r="E344" t="s">
        <v>21</v>
      </c>
      <c r="F344" t="s">
        <v>134</v>
      </c>
      <c r="G344" t="s">
        <v>19</v>
      </c>
      <c r="H344" s="4">
        <v>6.6</v>
      </c>
      <c r="J344" t="str">
        <f t="shared" si="10"/>
        <v>0000120836Miles of Road of Unit</v>
      </c>
      <c r="K344" s="4">
        <f t="shared" si="11"/>
        <v>6.6</v>
      </c>
    </row>
    <row r="345" spans="1:11">
      <c r="A345" t="s">
        <v>133</v>
      </c>
      <c r="B345" t="s">
        <v>10</v>
      </c>
      <c r="C345" s="3">
        <v>46128</v>
      </c>
      <c r="D345" t="s">
        <v>126</v>
      </c>
      <c r="E345" t="s">
        <v>21</v>
      </c>
      <c r="F345" t="s">
        <v>134</v>
      </c>
      <c r="G345" t="s">
        <v>18</v>
      </c>
      <c r="H345" s="4">
        <v>0</v>
      </c>
      <c r="J345" t="str">
        <f t="shared" si="10"/>
        <v>0000120836Registered Vehicles</v>
      </c>
      <c r="K345" s="4">
        <f t="shared" si="11"/>
        <v>0</v>
      </c>
    </row>
    <row r="346" spans="1:11">
      <c r="A346" t="s">
        <v>133</v>
      </c>
      <c r="B346" t="s">
        <v>10</v>
      </c>
      <c r="C346" s="3">
        <v>46128</v>
      </c>
      <c r="D346" t="s">
        <v>126</v>
      </c>
      <c r="E346" t="s">
        <v>21</v>
      </c>
      <c r="F346" t="s">
        <v>134</v>
      </c>
      <c r="G346" t="s">
        <v>17</v>
      </c>
      <c r="H346" s="4">
        <v>0</v>
      </c>
      <c r="J346" t="str">
        <f t="shared" si="10"/>
        <v>0000120836Registered Automobiles</v>
      </c>
      <c r="K346" s="4">
        <f t="shared" si="11"/>
        <v>0</v>
      </c>
    </row>
    <row r="347" spans="1:11">
      <c r="A347" t="s">
        <v>133</v>
      </c>
      <c r="B347" t="s">
        <v>10</v>
      </c>
      <c r="C347" s="3">
        <v>46128</v>
      </c>
      <c r="D347" t="s">
        <v>126</v>
      </c>
      <c r="E347" t="s">
        <v>21</v>
      </c>
      <c r="F347" t="s">
        <v>134</v>
      </c>
      <c r="G347" t="s">
        <v>16</v>
      </c>
      <c r="H347" s="4">
        <v>0</v>
      </c>
      <c r="J347" t="str">
        <f t="shared" si="10"/>
        <v>0000120836Consolidated City Population</v>
      </c>
      <c r="K347" s="4">
        <f t="shared" si="11"/>
        <v>0</v>
      </c>
    </row>
    <row r="348" spans="1:11">
      <c r="A348" t="s">
        <v>133</v>
      </c>
      <c r="B348" t="s">
        <v>10</v>
      </c>
      <c r="C348" s="3">
        <v>46128</v>
      </c>
      <c r="D348" t="s">
        <v>126</v>
      </c>
      <c r="E348" t="s">
        <v>21</v>
      </c>
      <c r="F348" t="s">
        <v>134</v>
      </c>
      <c r="G348" t="s">
        <v>15</v>
      </c>
      <c r="H348" s="4">
        <v>786</v>
      </c>
      <c r="J348" t="str">
        <f t="shared" si="10"/>
        <v>0000120836Current Unit Population</v>
      </c>
      <c r="K348" s="4">
        <f t="shared" si="11"/>
        <v>786</v>
      </c>
    </row>
    <row r="349" spans="1:11">
      <c r="A349" t="s">
        <v>133</v>
      </c>
      <c r="B349" t="s">
        <v>10</v>
      </c>
      <c r="C349" s="3">
        <v>46128</v>
      </c>
      <c r="D349" t="s">
        <v>126</v>
      </c>
      <c r="E349" t="s">
        <v>21</v>
      </c>
      <c r="F349" t="s">
        <v>134</v>
      </c>
      <c r="G349" t="s">
        <v>14</v>
      </c>
      <c r="H349" s="4">
        <v>786</v>
      </c>
      <c r="J349" t="str">
        <f t="shared" si="10"/>
        <v>0000120836Decennial Unit Population</v>
      </c>
      <c r="K349" s="4">
        <f t="shared" si="11"/>
        <v>786</v>
      </c>
    </row>
    <row r="350" spans="1:11">
      <c r="A350" t="s">
        <v>135</v>
      </c>
      <c r="B350" t="s">
        <v>10</v>
      </c>
      <c r="C350" s="3">
        <v>46128</v>
      </c>
      <c r="D350" t="s">
        <v>126</v>
      </c>
      <c r="E350" t="s">
        <v>21</v>
      </c>
      <c r="F350" t="s">
        <v>136</v>
      </c>
      <c r="G350" t="s">
        <v>15</v>
      </c>
      <c r="H350" s="4">
        <v>9310</v>
      </c>
      <c r="J350" t="str">
        <f t="shared" si="10"/>
        <v>0000120837Current Unit Population</v>
      </c>
      <c r="K350" s="4">
        <f t="shared" si="11"/>
        <v>9310</v>
      </c>
    </row>
    <row r="351" spans="1:11">
      <c r="A351" t="s">
        <v>135</v>
      </c>
      <c r="B351" t="s">
        <v>10</v>
      </c>
      <c r="C351" s="3">
        <v>46128</v>
      </c>
      <c r="D351" t="s">
        <v>126</v>
      </c>
      <c r="E351" t="s">
        <v>21</v>
      </c>
      <c r="F351" t="s">
        <v>136</v>
      </c>
      <c r="G351" t="s">
        <v>14</v>
      </c>
      <c r="H351" s="4">
        <v>9310</v>
      </c>
      <c r="J351" t="str">
        <f t="shared" si="10"/>
        <v>0000120837Decennial Unit Population</v>
      </c>
      <c r="K351" s="4">
        <f t="shared" si="11"/>
        <v>9310</v>
      </c>
    </row>
    <row r="352" spans="1:11">
      <c r="A352" t="s">
        <v>135</v>
      </c>
      <c r="B352" t="s">
        <v>10</v>
      </c>
      <c r="C352" s="3">
        <v>46128</v>
      </c>
      <c r="D352" t="s">
        <v>126</v>
      </c>
      <c r="E352" t="s">
        <v>21</v>
      </c>
      <c r="F352" t="s">
        <v>136</v>
      </c>
      <c r="G352" t="s">
        <v>16</v>
      </c>
      <c r="H352" s="4">
        <v>0</v>
      </c>
      <c r="J352" t="str">
        <f t="shared" si="10"/>
        <v>0000120837Consolidated City Population</v>
      </c>
      <c r="K352" s="4">
        <f t="shared" si="11"/>
        <v>0</v>
      </c>
    </row>
    <row r="353" spans="1:11">
      <c r="A353" t="s">
        <v>135</v>
      </c>
      <c r="B353" t="s">
        <v>10</v>
      </c>
      <c r="C353" s="3">
        <v>46128</v>
      </c>
      <c r="D353" t="s">
        <v>126</v>
      </c>
      <c r="E353" t="s">
        <v>21</v>
      </c>
      <c r="F353" t="s">
        <v>136</v>
      </c>
      <c r="G353" t="s">
        <v>17</v>
      </c>
      <c r="H353" s="4">
        <v>0</v>
      </c>
      <c r="J353" t="str">
        <f t="shared" si="10"/>
        <v>0000120837Registered Automobiles</v>
      </c>
      <c r="K353" s="4">
        <f t="shared" si="11"/>
        <v>0</v>
      </c>
    </row>
    <row r="354" spans="1:11">
      <c r="A354" t="s">
        <v>135</v>
      </c>
      <c r="B354" t="s">
        <v>10</v>
      </c>
      <c r="C354" s="3">
        <v>46128</v>
      </c>
      <c r="D354" t="s">
        <v>126</v>
      </c>
      <c r="E354" t="s">
        <v>21</v>
      </c>
      <c r="F354" t="s">
        <v>136</v>
      </c>
      <c r="G354" t="s">
        <v>18</v>
      </c>
      <c r="H354" s="4">
        <v>0</v>
      </c>
      <c r="J354" t="str">
        <f t="shared" si="10"/>
        <v>0000120837Registered Vehicles</v>
      </c>
      <c r="K354" s="4">
        <f t="shared" si="11"/>
        <v>0</v>
      </c>
    </row>
    <row r="355" spans="1:11">
      <c r="A355" t="s">
        <v>135</v>
      </c>
      <c r="B355" t="s">
        <v>10</v>
      </c>
      <c r="C355" s="3">
        <v>46128</v>
      </c>
      <c r="D355" t="s">
        <v>126</v>
      </c>
      <c r="E355" t="s">
        <v>21</v>
      </c>
      <c r="F355" t="s">
        <v>136</v>
      </c>
      <c r="G355" t="s">
        <v>19</v>
      </c>
      <c r="H355" s="4">
        <v>43.16</v>
      </c>
      <c r="J355" t="str">
        <f t="shared" si="10"/>
        <v>0000120837Miles of Road of Unit</v>
      </c>
      <c r="K355" s="4">
        <f t="shared" si="11"/>
        <v>43.16</v>
      </c>
    </row>
    <row r="356" spans="1:11">
      <c r="A356" t="s">
        <v>137</v>
      </c>
      <c r="B356" t="s">
        <v>10</v>
      </c>
      <c r="C356" s="3">
        <v>46128</v>
      </c>
      <c r="D356" t="s">
        <v>126</v>
      </c>
      <c r="E356" t="s">
        <v>21</v>
      </c>
      <c r="F356" t="s">
        <v>138</v>
      </c>
      <c r="G356" t="s">
        <v>19</v>
      </c>
      <c r="H356" s="4">
        <v>15.86</v>
      </c>
      <c r="J356" t="str">
        <f t="shared" si="10"/>
        <v>0000120838Miles of Road of Unit</v>
      </c>
      <c r="K356" s="4">
        <f t="shared" si="11"/>
        <v>15.86</v>
      </c>
    </row>
    <row r="357" spans="1:11">
      <c r="A357" t="s">
        <v>137</v>
      </c>
      <c r="B357" t="s">
        <v>10</v>
      </c>
      <c r="C357" s="3">
        <v>46128</v>
      </c>
      <c r="D357" t="s">
        <v>126</v>
      </c>
      <c r="E357" t="s">
        <v>21</v>
      </c>
      <c r="F357" t="s">
        <v>138</v>
      </c>
      <c r="G357" t="s">
        <v>18</v>
      </c>
      <c r="H357" s="4">
        <v>0</v>
      </c>
      <c r="J357" t="str">
        <f t="shared" si="10"/>
        <v>0000120838Registered Vehicles</v>
      </c>
      <c r="K357" s="4">
        <f t="shared" si="11"/>
        <v>0</v>
      </c>
    </row>
    <row r="358" spans="1:11">
      <c r="A358" t="s">
        <v>137</v>
      </c>
      <c r="B358" t="s">
        <v>10</v>
      </c>
      <c r="C358" s="3">
        <v>46128</v>
      </c>
      <c r="D358" t="s">
        <v>126</v>
      </c>
      <c r="E358" t="s">
        <v>21</v>
      </c>
      <c r="F358" t="s">
        <v>138</v>
      </c>
      <c r="G358" t="s">
        <v>17</v>
      </c>
      <c r="H358" s="4">
        <v>0</v>
      </c>
      <c r="J358" t="str">
        <f t="shared" si="10"/>
        <v>0000120838Registered Automobiles</v>
      </c>
      <c r="K358" s="4">
        <f t="shared" si="11"/>
        <v>0</v>
      </c>
    </row>
    <row r="359" spans="1:11">
      <c r="A359" t="s">
        <v>137</v>
      </c>
      <c r="B359" t="s">
        <v>10</v>
      </c>
      <c r="C359" s="3">
        <v>46128</v>
      </c>
      <c r="D359" t="s">
        <v>126</v>
      </c>
      <c r="E359" t="s">
        <v>21</v>
      </c>
      <c r="F359" t="s">
        <v>138</v>
      </c>
      <c r="G359" t="s">
        <v>16</v>
      </c>
      <c r="H359" s="4">
        <v>0</v>
      </c>
      <c r="J359" t="str">
        <f t="shared" si="10"/>
        <v>0000120838Consolidated City Population</v>
      </c>
      <c r="K359" s="4">
        <f t="shared" si="11"/>
        <v>0</v>
      </c>
    </row>
    <row r="360" spans="1:11">
      <c r="A360" t="s">
        <v>137</v>
      </c>
      <c r="B360" t="s">
        <v>10</v>
      </c>
      <c r="C360" s="3">
        <v>46128</v>
      </c>
      <c r="D360" t="s">
        <v>126</v>
      </c>
      <c r="E360" t="s">
        <v>21</v>
      </c>
      <c r="F360" t="s">
        <v>138</v>
      </c>
      <c r="G360" t="s">
        <v>15</v>
      </c>
      <c r="H360" s="4">
        <v>860</v>
      </c>
      <c r="J360" t="str">
        <f t="shared" si="10"/>
        <v>0000120838Current Unit Population</v>
      </c>
      <c r="K360" s="4">
        <f t="shared" si="11"/>
        <v>860</v>
      </c>
    </row>
    <row r="361" spans="1:11">
      <c r="A361" t="s">
        <v>137</v>
      </c>
      <c r="B361" t="s">
        <v>10</v>
      </c>
      <c r="C361" s="3">
        <v>46128</v>
      </c>
      <c r="D361" t="s">
        <v>126</v>
      </c>
      <c r="E361" t="s">
        <v>21</v>
      </c>
      <c r="F361" t="s">
        <v>138</v>
      </c>
      <c r="G361" t="s">
        <v>14</v>
      </c>
      <c r="H361" s="4">
        <v>860</v>
      </c>
      <c r="J361" t="str">
        <f t="shared" si="10"/>
        <v>0000120838Decennial Unit Population</v>
      </c>
      <c r="K361" s="4">
        <f t="shared" si="11"/>
        <v>860</v>
      </c>
    </row>
    <row r="362" spans="1:11">
      <c r="A362" t="s">
        <v>139</v>
      </c>
      <c r="B362" t="s">
        <v>10</v>
      </c>
      <c r="C362" s="3">
        <v>46128</v>
      </c>
      <c r="D362" t="s">
        <v>140</v>
      </c>
      <c r="E362" t="s">
        <v>12</v>
      </c>
      <c r="F362" t="s">
        <v>13</v>
      </c>
      <c r="G362" t="s">
        <v>14</v>
      </c>
      <c r="H362" s="4">
        <v>15080</v>
      </c>
      <c r="J362" t="str">
        <f t="shared" si="10"/>
        <v>0000082939Decennial Unit Population</v>
      </c>
      <c r="K362" s="4">
        <f t="shared" si="11"/>
        <v>15080</v>
      </c>
    </row>
    <row r="363" spans="1:11">
      <c r="A363" t="s">
        <v>139</v>
      </c>
      <c r="B363" t="s">
        <v>10</v>
      </c>
      <c r="C363" s="3">
        <v>46128</v>
      </c>
      <c r="D363" t="s">
        <v>140</v>
      </c>
      <c r="E363" t="s">
        <v>12</v>
      </c>
      <c r="F363" t="s">
        <v>13</v>
      </c>
      <c r="G363" t="s">
        <v>15</v>
      </c>
      <c r="H363" s="4">
        <v>15080</v>
      </c>
      <c r="J363" t="str">
        <f t="shared" si="10"/>
        <v>0000082939Current Unit Population</v>
      </c>
      <c r="K363" s="4">
        <f t="shared" si="11"/>
        <v>15080</v>
      </c>
    </row>
    <row r="364" spans="1:11">
      <c r="A364" t="s">
        <v>139</v>
      </c>
      <c r="B364" t="s">
        <v>10</v>
      </c>
      <c r="C364" s="3">
        <v>46128</v>
      </c>
      <c r="D364" t="s">
        <v>140</v>
      </c>
      <c r="E364" t="s">
        <v>12</v>
      </c>
      <c r="F364" t="s">
        <v>13</v>
      </c>
      <c r="G364" t="s">
        <v>16</v>
      </c>
      <c r="H364" s="4">
        <v>0</v>
      </c>
      <c r="J364" t="str">
        <f t="shared" si="10"/>
        <v>0000082939Consolidated City Population</v>
      </c>
      <c r="K364" s="4">
        <f t="shared" si="11"/>
        <v>0</v>
      </c>
    </row>
    <row r="365" spans="1:11">
      <c r="A365" t="s">
        <v>139</v>
      </c>
      <c r="B365" t="s">
        <v>10</v>
      </c>
      <c r="C365" s="3">
        <v>46128</v>
      </c>
      <c r="D365" t="s">
        <v>140</v>
      </c>
      <c r="E365" t="s">
        <v>12</v>
      </c>
      <c r="F365" t="s">
        <v>13</v>
      </c>
      <c r="G365" t="s">
        <v>17</v>
      </c>
      <c r="H365" s="4">
        <v>17189</v>
      </c>
      <c r="J365" t="str">
        <f t="shared" si="10"/>
        <v>0000082939Registered Automobiles</v>
      </c>
      <c r="K365" s="4">
        <f t="shared" si="11"/>
        <v>17189</v>
      </c>
    </row>
    <row r="366" spans="1:11">
      <c r="A366" t="s">
        <v>139</v>
      </c>
      <c r="B366" t="s">
        <v>10</v>
      </c>
      <c r="C366" s="3">
        <v>46128</v>
      </c>
      <c r="D366" t="s">
        <v>140</v>
      </c>
      <c r="E366" t="s">
        <v>12</v>
      </c>
      <c r="F366" t="s">
        <v>13</v>
      </c>
      <c r="G366" t="s">
        <v>18</v>
      </c>
      <c r="H366" s="4">
        <v>32574</v>
      </c>
      <c r="J366" t="str">
        <f t="shared" si="10"/>
        <v>0000082939Registered Vehicles</v>
      </c>
      <c r="K366" s="4">
        <f t="shared" si="11"/>
        <v>32574</v>
      </c>
    </row>
    <row r="367" spans="1:11">
      <c r="A367" t="s">
        <v>139</v>
      </c>
      <c r="B367" t="s">
        <v>10</v>
      </c>
      <c r="C367" s="3">
        <v>46128</v>
      </c>
      <c r="D367" t="s">
        <v>140</v>
      </c>
      <c r="E367" t="s">
        <v>12</v>
      </c>
      <c r="F367" t="s">
        <v>13</v>
      </c>
      <c r="G367" t="s">
        <v>19</v>
      </c>
      <c r="H367" s="4">
        <v>685.74</v>
      </c>
      <c r="J367" t="str">
        <f t="shared" si="10"/>
        <v>0000082939Miles of Road of Unit</v>
      </c>
      <c r="K367" s="4">
        <f t="shared" si="11"/>
        <v>685.74</v>
      </c>
    </row>
    <row r="368" spans="1:11">
      <c r="A368" t="s">
        <v>141</v>
      </c>
      <c r="B368" t="s">
        <v>10</v>
      </c>
      <c r="C368" s="3">
        <v>46128</v>
      </c>
      <c r="D368" t="s">
        <v>140</v>
      </c>
      <c r="E368" t="s">
        <v>21</v>
      </c>
      <c r="F368" t="s">
        <v>142</v>
      </c>
      <c r="G368" t="s">
        <v>18</v>
      </c>
      <c r="H368" s="4">
        <v>0</v>
      </c>
      <c r="J368" t="str">
        <f t="shared" si="10"/>
        <v>0000120859Registered Vehicles</v>
      </c>
      <c r="K368" s="4">
        <f t="shared" si="11"/>
        <v>0</v>
      </c>
    </row>
    <row r="369" spans="1:11">
      <c r="A369" t="s">
        <v>141</v>
      </c>
      <c r="B369" t="s">
        <v>10</v>
      </c>
      <c r="C369" s="3">
        <v>46128</v>
      </c>
      <c r="D369" t="s">
        <v>140</v>
      </c>
      <c r="E369" t="s">
        <v>21</v>
      </c>
      <c r="F369" t="s">
        <v>142</v>
      </c>
      <c r="G369" t="s">
        <v>17</v>
      </c>
      <c r="H369" s="4">
        <v>0</v>
      </c>
      <c r="J369" t="str">
        <f t="shared" si="10"/>
        <v>0000120859Registered Automobiles</v>
      </c>
      <c r="K369" s="4">
        <f t="shared" si="11"/>
        <v>0</v>
      </c>
    </row>
    <row r="370" spans="1:11">
      <c r="A370" t="s">
        <v>141</v>
      </c>
      <c r="B370" t="s">
        <v>10</v>
      </c>
      <c r="C370" s="3">
        <v>46128</v>
      </c>
      <c r="D370" t="s">
        <v>140</v>
      </c>
      <c r="E370" t="s">
        <v>21</v>
      </c>
      <c r="F370" t="s">
        <v>142</v>
      </c>
      <c r="G370" t="s">
        <v>16</v>
      </c>
      <c r="H370" s="4">
        <v>0</v>
      </c>
      <c r="J370" t="str">
        <f t="shared" si="10"/>
        <v>0000120859Consolidated City Population</v>
      </c>
      <c r="K370" s="4">
        <f t="shared" si="11"/>
        <v>0</v>
      </c>
    </row>
    <row r="371" spans="1:11">
      <c r="A371" t="s">
        <v>141</v>
      </c>
      <c r="B371" t="s">
        <v>10</v>
      </c>
      <c r="C371" s="3">
        <v>46128</v>
      </c>
      <c r="D371" t="s">
        <v>140</v>
      </c>
      <c r="E371" t="s">
        <v>21</v>
      </c>
      <c r="F371" t="s">
        <v>142</v>
      </c>
      <c r="G371" t="s">
        <v>15</v>
      </c>
      <c r="H371" s="4">
        <v>8181</v>
      </c>
      <c r="J371" t="str">
        <f t="shared" si="10"/>
        <v>0000120859Current Unit Population</v>
      </c>
      <c r="K371" s="4">
        <f t="shared" si="11"/>
        <v>8181</v>
      </c>
    </row>
    <row r="372" spans="1:11">
      <c r="A372" t="s">
        <v>141</v>
      </c>
      <c r="B372" t="s">
        <v>10</v>
      </c>
      <c r="C372" s="3">
        <v>46128</v>
      </c>
      <c r="D372" t="s">
        <v>140</v>
      </c>
      <c r="E372" t="s">
        <v>21</v>
      </c>
      <c r="F372" t="s">
        <v>142</v>
      </c>
      <c r="G372" t="s">
        <v>14</v>
      </c>
      <c r="H372" s="4">
        <v>8181</v>
      </c>
      <c r="J372" t="str">
        <f t="shared" si="10"/>
        <v>0000120859Decennial Unit Population</v>
      </c>
      <c r="K372" s="4">
        <f t="shared" si="11"/>
        <v>8181</v>
      </c>
    </row>
    <row r="373" spans="1:11">
      <c r="A373" t="s">
        <v>141</v>
      </c>
      <c r="B373" t="s">
        <v>10</v>
      </c>
      <c r="C373" s="3">
        <v>46128</v>
      </c>
      <c r="D373" t="s">
        <v>140</v>
      </c>
      <c r="E373" t="s">
        <v>21</v>
      </c>
      <c r="F373" t="s">
        <v>142</v>
      </c>
      <c r="G373" t="s">
        <v>19</v>
      </c>
      <c r="H373" s="4">
        <v>56.49</v>
      </c>
      <c r="J373" t="str">
        <f t="shared" si="10"/>
        <v>0000120859Miles of Road of Unit</v>
      </c>
      <c r="K373" s="4">
        <f t="shared" si="11"/>
        <v>56.49</v>
      </c>
    </row>
    <row r="374" spans="1:11">
      <c r="A374" t="s">
        <v>143</v>
      </c>
      <c r="B374" t="s">
        <v>10</v>
      </c>
      <c r="C374" s="3">
        <v>46128</v>
      </c>
      <c r="D374" t="s">
        <v>140</v>
      </c>
      <c r="E374" t="s">
        <v>21</v>
      </c>
      <c r="F374" t="s">
        <v>144</v>
      </c>
      <c r="G374" t="s">
        <v>14</v>
      </c>
      <c r="H374" s="4">
        <v>263</v>
      </c>
      <c r="J374" t="str">
        <f t="shared" si="10"/>
        <v>0000120861Decennial Unit Population</v>
      </c>
      <c r="K374" s="4">
        <f t="shared" si="11"/>
        <v>263</v>
      </c>
    </row>
    <row r="375" spans="1:11">
      <c r="A375" t="s">
        <v>143</v>
      </c>
      <c r="B375" t="s">
        <v>10</v>
      </c>
      <c r="C375" s="3">
        <v>46128</v>
      </c>
      <c r="D375" t="s">
        <v>140</v>
      </c>
      <c r="E375" t="s">
        <v>21</v>
      </c>
      <c r="F375" t="s">
        <v>144</v>
      </c>
      <c r="G375" t="s">
        <v>15</v>
      </c>
      <c r="H375" s="4">
        <v>263</v>
      </c>
      <c r="J375" t="str">
        <f t="shared" si="10"/>
        <v>0000120861Current Unit Population</v>
      </c>
      <c r="K375" s="4">
        <f t="shared" si="11"/>
        <v>263</v>
      </c>
    </row>
    <row r="376" spans="1:11">
      <c r="A376" t="s">
        <v>143</v>
      </c>
      <c r="B376" t="s">
        <v>10</v>
      </c>
      <c r="C376" s="3">
        <v>46128</v>
      </c>
      <c r="D376" t="s">
        <v>140</v>
      </c>
      <c r="E376" t="s">
        <v>21</v>
      </c>
      <c r="F376" t="s">
        <v>144</v>
      </c>
      <c r="G376" t="s">
        <v>16</v>
      </c>
      <c r="H376" s="4">
        <v>0</v>
      </c>
      <c r="J376" t="str">
        <f t="shared" si="10"/>
        <v>0000120861Consolidated City Population</v>
      </c>
      <c r="K376" s="4">
        <f t="shared" si="11"/>
        <v>0</v>
      </c>
    </row>
    <row r="377" spans="1:11">
      <c r="A377" t="s">
        <v>143</v>
      </c>
      <c r="B377" t="s">
        <v>10</v>
      </c>
      <c r="C377" s="3">
        <v>46128</v>
      </c>
      <c r="D377" t="s">
        <v>140</v>
      </c>
      <c r="E377" t="s">
        <v>21</v>
      </c>
      <c r="F377" t="s">
        <v>144</v>
      </c>
      <c r="G377" t="s">
        <v>17</v>
      </c>
      <c r="H377" s="4">
        <v>0</v>
      </c>
      <c r="J377" t="str">
        <f t="shared" si="10"/>
        <v>0000120861Registered Automobiles</v>
      </c>
      <c r="K377" s="4">
        <f t="shared" si="11"/>
        <v>0</v>
      </c>
    </row>
    <row r="378" spans="1:11">
      <c r="A378" t="s">
        <v>143</v>
      </c>
      <c r="B378" t="s">
        <v>10</v>
      </c>
      <c r="C378" s="3">
        <v>46128</v>
      </c>
      <c r="D378" t="s">
        <v>140</v>
      </c>
      <c r="E378" t="s">
        <v>21</v>
      </c>
      <c r="F378" t="s">
        <v>144</v>
      </c>
      <c r="G378" t="s">
        <v>18</v>
      </c>
      <c r="H378" s="4">
        <v>0</v>
      </c>
      <c r="J378" t="str">
        <f t="shared" si="10"/>
        <v>0000120861Registered Vehicles</v>
      </c>
      <c r="K378" s="4">
        <f t="shared" si="11"/>
        <v>0</v>
      </c>
    </row>
    <row r="379" spans="1:11">
      <c r="A379" t="s">
        <v>143</v>
      </c>
      <c r="B379" t="s">
        <v>10</v>
      </c>
      <c r="C379" s="3">
        <v>46128</v>
      </c>
      <c r="D379" t="s">
        <v>140</v>
      </c>
      <c r="E379" t="s">
        <v>21</v>
      </c>
      <c r="F379" t="s">
        <v>144</v>
      </c>
      <c r="G379" t="s">
        <v>19</v>
      </c>
      <c r="H379" s="4">
        <v>3.72</v>
      </c>
      <c r="J379" t="str">
        <f t="shared" si="10"/>
        <v>0000120861Miles of Road of Unit</v>
      </c>
      <c r="K379" s="4">
        <f t="shared" si="11"/>
        <v>3.72</v>
      </c>
    </row>
    <row r="380" spans="1:11">
      <c r="A380" t="s">
        <v>145</v>
      </c>
      <c r="B380" t="s">
        <v>10</v>
      </c>
      <c r="C380" s="3">
        <v>46128</v>
      </c>
      <c r="D380" t="s">
        <v>140</v>
      </c>
      <c r="E380" t="s">
        <v>21</v>
      </c>
      <c r="F380" t="s">
        <v>146</v>
      </c>
      <c r="G380" t="s">
        <v>18</v>
      </c>
      <c r="H380" s="4">
        <v>0</v>
      </c>
      <c r="J380" t="str">
        <f t="shared" si="10"/>
        <v>0000120862Registered Vehicles</v>
      </c>
      <c r="K380" s="4">
        <f t="shared" si="11"/>
        <v>0</v>
      </c>
    </row>
    <row r="381" spans="1:11">
      <c r="A381" t="s">
        <v>145</v>
      </c>
      <c r="B381" t="s">
        <v>10</v>
      </c>
      <c r="C381" s="3">
        <v>46128</v>
      </c>
      <c r="D381" t="s">
        <v>140</v>
      </c>
      <c r="E381" t="s">
        <v>21</v>
      </c>
      <c r="F381" t="s">
        <v>146</v>
      </c>
      <c r="G381" t="s">
        <v>17</v>
      </c>
      <c r="H381" s="4">
        <v>0</v>
      </c>
      <c r="J381" t="str">
        <f t="shared" si="10"/>
        <v>0000120862Registered Automobiles</v>
      </c>
      <c r="K381" s="4">
        <f t="shared" si="11"/>
        <v>0</v>
      </c>
    </row>
    <row r="382" spans="1:11">
      <c r="A382" t="s">
        <v>145</v>
      </c>
      <c r="B382" t="s">
        <v>10</v>
      </c>
      <c r="C382" s="3">
        <v>46128</v>
      </c>
      <c r="D382" t="s">
        <v>140</v>
      </c>
      <c r="E382" t="s">
        <v>21</v>
      </c>
      <c r="F382" t="s">
        <v>146</v>
      </c>
      <c r="G382" t="s">
        <v>16</v>
      </c>
      <c r="H382" s="4">
        <v>0</v>
      </c>
      <c r="J382" t="str">
        <f t="shared" si="10"/>
        <v>0000120862Consolidated City Population</v>
      </c>
      <c r="K382" s="4">
        <f t="shared" si="11"/>
        <v>0</v>
      </c>
    </row>
    <row r="383" spans="1:11">
      <c r="A383" t="s">
        <v>145</v>
      </c>
      <c r="B383" t="s">
        <v>10</v>
      </c>
      <c r="C383" s="3">
        <v>46128</v>
      </c>
      <c r="D383" t="s">
        <v>140</v>
      </c>
      <c r="E383" t="s">
        <v>21</v>
      </c>
      <c r="F383" t="s">
        <v>146</v>
      </c>
      <c r="G383" t="s">
        <v>15</v>
      </c>
      <c r="H383" s="4">
        <v>213</v>
      </c>
      <c r="J383" t="str">
        <f t="shared" si="10"/>
        <v>0000120862Current Unit Population</v>
      </c>
      <c r="K383" s="4">
        <f t="shared" si="11"/>
        <v>213</v>
      </c>
    </row>
    <row r="384" spans="1:11">
      <c r="A384" t="s">
        <v>145</v>
      </c>
      <c r="B384" t="s">
        <v>10</v>
      </c>
      <c r="C384" s="3">
        <v>46128</v>
      </c>
      <c r="D384" t="s">
        <v>140</v>
      </c>
      <c r="E384" t="s">
        <v>21</v>
      </c>
      <c r="F384" t="s">
        <v>146</v>
      </c>
      <c r="G384" t="s">
        <v>14</v>
      </c>
      <c r="H384" s="4">
        <v>213</v>
      </c>
      <c r="J384" t="str">
        <f t="shared" si="10"/>
        <v>0000120862Decennial Unit Population</v>
      </c>
      <c r="K384" s="4">
        <f t="shared" si="11"/>
        <v>213</v>
      </c>
    </row>
    <row r="385" spans="1:11">
      <c r="A385" t="s">
        <v>145</v>
      </c>
      <c r="B385" t="s">
        <v>10</v>
      </c>
      <c r="C385" s="3">
        <v>46128</v>
      </c>
      <c r="D385" t="s">
        <v>140</v>
      </c>
      <c r="E385" t="s">
        <v>21</v>
      </c>
      <c r="F385" t="s">
        <v>146</v>
      </c>
      <c r="G385" t="s">
        <v>19</v>
      </c>
      <c r="H385" s="4">
        <v>4.08</v>
      </c>
      <c r="J385" t="str">
        <f t="shared" si="10"/>
        <v>0000120862Miles of Road of Unit</v>
      </c>
      <c r="K385" s="4">
        <f t="shared" si="11"/>
        <v>4.08</v>
      </c>
    </row>
    <row r="386" spans="1:11">
      <c r="A386" t="s">
        <v>147</v>
      </c>
      <c r="B386" t="s">
        <v>10</v>
      </c>
      <c r="C386" s="3">
        <v>46128</v>
      </c>
      <c r="D386" t="s">
        <v>140</v>
      </c>
      <c r="E386" t="s">
        <v>21</v>
      </c>
      <c r="F386" t="s">
        <v>148</v>
      </c>
      <c r="G386" t="s">
        <v>19</v>
      </c>
      <c r="H386" s="4">
        <v>7.67</v>
      </c>
      <c r="J386" t="str">
        <f t="shared" si="10"/>
        <v>0000120863Miles of Road of Unit</v>
      </c>
      <c r="K386" s="4">
        <f t="shared" si="11"/>
        <v>7.67</v>
      </c>
    </row>
    <row r="387" spans="1:11">
      <c r="A387" t="s">
        <v>147</v>
      </c>
      <c r="B387" t="s">
        <v>10</v>
      </c>
      <c r="C387" s="3">
        <v>46128</v>
      </c>
      <c r="D387" t="s">
        <v>140</v>
      </c>
      <c r="E387" t="s">
        <v>21</v>
      </c>
      <c r="F387" t="s">
        <v>148</v>
      </c>
      <c r="G387" t="s">
        <v>18</v>
      </c>
      <c r="H387" s="4">
        <v>0</v>
      </c>
      <c r="J387" t="str">
        <f t="shared" ref="J387:J450" si="12">A387&amp;G387</f>
        <v>0000120863Registered Vehicles</v>
      </c>
      <c r="K387" s="4">
        <f t="shared" ref="K387:K450" si="13">H387</f>
        <v>0</v>
      </c>
    </row>
    <row r="388" spans="1:11">
      <c r="A388" t="s">
        <v>147</v>
      </c>
      <c r="B388" t="s">
        <v>10</v>
      </c>
      <c r="C388" s="3">
        <v>46128</v>
      </c>
      <c r="D388" t="s">
        <v>140</v>
      </c>
      <c r="E388" t="s">
        <v>21</v>
      </c>
      <c r="F388" t="s">
        <v>148</v>
      </c>
      <c r="G388" t="s">
        <v>17</v>
      </c>
      <c r="H388" s="4">
        <v>0</v>
      </c>
      <c r="J388" t="str">
        <f t="shared" si="12"/>
        <v>0000120863Registered Automobiles</v>
      </c>
      <c r="K388" s="4">
        <f t="shared" si="13"/>
        <v>0</v>
      </c>
    </row>
    <row r="389" spans="1:11">
      <c r="A389" t="s">
        <v>147</v>
      </c>
      <c r="B389" t="s">
        <v>10</v>
      </c>
      <c r="C389" s="3">
        <v>46128</v>
      </c>
      <c r="D389" t="s">
        <v>140</v>
      </c>
      <c r="E389" t="s">
        <v>21</v>
      </c>
      <c r="F389" t="s">
        <v>148</v>
      </c>
      <c r="G389" t="s">
        <v>16</v>
      </c>
      <c r="H389" s="4">
        <v>0</v>
      </c>
      <c r="J389" t="str">
        <f t="shared" si="12"/>
        <v>0000120863Consolidated City Population</v>
      </c>
      <c r="K389" s="4">
        <f t="shared" si="13"/>
        <v>0</v>
      </c>
    </row>
    <row r="390" spans="1:11">
      <c r="A390" t="s">
        <v>147</v>
      </c>
      <c r="B390" t="s">
        <v>10</v>
      </c>
      <c r="C390" s="3">
        <v>46128</v>
      </c>
      <c r="D390" t="s">
        <v>140</v>
      </c>
      <c r="E390" t="s">
        <v>21</v>
      </c>
      <c r="F390" t="s">
        <v>148</v>
      </c>
      <c r="G390" t="s">
        <v>14</v>
      </c>
      <c r="H390" s="4">
        <v>878</v>
      </c>
      <c r="J390" t="str">
        <f t="shared" si="12"/>
        <v>0000120863Decennial Unit Population</v>
      </c>
      <c r="K390" s="4">
        <f t="shared" si="13"/>
        <v>878</v>
      </c>
    </row>
    <row r="391" spans="1:11">
      <c r="A391" t="s">
        <v>147</v>
      </c>
      <c r="B391" t="s">
        <v>10</v>
      </c>
      <c r="C391" s="3">
        <v>46128</v>
      </c>
      <c r="D391" t="s">
        <v>140</v>
      </c>
      <c r="E391" t="s">
        <v>21</v>
      </c>
      <c r="F391" t="s">
        <v>148</v>
      </c>
      <c r="G391" t="s">
        <v>15</v>
      </c>
      <c r="H391" s="4">
        <v>878</v>
      </c>
      <c r="J391" t="str">
        <f t="shared" si="12"/>
        <v>0000120863Current Unit Population</v>
      </c>
      <c r="K391" s="4">
        <f t="shared" si="13"/>
        <v>878</v>
      </c>
    </row>
    <row r="392" spans="1:11">
      <c r="A392" t="s">
        <v>149</v>
      </c>
      <c r="B392" t="s">
        <v>10</v>
      </c>
      <c r="C392" s="3">
        <v>46128</v>
      </c>
      <c r="D392" t="s">
        <v>140</v>
      </c>
      <c r="E392" t="s">
        <v>21</v>
      </c>
      <c r="F392" t="s">
        <v>150</v>
      </c>
      <c r="G392" t="s">
        <v>14</v>
      </c>
      <c r="H392" s="4">
        <v>702</v>
      </c>
      <c r="J392" t="str">
        <f t="shared" si="12"/>
        <v>0000120866Decennial Unit Population</v>
      </c>
      <c r="K392" s="4">
        <f t="shared" si="13"/>
        <v>702</v>
      </c>
    </row>
    <row r="393" spans="1:11">
      <c r="A393" t="s">
        <v>149</v>
      </c>
      <c r="B393" t="s">
        <v>10</v>
      </c>
      <c r="C393" s="3">
        <v>46128</v>
      </c>
      <c r="D393" t="s">
        <v>140</v>
      </c>
      <c r="E393" t="s">
        <v>21</v>
      </c>
      <c r="F393" t="s">
        <v>150</v>
      </c>
      <c r="G393" t="s">
        <v>15</v>
      </c>
      <c r="H393" s="4">
        <v>702</v>
      </c>
      <c r="J393" t="str">
        <f t="shared" si="12"/>
        <v>0000120866Current Unit Population</v>
      </c>
      <c r="K393" s="4">
        <f t="shared" si="13"/>
        <v>702</v>
      </c>
    </row>
    <row r="394" spans="1:11">
      <c r="A394" t="s">
        <v>149</v>
      </c>
      <c r="B394" t="s">
        <v>10</v>
      </c>
      <c r="C394" s="3">
        <v>46128</v>
      </c>
      <c r="D394" t="s">
        <v>140</v>
      </c>
      <c r="E394" t="s">
        <v>21</v>
      </c>
      <c r="F394" t="s">
        <v>150</v>
      </c>
      <c r="G394" t="s">
        <v>16</v>
      </c>
      <c r="H394" s="4">
        <v>0</v>
      </c>
      <c r="J394" t="str">
        <f t="shared" si="12"/>
        <v>0000120866Consolidated City Population</v>
      </c>
      <c r="K394" s="4">
        <f t="shared" si="13"/>
        <v>0</v>
      </c>
    </row>
    <row r="395" spans="1:11">
      <c r="A395" t="s">
        <v>149</v>
      </c>
      <c r="B395" t="s">
        <v>10</v>
      </c>
      <c r="C395" s="3">
        <v>46128</v>
      </c>
      <c r="D395" t="s">
        <v>140</v>
      </c>
      <c r="E395" t="s">
        <v>21</v>
      </c>
      <c r="F395" t="s">
        <v>150</v>
      </c>
      <c r="G395" t="s">
        <v>17</v>
      </c>
      <c r="H395" s="4">
        <v>0</v>
      </c>
      <c r="J395" t="str">
        <f t="shared" si="12"/>
        <v>0000120866Registered Automobiles</v>
      </c>
      <c r="K395" s="4">
        <f t="shared" si="13"/>
        <v>0</v>
      </c>
    </row>
    <row r="396" spans="1:11">
      <c r="A396" t="s">
        <v>149</v>
      </c>
      <c r="B396" t="s">
        <v>10</v>
      </c>
      <c r="C396" s="3">
        <v>46128</v>
      </c>
      <c r="D396" t="s">
        <v>140</v>
      </c>
      <c r="E396" t="s">
        <v>21</v>
      </c>
      <c r="F396" t="s">
        <v>150</v>
      </c>
      <c r="G396" t="s">
        <v>18</v>
      </c>
      <c r="H396" s="4">
        <v>0</v>
      </c>
      <c r="J396" t="str">
        <f t="shared" si="12"/>
        <v>0000120866Registered Vehicles</v>
      </c>
      <c r="K396" s="4">
        <f t="shared" si="13"/>
        <v>0</v>
      </c>
    </row>
    <row r="397" spans="1:11">
      <c r="A397" t="s">
        <v>149</v>
      </c>
      <c r="B397" t="s">
        <v>10</v>
      </c>
      <c r="C397" s="3">
        <v>46128</v>
      </c>
      <c r="D397" t="s">
        <v>140</v>
      </c>
      <c r="E397" t="s">
        <v>21</v>
      </c>
      <c r="F397" t="s">
        <v>150</v>
      </c>
      <c r="G397" t="s">
        <v>19</v>
      </c>
      <c r="H397" s="4">
        <v>7.2</v>
      </c>
      <c r="J397" t="str">
        <f t="shared" si="12"/>
        <v>0000120866Miles of Road of Unit</v>
      </c>
      <c r="K397" s="4">
        <f t="shared" si="13"/>
        <v>7.2</v>
      </c>
    </row>
    <row r="398" spans="1:11">
      <c r="A398" t="s">
        <v>151</v>
      </c>
      <c r="B398" t="s">
        <v>10</v>
      </c>
      <c r="C398" s="3">
        <v>46128</v>
      </c>
      <c r="D398" t="s">
        <v>140</v>
      </c>
      <c r="E398" t="s">
        <v>21</v>
      </c>
      <c r="F398" t="s">
        <v>152</v>
      </c>
      <c r="G398" t="s">
        <v>18</v>
      </c>
      <c r="H398" s="4">
        <v>0</v>
      </c>
      <c r="J398" t="str">
        <f t="shared" si="12"/>
        <v>0000120867Registered Vehicles</v>
      </c>
      <c r="K398" s="4">
        <f t="shared" si="13"/>
        <v>0</v>
      </c>
    </row>
    <row r="399" spans="1:11">
      <c r="A399" t="s">
        <v>151</v>
      </c>
      <c r="B399" t="s">
        <v>10</v>
      </c>
      <c r="C399" s="3">
        <v>46128</v>
      </c>
      <c r="D399" t="s">
        <v>140</v>
      </c>
      <c r="E399" t="s">
        <v>21</v>
      </c>
      <c r="F399" t="s">
        <v>152</v>
      </c>
      <c r="G399" t="s">
        <v>17</v>
      </c>
      <c r="H399" s="4">
        <v>0</v>
      </c>
      <c r="J399" t="str">
        <f t="shared" si="12"/>
        <v>0000120867Registered Automobiles</v>
      </c>
      <c r="K399" s="4">
        <f t="shared" si="13"/>
        <v>0</v>
      </c>
    </row>
    <row r="400" spans="1:11">
      <c r="A400" t="s">
        <v>151</v>
      </c>
      <c r="B400" t="s">
        <v>10</v>
      </c>
      <c r="C400" s="3">
        <v>46128</v>
      </c>
      <c r="D400" t="s">
        <v>140</v>
      </c>
      <c r="E400" t="s">
        <v>21</v>
      </c>
      <c r="F400" t="s">
        <v>152</v>
      </c>
      <c r="G400" t="s">
        <v>16</v>
      </c>
      <c r="H400" s="4">
        <v>0</v>
      </c>
      <c r="J400" t="str">
        <f t="shared" si="12"/>
        <v>0000120867Consolidated City Population</v>
      </c>
      <c r="K400" s="4">
        <f t="shared" si="13"/>
        <v>0</v>
      </c>
    </row>
    <row r="401" spans="1:11">
      <c r="A401" t="s">
        <v>151</v>
      </c>
      <c r="B401" t="s">
        <v>10</v>
      </c>
      <c r="C401" s="3">
        <v>46128</v>
      </c>
      <c r="D401" t="s">
        <v>140</v>
      </c>
      <c r="E401" t="s">
        <v>21</v>
      </c>
      <c r="F401" t="s">
        <v>152</v>
      </c>
      <c r="G401" t="s">
        <v>15</v>
      </c>
      <c r="H401" s="4">
        <v>472</v>
      </c>
      <c r="J401" t="str">
        <f t="shared" si="12"/>
        <v>0000120867Current Unit Population</v>
      </c>
      <c r="K401" s="4">
        <f t="shared" si="13"/>
        <v>472</v>
      </c>
    </row>
    <row r="402" spans="1:11">
      <c r="A402" t="s">
        <v>151</v>
      </c>
      <c r="B402" t="s">
        <v>10</v>
      </c>
      <c r="C402" s="3">
        <v>46128</v>
      </c>
      <c r="D402" t="s">
        <v>140</v>
      </c>
      <c r="E402" t="s">
        <v>21</v>
      </c>
      <c r="F402" t="s">
        <v>152</v>
      </c>
      <c r="G402" t="s">
        <v>14</v>
      </c>
      <c r="H402" s="4">
        <v>472</v>
      </c>
      <c r="J402" t="str">
        <f t="shared" si="12"/>
        <v>0000120867Decennial Unit Population</v>
      </c>
      <c r="K402" s="4">
        <f t="shared" si="13"/>
        <v>472</v>
      </c>
    </row>
    <row r="403" spans="1:11">
      <c r="A403" t="s">
        <v>151</v>
      </c>
      <c r="B403" t="s">
        <v>10</v>
      </c>
      <c r="C403" s="3">
        <v>46128</v>
      </c>
      <c r="D403" t="s">
        <v>140</v>
      </c>
      <c r="E403" t="s">
        <v>21</v>
      </c>
      <c r="F403" t="s">
        <v>152</v>
      </c>
      <c r="G403" t="s">
        <v>19</v>
      </c>
      <c r="H403" s="4">
        <v>6.12</v>
      </c>
      <c r="J403" t="str">
        <f t="shared" si="12"/>
        <v>0000120867Miles of Road of Unit</v>
      </c>
      <c r="K403" s="4">
        <f t="shared" si="13"/>
        <v>6.12</v>
      </c>
    </row>
    <row r="404" spans="1:11">
      <c r="A404" t="s">
        <v>153</v>
      </c>
      <c r="B404" t="s">
        <v>10</v>
      </c>
      <c r="C404" s="3">
        <v>46128</v>
      </c>
      <c r="D404" t="s">
        <v>140</v>
      </c>
      <c r="E404" t="s">
        <v>21</v>
      </c>
      <c r="F404" t="s">
        <v>154</v>
      </c>
      <c r="G404" t="s">
        <v>19</v>
      </c>
      <c r="H404" s="4">
        <v>5.28</v>
      </c>
      <c r="J404" t="str">
        <f t="shared" si="12"/>
        <v>0000120864Miles of Road of Unit</v>
      </c>
      <c r="K404" s="4">
        <f t="shared" si="13"/>
        <v>5.28</v>
      </c>
    </row>
    <row r="405" spans="1:11">
      <c r="A405" t="s">
        <v>153</v>
      </c>
      <c r="B405" t="s">
        <v>10</v>
      </c>
      <c r="C405" s="3">
        <v>46128</v>
      </c>
      <c r="D405" t="s">
        <v>140</v>
      </c>
      <c r="E405" t="s">
        <v>21</v>
      </c>
      <c r="F405" t="s">
        <v>154</v>
      </c>
      <c r="G405" t="s">
        <v>14</v>
      </c>
      <c r="H405" s="4">
        <v>677</v>
      </c>
      <c r="J405" t="str">
        <f t="shared" si="12"/>
        <v>0000120864Decennial Unit Population</v>
      </c>
      <c r="K405" s="4">
        <f t="shared" si="13"/>
        <v>677</v>
      </c>
    </row>
    <row r="406" spans="1:11">
      <c r="A406" t="s">
        <v>153</v>
      </c>
      <c r="B406" t="s">
        <v>10</v>
      </c>
      <c r="C406" s="3">
        <v>46128</v>
      </c>
      <c r="D406" t="s">
        <v>140</v>
      </c>
      <c r="E406" t="s">
        <v>21</v>
      </c>
      <c r="F406" t="s">
        <v>154</v>
      </c>
      <c r="G406" t="s">
        <v>15</v>
      </c>
      <c r="H406" s="4">
        <v>677</v>
      </c>
      <c r="J406" t="str">
        <f t="shared" si="12"/>
        <v>0000120864Current Unit Population</v>
      </c>
      <c r="K406" s="4">
        <f t="shared" si="13"/>
        <v>677</v>
      </c>
    </row>
    <row r="407" spans="1:11">
      <c r="A407" t="s">
        <v>153</v>
      </c>
      <c r="B407" t="s">
        <v>10</v>
      </c>
      <c r="C407" s="3">
        <v>46128</v>
      </c>
      <c r="D407" t="s">
        <v>140</v>
      </c>
      <c r="E407" t="s">
        <v>21</v>
      </c>
      <c r="F407" t="s">
        <v>154</v>
      </c>
      <c r="G407" t="s">
        <v>16</v>
      </c>
      <c r="H407" s="4">
        <v>0</v>
      </c>
      <c r="J407" t="str">
        <f t="shared" si="12"/>
        <v>0000120864Consolidated City Population</v>
      </c>
      <c r="K407" s="4">
        <f t="shared" si="13"/>
        <v>0</v>
      </c>
    </row>
    <row r="408" spans="1:11">
      <c r="A408" t="s">
        <v>153</v>
      </c>
      <c r="B408" t="s">
        <v>10</v>
      </c>
      <c r="C408" s="3">
        <v>46128</v>
      </c>
      <c r="D408" t="s">
        <v>140</v>
      </c>
      <c r="E408" t="s">
        <v>21</v>
      </c>
      <c r="F408" t="s">
        <v>154</v>
      </c>
      <c r="G408" t="s">
        <v>17</v>
      </c>
      <c r="H408" s="4">
        <v>0</v>
      </c>
      <c r="J408" t="str">
        <f t="shared" si="12"/>
        <v>0000120864Registered Automobiles</v>
      </c>
      <c r="K408" s="4">
        <f t="shared" si="13"/>
        <v>0</v>
      </c>
    </row>
    <row r="409" spans="1:11">
      <c r="A409" t="s">
        <v>153</v>
      </c>
      <c r="B409" t="s">
        <v>10</v>
      </c>
      <c r="C409" s="3">
        <v>46128</v>
      </c>
      <c r="D409" t="s">
        <v>140</v>
      </c>
      <c r="E409" t="s">
        <v>21</v>
      </c>
      <c r="F409" t="s">
        <v>154</v>
      </c>
      <c r="G409" t="s">
        <v>18</v>
      </c>
      <c r="H409" s="4">
        <v>0</v>
      </c>
      <c r="J409" t="str">
        <f t="shared" si="12"/>
        <v>0000120864Registered Vehicles</v>
      </c>
      <c r="K409" s="4">
        <f t="shared" si="13"/>
        <v>0</v>
      </c>
    </row>
    <row r="410" spans="1:11">
      <c r="A410" t="s">
        <v>155</v>
      </c>
      <c r="B410" t="s">
        <v>10</v>
      </c>
      <c r="C410" s="3">
        <v>46128</v>
      </c>
      <c r="D410" t="s">
        <v>156</v>
      </c>
      <c r="E410" t="s">
        <v>12</v>
      </c>
      <c r="F410" t="s">
        <v>13</v>
      </c>
      <c r="G410" t="s">
        <v>19</v>
      </c>
      <c r="H410" s="4">
        <v>771.16</v>
      </c>
      <c r="J410" t="str">
        <f t="shared" si="12"/>
        <v>0000082940Miles of Road of Unit</v>
      </c>
      <c r="K410" s="4">
        <f t="shared" si="13"/>
        <v>771.16</v>
      </c>
    </row>
    <row r="411" spans="1:11">
      <c r="A411" t="s">
        <v>155</v>
      </c>
      <c r="B411" t="s">
        <v>10</v>
      </c>
      <c r="C411" s="3">
        <v>46128</v>
      </c>
      <c r="D411" t="s">
        <v>156</v>
      </c>
      <c r="E411" t="s">
        <v>12</v>
      </c>
      <c r="F411" t="s">
        <v>13</v>
      </c>
      <c r="G411" t="s">
        <v>15</v>
      </c>
      <c r="H411" s="4">
        <v>11883</v>
      </c>
      <c r="J411" t="str">
        <f t="shared" si="12"/>
        <v>0000082940Current Unit Population</v>
      </c>
      <c r="K411" s="4">
        <f t="shared" si="13"/>
        <v>11883</v>
      </c>
    </row>
    <row r="412" spans="1:11">
      <c r="A412" t="s">
        <v>155</v>
      </c>
      <c r="B412" t="s">
        <v>10</v>
      </c>
      <c r="C412" s="3">
        <v>46128</v>
      </c>
      <c r="D412" t="s">
        <v>156</v>
      </c>
      <c r="E412" t="s">
        <v>12</v>
      </c>
      <c r="F412" t="s">
        <v>13</v>
      </c>
      <c r="G412" t="s">
        <v>16</v>
      </c>
      <c r="H412" s="4">
        <v>0</v>
      </c>
      <c r="J412" t="str">
        <f t="shared" si="12"/>
        <v>0000082940Consolidated City Population</v>
      </c>
      <c r="K412" s="4">
        <f t="shared" si="13"/>
        <v>0</v>
      </c>
    </row>
    <row r="413" spans="1:11">
      <c r="A413" t="s">
        <v>155</v>
      </c>
      <c r="B413" t="s">
        <v>10</v>
      </c>
      <c r="C413" s="3">
        <v>46128</v>
      </c>
      <c r="D413" t="s">
        <v>156</v>
      </c>
      <c r="E413" t="s">
        <v>12</v>
      </c>
      <c r="F413" t="s">
        <v>13</v>
      </c>
      <c r="G413" t="s">
        <v>17</v>
      </c>
      <c r="H413" s="4">
        <v>21894</v>
      </c>
      <c r="J413" t="str">
        <f t="shared" si="12"/>
        <v>0000082940Registered Automobiles</v>
      </c>
      <c r="K413" s="4">
        <f t="shared" si="13"/>
        <v>21894</v>
      </c>
    </row>
    <row r="414" spans="1:11">
      <c r="A414" t="s">
        <v>155</v>
      </c>
      <c r="B414" t="s">
        <v>10</v>
      </c>
      <c r="C414" s="3">
        <v>46128</v>
      </c>
      <c r="D414" t="s">
        <v>156</v>
      </c>
      <c r="E414" t="s">
        <v>12</v>
      </c>
      <c r="F414" t="s">
        <v>13</v>
      </c>
      <c r="G414" t="s">
        <v>18</v>
      </c>
      <c r="H414" s="4">
        <v>38776</v>
      </c>
      <c r="J414" t="str">
        <f t="shared" si="12"/>
        <v>0000082940Registered Vehicles</v>
      </c>
      <c r="K414" s="4">
        <f t="shared" si="13"/>
        <v>38776</v>
      </c>
    </row>
    <row r="415" spans="1:11">
      <c r="A415" t="s">
        <v>155</v>
      </c>
      <c r="B415" t="s">
        <v>10</v>
      </c>
      <c r="C415" s="3">
        <v>46128</v>
      </c>
      <c r="D415" t="s">
        <v>156</v>
      </c>
      <c r="E415" t="s">
        <v>12</v>
      </c>
      <c r="F415" t="s">
        <v>13</v>
      </c>
      <c r="G415" t="s">
        <v>14</v>
      </c>
      <c r="H415" s="4">
        <v>11883</v>
      </c>
      <c r="J415" t="str">
        <f t="shared" si="12"/>
        <v>0000082940Decennial Unit Population</v>
      </c>
      <c r="K415" s="4">
        <f t="shared" si="13"/>
        <v>11883</v>
      </c>
    </row>
    <row r="416" spans="1:11">
      <c r="A416" t="s">
        <v>157</v>
      </c>
      <c r="B416" t="s">
        <v>10</v>
      </c>
      <c r="C416" s="3">
        <v>46128</v>
      </c>
      <c r="D416" t="s">
        <v>156</v>
      </c>
      <c r="E416" t="s">
        <v>21</v>
      </c>
      <c r="F416" t="s">
        <v>158</v>
      </c>
      <c r="G416" t="s">
        <v>19</v>
      </c>
      <c r="H416" s="4">
        <v>70.55</v>
      </c>
      <c r="J416" t="str">
        <f t="shared" si="12"/>
        <v>0000120879Miles of Road of Unit</v>
      </c>
      <c r="K416" s="4">
        <f t="shared" si="13"/>
        <v>70.55</v>
      </c>
    </row>
    <row r="417" spans="1:11">
      <c r="A417" t="s">
        <v>157</v>
      </c>
      <c r="B417" t="s">
        <v>10</v>
      </c>
      <c r="C417" s="3">
        <v>46128</v>
      </c>
      <c r="D417" t="s">
        <v>156</v>
      </c>
      <c r="E417" t="s">
        <v>21</v>
      </c>
      <c r="F417" t="s">
        <v>158</v>
      </c>
      <c r="G417" t="s">
        <v>17</v>
      </c>
      <c r="H417" s="4">
        <v>0</v>
      </c>
      <c r="J417" t="str">
        <f t="shared" si="12"/>
        <v>0000120879Registered Automobiles</v>
      </c>
      <c r="K417" s="4">
        <f t="shared" si="13"/>
        <v>0</v>
      </c>
    </row>
    <row r="418" spans="1:11">
      <c r="A418" t="s">
        <v>157</v>
      </c>
      <c r="B418" t="s">
        <v>10</v>
      </c>
      <c r="C418" s="3">
        <v>46128</v>
      </c>
      <c r="D418" t="s">
        <v>156</v>
      </c>
      <c r="E418" t="s">
        <v>21</v>
      </c>
      <c r="F418" t="s">
        <v>158</v>
      </c>
      <c r="G418" t="s">
        <v>18</v>
      </c>
      <c r="H418" s="4">
        <v>0</v>
      </c>
      <c r="J418" t="str">
        <f t="shared" si="12"/>
        <v>0000120879Registered Vehicles</v>
      </c>
      <c r="K418" s="4">
        <f t="shared" si="13"/>
        <v>0</v>
      </c>
    </row>
    <row r="419" spans="1:11">
      <c r="A419" t="s">
        <v>157</v>
      </c>
      <c r="B419" t="s">
        <v>10</v>
      </c>
      <c r="C419" s="3">
        <v>46128</v>
      </c>
      <c r="D419" t="s">
        <v>156</v>
      </c>
      <c r="E419" t="s">
        <v>21</v>
      </c>
      <c r="F419" t="s">
        <v>158</v>
      </c>
      <c r="G419" t="s">
        <v>16</v>
      </c>
      <c r="H419" s="4">
        <v>0</v>
      </c>
      <c r="J419" t="str">
        <f t="shared" si="12"/>
        <v>0000120879Consolidated City Population</v>
      </c>
      <c r="K419" s="4">
        <f t="shared" si="13"/>
        <v>0</v>
      </c>
    </row>
    <row r="420" spans="1:11">
      <c r="A420" t="s">
        <v>157</v>
      </c>
      <c r="B420" t="s">
        <v>10</v>
      </c>
      <c r="C420" s="3">
        <v>46128</v>
      </c>
      <c r="D420" t="s">
        <v>156</v>
      </c>
      <c r="E420" t="s">
        <v>21</v>
      </c>
      <c r="F420" t="s">
        <v>158</v>
      </c>
      <c r="G420" t="s">
        <v>15</v>
      </c>
      <c r="H420" s="4">
        <v>16715</v>
      </c>
      <c r="J420" t="str">
        <f t="shared" si="12"/>
        <v>0000120879Current Unit Population</v>
      </c>
      <c r="K420" s="4">
        <f t="shared" si="13"/>
        <v>16715</v>
      </c>
    </row>
    <row r="421" spans="1:11">
      <c r="A421" t="s">
        <v>157</v>
      </c>
      <c r="B421" t="s">
        <v>10</v>
      </c>
      <c r="C421" s="3">
        <v>46128</v>
      </c>
      <c r="D421" t="s">
        <v>156</v>
      </c>
      <c r="E421" t="s">
        <v>21</v>
      </c>
      <c r="F421" t="s">
        <v>158</v>
      </c>
      <c r="G421" t="s">
        <v>14</v>
      </c>
      <c r="H421" s="4">
        <v>16715</v>
      </c>
      <c r="J421" t="str">
        <f t="shared" si="12"/>
        <v>0000120879Decennial Unit Population</v>
      </c>
      <c r="K421" s="4">
        <f t="shared" si="13"/>
        <v>16715</v>
      </c>
    </row>
    <row r="422" spans="1:11">
      <c r="A422" t="s">
        <v>159</v>
      </c>
      <c r="B422" t="s">
        <v>10</v>
      </c>
      <c r="C422" s="3">
        <v>46128</v>
      </c>
      <c r="D422" t="s">
        <v>156</v>
      </c>
      <c r="E422" t="s">
        <v>21</v>
      </c>
      <c r="F422" t="s">
        <v>160</v>
      </c>
      <c r="G422" t="s">
        <v>16</v>
      </c>
      <c r="H422" s="4">
        <v>0</v>
      </c>
      <c r="J422" t="str">
        <f t="shared" si="12"/>
        <v>0000120873Consolidated City Population</v>
      </c>
      <c r="K422" s="4">
        <f t="shared" si="13"/>
        <v>0</v>
      </c>
    </row>
    <row r="423" spans="1:11">
      <c r="A423" t="s">
        <v>159</v>
      </c>
      <c r="B423" t="s">
        <v>10</v>
      </c>
      <c r="C423" s="3">
        <v>46128</v>
      </c>
      <c r="D423" t="s">
        <v>156</v>
      </c>
      <c r="E423" t="s">
        <v>21</v>
      </c>
      <c r="F423" t="s">
        <v>160</v>
      </c>
      <c r="G423" t="s">
        <v>17</v>
      </c>
      <c r="H423" s="4">
        <v>0</v>
      </c>
      <c r="J423" t="str">
        <f t="shared" si="12"/>
        <v>0000120873Registered Automobiles</v>
      </c>
      <c r="K423" s="4">
        <f t="shared" si="13"/>
        <v>0</v>
      </c>
    </row>
    <row r="424" spans="1:11">
      <c r="A424" t="s">
        <v>159</v>
      </c>
      <c r="B424" t="s">
        <v>10</v>
      </c>
      <c r="C424" s="3">
        <v>46128</v>
      </c>
      <c r="D424" t="s">
        <v>156</v>
      </c>
      <c r="E424" t="s">
        <v>21</v>
      </c>
      <c r="F424" t="s">
        <v>160</v>
      </c>
      <c r="G424" t="s">
        <v>18</v>
      </c>
      <c r="H424" s="4">
        <v>0</v>
      </c>
      <c r="J424" t="str">
        <f t="shared" si="12"/>
        <v>0000120873Registered Vehicles</v>
      </c>
      <c r="K424" s="4">
        <f t="shared" si="13"/>
        <v>0</v>
      </c>
    </row>
    <row r="425" spans="1:11">
      <c r="A425" t="s">
        <v>159</v>
      </c>
      <c r="B425" t="s">
        <v>10</v>
      </c>
      <c r="C425" s="3">
        <v>46128</v>
      </c>
      <c r="D425" t="s">
        <v>156</v>
      </c>
      <c r="E425" t="s">
        <v>21</v>
      </c>
      <c r="F425" t="s">
        <v>160</v>
      </c>
      <c r="G425" t="s">
        <v>19</v>
      </c>
      <c r="H425" s="4">
        <v>8.07</v>
      </c>
      <c r="J425" t="str">
        <f t="shared" si="12"/>
        <v>0000120873Miles of Road of Unit</v>
      </c>
      <c r="K425" s="4">
        <f t="shared" si="13"/>
        <v>8.07</v>
      </c>
    </row>
    <row r="426" spans="1:11">
      <c r="A426" t="s">
        <v>159</v>
      </c>
      <c r="B426" t="s">
        <v>10</v>
      </c>
      <c r="C426" s="3">
        <v>46128</v>
      </c>
      <c r="D426" t="s">
        <v>156</v>
      </c>
      <c r="E426" t="s">
        <v>21</v>
      </c>
      <c r="F426" t="s">
        <v>160</v>
      </c>
      <c r="G426" t="s">
        <v>14</v>
      </c>
      <c r="H426" s="4">
        <v>702</v>
      </c>
      <c r="J426" t="str">
        <f t="shared" si="12"/>
        <v>0000120873Decennial Unit Population</v>
      </c>
      <c r="K426" s="4">
        <f t="shared" si="13"/>
        <v>702</v>
      </c>
    </row>
    <row r="427" spans="1:11">
      <c r="A427" t="s">
        <v>159</v>
      </c>
      <c r="B427" t="s">
        <v>10</v>
      </c>
      <c r="C427" s="3">
        <v>46128</v>
      </c>
      <c r="D427" t="s">
        <v>156</v>
      </c>
      <c r="E427" t="s">
        <v>21</v>
      </c>
      <c r="F427" t="s">
        <v>160</v>
      </c>
      <c r="G427" t="s">
        <v>15</v>
      </c>
      <c r="H427" s="4">
        <v>702</v>
      </c>
      <c r="J427" t="str">
        <f t="shared" si="12"/>
        <v>0000120873Current Unit Population</v>
      </c>
      <c r="K427" s="4">
        <f t="shared" si="13"/>
        <v>702</v>
      </c>
    </row>
    <row r="428" spans="1:11">
      <c r="A428" t="s">
        <v>161</v>
      </c>
      <c r="B428" t="s">
        <v>10</v>
      </c>
      <c r="C428" s="3">
        <v>46128</v>
      </c>
      <c r="D428" t="s">
        <v>156</v>
      </c>
      <c r="E428" t="s">
        <v>21</v>
      </c>
      <c r="F428" t="s">
        <v>162</v>
      </c>
      <c r="G428" t="s">
        <v>18</v>
      </c>
      <c r="H428" s="4">
        <v>0</v>
      </c>
      <c r="J428" t="str">
        <f t="shared" si="12"/>
        <v>0000120881Registered Vehicles</v>
      </c>
      <c r="K428" s="4">
        <f t="shared" si="13"/>
        <v>0</v>
      </c>
    </row>
    <row r="429" spans="1:11">
      <c r="A429" t="s">
        <v>161</v>
      </c>
      <c r="B429" t="s">
        <v>10</v>
      </c>
      <c r="C429" s="3">
        <v>46128</v>
      </c>
      <c r="D429" t="s">
        <v>156</v>
      </c>
      <c r="E429" t="s">
        <v>21</v>
      </c>
      <c r="F429" t="s">
        <v>162</v>
      </c>
      <c r="G429" t="s">
        <v>17</v>
      </c>
      <c r="H429" s="4">
        <v>0</v>
      </c>
      <c r="J429" t="str">
        <f t="shared" si="12"/>
        <v>0000120881Registered Automobiles</v>
      </c>
      <c r="K429" s="4">
        <f t="shared" si="13"/>
        <v>0</v>
      </c>
    </row>
    <row r="430" spans="1:11">
      <c r="A430" t="s">
        <v>161</v>
      </c>
      <c r="B430" t="s">
        <v>10</v>
      </c>
      <c r="C430" s="3">
        <v>46128</v>
      </c>
      <c r="D430" t="s">
        <v>156</v>
      </c>
      <c r="E430" t="s">
        <v>21</v>
      </c>
      <c r="F430" t="s">
        <v>162</v>
      </c>
      <c r="G430" t="s">
        <v>16</v>
      </c>
      <c r="H430" s="4">
        <v>0</v>
      </c>
      <c r="J430" t="str">
        <f t="shared" si="12"/>
        <v>0000120881Consolidated City Population</v>
      </c>
      <c r="K430" s="4">
        <f t="shared" si="13"/>
        <v>0</v>
      </c>
    </row>
    <row r="431" spans="1:11">
      <c r="A431" t="s">
        <v>161</v>
      </c>
      <c r="B431" t="s">
        <v>10</v>
      </c>
      <c r="C431" s="3">
        <v>46128</v>
      </c>
      <c r="D431" t="s">
        <v>156</v>
      </c>
      <c r="E431" t="s">
        <v>21</v>
      </c>
      <c r="F431" t="s">
        <v>162</v>
      </c>
      <c r="G431" t="s">
        <v>15</v>
      </c>
      <c r="H431" s="4">
        <v>710</v>
      </c>
      <c r="J431" t="str">
        <f t="shared" si="12"/>
        <v>0000120881Current Unit Population</v>
      </c>
      <c r="K431" s="4">
        <f t="shared" si="13"/>
        <v>710</v>
      </c>
    </row>
    <row r="432" spans="1:11">
      <c r="A432" t="s">
        <v>161</v>
      </c>
      <c r="B432" t="s">
        <v>10</v>
      </c>
      <c r="C432" s="3">
        <v>46128</v>
      </c>
      <c r="D432" t="s">
        <v>156</v>
      </c>
      <c r="E432" t="s">
        <v>21</v>
      </c>
      <c r="F432" t="s">
        <v>162</v>
      </c>
      <c r="G432" t="s">
        <v>14</v>
      </c>
      <c r="H432" s="4">
        <v>710</v>
      </c>
      <c r="J432" t="str">
        <f t="shared" si="12"/>
        <v>0000120881Decennial Unit Population</v>
      </c>
      <c r="K432" s="4">
        <f t="shared" si="13"/>
        <v>710</v>
      </c>
    </row>
    <row r="433" spans="1:11">
      <c r="A433" t="s">
        <v>161</v>
      </c>
      <c r="B433" t="s">
        <v>10</v>
      </c>
      <c r="C433" s="3">
        <v>46128</v>
      </c>
      <c r="D433" t="s">
        <v>156</v>
      </c>
      <c r="E433" t="s">
        <v>21</v>
      </c>
      <c r="F433" t="s">
        <v>162</v>
      </c>
      <c r="G433" t="s">
        <v>19</v>
      </c>
      <c r="H433" s="4">
        <v>5.3</v>
      </c>
      <c r="J433" t="str">
        <f t="shared" si="12"/>
        <v>0000120881Miles of Road of Unit</v>
      </c>
      <c r="K433" s="4">
        <f t="shared" si="13"/>
        <v>5.3</v>
      </c>
    </row>
    <row r="434" spans="1:11">
      <c r="A434" t="s">
        <v>163</v>
      </c>
      <c r="B434" t="s">
        <v>10</v>
      </c>
      <c r="C434" s="3">
        <v>46128</v>
      </c>
      <c r="D434" t="s">
        <v>156</v>
      </c>
      <c r="E434" t="s">
        <v>21</v>
      </c>
      <c r="F434" t="s">
        <v>164</v>
      </c>
      <c r="G434" t="s">
        <v>19</v>
      </c>
      <c r="H434" s="4">
        <v>3.1</v>
      </c>
      <c r="J434" t="str">
        <f t="shared" si="12"/>
        <v>0000120884Miles of Road of Unit</v>
      </c>
      <c r="K434" s="4">
        <f t="shared" si="13"/>
        <v>3.1</v>
      </c>
    </row>
    <row r="435" spans="1:11">
      <c r="A435" t="s">
        <v>163</v>
      </c>
      <c r="B435" t="s">
        <v>10</v>
      </c>
      <c r="C435" s="3">
        <v>46128</v>
      </c>
      <c r="D435" t="s">
        <v>156</v>
      </c>
      <c r="E435" t="s">
        <v>21</v>
      </c>
      <c r="F435" t="s">
        <v>164</v>
      </c>
      <c r="G435" t="s">
        <v>18</v>
      </c>
      <c r="H435" s="4">
        <v>0</v>
      </c>
      <c r="J435" t="str">
        <f t="shared" si="12"/>
        <v>0000120884Registered Vehicles</v>
      </c>
      <c r="K435" s="4">
        <f t="shared" si="13"/>
        <v>0</v>
      </c>
    </row>
    <row r="436" spans="1:11">
      <c r="A436" t="s">
        <v>163</v>
      </c>
      <c r="B436" t="s">
        <v>10</v>
      </c>
      <c r="C436" s="3">
        <v>46128</v>
      </c>
      <c r="D436" t="s">
        <v>156</v>
      </c>
      <c r="E436" t="s">
        <v>21</v>
      </c>
      <c r="F436" t="s">
        <v>164</v>
      </c>
      <c r="G436" t="s">
        <v>17</v>
      </c>
      <c r="H436" s="4">
        <v>0</v>
      </c>
      <c r="J436" t="str">
        <f t="shared" si="12"/>
        <v>0000120884Registered Automobiles</v>
      </c>
      <c r="K436" s="4">
        <f t="shared" si="13"/>
        <v>0</v>
      </c>
    </row>
    <row r="437" spans="1:11">
      <c r="A437" t="s">
        <v>163</v>
      </c>
      <c r="B437" t="s">
        <v>10</v>
      </c>
      <c r="C437" s="3">
        <v>46128</v>
      </c>
      <c r="D437" t="s">
        <v>156</v>
      </c>
      <c r="E437" t="s">
        <v>21</v>
      </c>
      <c r="F437" t="s">
        <v>164</v>
      </c>
      <c r="G437" t="s">
        <v>15</v>
      </c>
      <c r="H437" s="4">
        <v>441</v>
      </c>
      <c r="J437" t="str">
        <f t="shared" si="12"/>
        <v>0000120884Current Unit Population</v>
      </c>
      <c r="K437" s="4">
        <f t="shared" si="13"/>
        <v>441</v>
      </c>
    </row>
    <row r="438" spans="1:11">
      <c r="A438" t="s">
        <v>163</v>
      </c>
      <c r="B438" t="s">
        <v>10</v>
      </c>
      <c r="C438" s="3">
        <v>46128</v>
      </c>
      <c r="D438" t="s">
        <v>156</v>
      </c>
      <c r="E438" t="s">
        <v>21</v>
      </c>
      <c r="F438" t="s">
        <v>164</v>
      </c>
      <c r="G438" t="s">
        <v>14</v>
      </c>
      <c r="H438" s="4">
        <v>441</v>
      </c>
      <c r="J438" t="str">
        <f t="shared" si="12"/>
        <v>0000120884Decennial Unit Population</v>
      </c>
      <c r="K438" s="4">
        <f t="shared" si="13"/>
        <v>441</v>
      </c>
    </row>
    <row r="439" spans="1:11">
      <c r="A439" t="s">
        <v>163</v>
      </c>
      <c r="B439" t="s">
        <v>10</v>
      </c>
      <c r="C439" s="3">
        <v>46128</v>
      </c>
      <c r="D439" t="s">
        <v>156</v>
      </c>
      <c r="E439" t="s">
        <v>21</v>
      </c>
      <c r="F439" t="s">
        <v>164</v>
      </c>
      <c r="G439" t="s">
        <v>16</v>
      </c>
      <c r="H439" s="4">
        <v>0</v>
      </c>
      <c r="J439" t="str">
        <f t="shared" si="12"/>
        <v>0000120884Consolidated City Population</v>
      </c>
      <c r="K439" s="4">
        <f t="shared" si="13"/>
        <v>0</v>
      </c>
    </row>
    <row r="440" spans="1:11">
      <c r="A440" t="s">
        <v>165</v>
      </c>
      <c r="B440" t="s">
        <v>10</v>
      </c>
      <c r="C440" s="3">
        <v>46128</v>
      </c>
      <c r="D440" t="s">
        <v>156</v>
      </c>
      <c r="E440" t="s">
        <v>21</v>
      </c>
      <c r="F440" t="s">
        <v>166</v>
      </c>
      <c r="G440" t="s">
        <v>14</v>
      </c>
      <c r="H440" s="4">
        <v>1231</v>
      </c>
      <c r="J440" t="str">
        <f t="shared" si="12"/>
        <v>0000120885Decennial Unit Population</v>
      </c>
      <c r="K440" s="4">
        <f t="shared" si="13"/>
        <v>1231</v>
      </c>
    </row>
    <row r="441" spans="1:11">
      <c r="A441" t="s">
        <v>165</v>
      </c>
      <c r="B441" t="s">
        <v>10</v>
      </c>
      <c r="C441" s="3">
        <v>46128</v>
      </c>
      <c r="D441" t="s">
        <v>156</v>
      </c>
      <c r="E441" t="s">
        <v>21</v>
      </c>
      <c r="F441" t="s">
        <v>166</v>
      </c>
      <c r="G441" t="s">
        <v>15</v>
      </c>
      <c r="H441" s="4">
        <v>1231</v>
      </c>
      <c r="J441" t="str">
        <f t="shared" si="12"/>
        <v>0000120885Current Unit Population</v>
      </c>
      <c r="K441" s="4">
        <f t="shared" si="13"/>
        <v>1231</v>
      </c>
    </row>
    <row r="442" spans="1:11">
      <c r="A442" t="s">
        <v>165</v>
      </c>
      <c r="B442" t="s">
        <v>10</v>
      </c>
      <c r="C442" s="3">
        <v>46128</v>
      </c>
      <c r="D442" t="s">
        <v>156</v>
      </c>
      <c r="E442" t="s">
        <v>21</v>
      </c>
      <c r="F442" t="s">
        <v>166</v>
      </c>
      <c r="G442" t="s">
        <v>16</v>
      </c>
      <c r="H442" s="4">
        <v>0</v>
      </c>
      <c r="J442" t="str">
        <f t="shared" si="12"/>
        <v>0000120885Consolidated City Population</v>
      </c>
      <c r="K442" s="4">
        <f t="shared" si="13"/>
        <v>0</v>
      </c>
    </row>
    <row r="443" spans="1:11">
      <c r="A443" t="s">
        <v>165</v>
      </c>
      <c r="B443" t="s">
        <v>10</v>
      </c>
      <c r="C443" s="3">
        <v>46128</v>
      </c>
      <c r="D443" t="s">
        <v>156</v>
      </c>
      <c r="E443" t="s">
        <v>21</v>
      </c>
      <c r="F443" t="s">
        <v>166</v>
      </c>
      <c r="G443" t="s">
        <v>17</v>
      </c>
      <c r="H443" s="4">
        <v>0</v>
      </c>
      <c r="J443" t="str">
        <f t="shared" si="12"/>
        <v>0000120885Registered Automobiles</v>
      </c>
      <c r="K443" s="4">
        <f t="shared" si="13"/>
        <v>0</v>
      </c>
    </row>
    <row r="444" spans="1:11">
      <c r="A444" t="s">
        <v>165</v>
      </c>
      <c r="B444" t="s">
        <v>10</v>
      </c>
      <c r="C444" s="3">
        <v>46128</v>
      </c>
      <c r="D444" t="s">
        <v>156</v>
      </c>
      <c r="E444" t="s">
        <v>21</v>
      </c>
      <c r="F444" t="s">
        <v>166</v>
      </c>
      <c r="G444" t="s">
        <v>18</v>
      </c>
      <c r="H444" s="4">
        <v>0</v>
      </c>
      <c r="J444" t="str">
        <f t="shared" si="12"/>
        <v>0000120885Registered Vehicles</v>
      </c>
      <c r="K444" s="4">
        <f t="shared" si="13"/>
        <v>0</v>
      </c>
    </row>
    <row r="445" spans="1:11">
      <c r="A445" t="s">
        <v>165</v>
      </c>
      <c r="B445" t="s">
        <v>10</v>
      </c>
      <c r="C445" s="3">
        <v>46128</v>
      </c>
      <c r="D445" t="s">
        <v>156</v>
      </c>
      <c r="E445" t="s">
        <v>21</v>
      </c>
      <c r="F445" t="s">
        <v>166</v>
      </c>
      <c r="G445" t="s">
        <v>19</v>
      </c>
      <c r="H445" s="4">
        <v>7.32</v>
      </c>
      <c r="J445" t="str">
        <f t="shared" si="12"/>
        <v>0000120885Miles of Road of Unit</v>
      </c>
      <c r="K445" s="4">
        <f t="shared" si="13"/>
        <v>7.32</v>
      </c>
    </row>
    <row r="446" spans="1:11">
      <c r="A446" t="s">
        <v>167</v>
      </c>
      <c r="B446" t="s">
        <v>10</v>
      </c>
      <c r="C446" s="3">
        <v>46128</v>
      </c>
      <c r="D446" t="s">
        <v>156</v>
      </c>
      <c r="E446" t="s">
        <v>21</v>
      </c>
      <c r="F446" t="s">
        <v>168</v>
      </c>
      <c r="G446" t="s">
        <v>18</v>
      </c>
      <c r="H446" s="4">
        <v>0</v>
      </c>
      <c r="J446" t="str">
        <f t="shared" si="12"/>
        <v>0000120886Registered Vehicles</v>
      </c>
      <c r="K446" s="4">
        <f t="shared" si="13"/>
        <v>0</v>
      </c>
    </row>
    <row r="447" spans="1:11">
      <c r="A447" t="s">
        <v>167</v>
      </c>
      <c r="B447" t="s">
        <v>10</v>
      </c>
      <c r="C447" s="3">
        <v>46128</v>
      </c>
      <c r="D447" t="s">
        <v>156</v>
      </c>
      <c r="E447" t="s">
        <v>21</v>
      </c>
      <c r="F447" t="s">
        <v>168</v>
      </c>
      <c r="G447" t="s">
        <v>17</v>
      </c>
      <c r="H447" s="4">
        <v>0</v>
      </c>
      <c r="J447" t="str">
        <f t="shared" si="12"/>
        <v>0000120886Registered Automobiles</v>
      </c>
      <c r="K447" s="4">
        <f t="shared" si="13"/>
        <v>0</v>
      </c>
    </row>
    <row r="448" spans="1:11">
      <c r="A448" t="s">
        <v>167</v>
      </c>
      <c r="B448" t="s">
        <v>10</v>
      </c>
      <c r="C448" s="3">
        <v>46128</v>
      </c>
      <c r="D448" t="s">
        <v>156</v>
      </c>
      <c r="E448" t="s">
        <v>21</v>
      </c>
      <c r="F448" t="s">
        <v>168</v>
      </c>
      <c r="G448" t="s">
        <v>16</v>
      </c>
      <c r="H448" s="4">
        <v>0</v>
      </c>
      <c r="J448" t="str">
        <f t="shared" si="12"/>
        <v>0000120886Consolidated City Population</v>
      </c>
      <c r="K448" s="4">
        <f t="shared" si="13"/>
        <v>0</v>
      </c>
    </row>
    <row r="449" spans="1:11">
      <c r="A449" t="s">
        <v>167</v>
      </c>
      <c r="B449" t="s">
        <v>10</v>
      </c>
      <c r="C449" s="3">
        <v>46128</v>
      </c>
      <c r="D449" t="s">
        <v>156</v>
      </c>
      <c r="E449" t="s">
        <v>21</v>
      </c>
      <c r="F449" t="s">
        <v>168</v>
      </c>
      <c r="G449" t="s">
        <v>15</v>
      </c>
      <c r="H449" s="4">
        <v>1508</v>
      </c>
      <c r="J449" t="str">
        <f t="shared" si="12"/>
        <v>0000120886Current Unit Population</v>
      </c>
      <c r="K449" s="4">
        <f t="shared" si="13"/>
        <v>1508</v>
      </c>
    </row>
    <row r="450" spans="1:11">
      <c r="A450" t="s">
        <v>167</v>
      </c>
      <c r="B450" t="s">
        <v>10</v>
      </c>
      <c r="C450" s="3">
        <v>46128</v>
      </c>
      <c r="D450" t="s">
        <v>156</v>
      </c>
      <c r="E450" t="s">
        <v>21</v>
      </c>
      <c r="F450" t="s">
        <v>168</v>
      </c>
      <c r="G450" t="s">
        <v>14</v>
      </c>
      <c r="H450" s="4">
        <v>1508</v>
      </c>
      <c r="J450" t="str">
        <f t="shared" si="12"/>
        <v>0000120886Decennial Unit Population</v>
      </c>
      <c r="K450" s="4">
        <f t="shared" si="13"/>
        <v>1508</v>
      </c>
    </row>
    <row r="451" spans="1:11">
      <c r="A451" t="s">
        <v>167</v>
      </c>
      <c r="B451" t="s">
        <v>10</v>
      </c>
      <c r="C451" s="3">
        <v>46128</v>
      </c>
      <c r="D451" t="s">
        <v>156</v>
      </c>
      <c r="E451" t="s">
        <v>21</v>
      </c>
      <c r="F451" t="s">
        <v>168</v>
      </c>
      <c r="G451" t="s">
        <v>19</v>
      </c>
      <c r="H451" s="4">
        <v>6.23</v>
      </c>
      <c r="J451" t="str">
        <f t="shared" ref="J451:J514" si="14">A451&amp;G451</f>
        <v>0000120886Miles of Road of Unit</v>
      </c>
      <c r="K451" s="4">
        <f t="shared" ref="K451:K514" si="15">H451</f>
        <v>6.23</v>
      </c>
    </row>
    <row r="452" spans="1:11">
      <c r="A452" t="s">
        <v>169</v>
      </c>
      <c r="B452" t="s">
        <v>10</v>
      </c>
      <c r="C452" s="3">
        <v>46128</v>
      </c>
      <c r="D452" t="s">
        <v>170</v>
      </c>
      <c r="E452" t="s">
        <v>12</v>
      </c>
      <c r="F452" t="s">
        <v>13</v>
      </c>
      <c r="G452" t="s">
        <v>19</v>
      </c>
      <c r="H452" s="4">
        <v>472.92</v>
      </c>
      <c r="J452" t="str">
        <f t="shared" si="14"/>
        <v>0000082942Miles of Road of Unit</v>
      </c>
      <c r="K452" s="4">
        <f t="shared" si="15"/>
        <v>472.92</v>
      </c>
    </row>
    <row r="453" spans="1:11">
      <c r="A453" t="s">
        <v>169</v>
      </c>
      <c r="B453" t="s">
        <v>10</v>
      </c>
      <c r="C453" s="3">
        <v>46128</v>
      </c>
      <c r="D453" t="s">
        <v>170</v>
      </c>
      <c r="E453" t="s">
        <v>12</v>
      </c>
      <c r="F453" t="s">
        <v>13</v>
      </c>
      <c r="G453" t="s">
        <v>18</v>
      </c>
      <c r="H453" s="4">
        <v>14315</v>
      </c>
      <c r="J453" t="str">
        <f t="shared" si="14"/>
        <v>0000082942Registered Vehicles</v>
      </c>
      <c r="K453" s="4">
        <f t="shared" si="15"/>
        <v>14315</v>
      </c>
    </row>
    <row r="454" spans="1:11">
      <c r="A454" t="s">
        <v>169</v>
      </c>
      <c r="B454" t="s">
        <v>10</v>
      </c>
      <c r="C454" s="3">
        <v>46128</v>
      </c>
      <c r="D454" t="s">
        <v>170</v>
      </c>
      <c r="E454" t="s">
        <v>12</v>
      </c>
      <c r="F454" t="s">
        <v>13</v>
      </c>
      <c r="G454" t="s">
        <v>17</v>
      </c>
      <c r="H454" s="4">
        <v>7003</v>
      </c>
      <c r="J454" t="str">
        <f t="shared" si="14"/>
        <v>0000082942Registered Automobiles</v>
      </c>
      <c r="K454" s="4">
        <f t="shared" si="15"/>
        <v>7003</v>
      </c>
    </row>
    <row r="455" spans="1:11">
      <c r="A455" t="s">
        <v>169</v>
      </c>
      <c r="B455" t="s">
        <v>10</v>
      </c>
      <c r="C455" s="3">
        <v>46128</v>
      </c>
      <c r="D455" t="s">
        <v>170</v>
      </c>
      <c r="E455" t="s">
        <v>12</v>
      </c>
      <c r="F455" t="s">
        <v>13</v>
      </c>
      <c r="G455" t="s">
        <v>16</v>
      </c>
      <c r="H455" s="4">
        <v>0</v>
      </c>
      <c r="J455" t="str">
        <f t="shared" si="14"/>
        <v>0000082942Consolidated City Population</v>
      </c>
      <c r="K455" s="4">
        <f t="shared" si="15"/>
        <v>0</v>
      </c>
    </row>
    <row r="456" spans="1:11">
      <c r="A456" t="s">
        <v>169</v>
      </c>
      <c r="B456" t="s">
        <v>10</v>
      </c>
      <c r="C456" s="3">
        <v>46128</v>
      </c>
      <c r="D456" t="s">
        <v>170</v>
      </c>
      <c r="E456" t="s">
        <v>12</v>
      </c>
      <c r="F456" t="s">
        <v>13</v>
      </c>
      <c r="G456" t="s">
        <v>15</v>
      </c>
      <c r="H456" s="4">
        <v>8283</v>
      </c>
      <c r="J456" t="str">
        <f t="shared" si="14"/>
        <v>0000082942Current Unit Population</v>
      </c>
      <c r="K456" s="4">
        <f t="shared" si="15"/>
        <v>8283</v>
      </c>
    </row>
    <row r="457" spans="1:11">
      <c r="A457" t="s">
        <v>169</v>
      </c>
      <c r="B457" t="s">
        <v>10</v>
      </c>
      <c r="C457" s="3">
        <v>46128</v>
      </c>
      <c r="D457" t="s">
        <v>170</v>
      </c>
      <c r="E457" t="s">
        <v>12</v>
      </c>
      <c r="F457" t="s">
        <v>13</v>
      </c>
      <c r="G457" t="s">
        <v>14</v>
      </c>
      <c r="H457" s="4">
        <v>8283</v>
      </c>
      <c r="J457" t="str">
        <f t="shared" si="14"/>
        <v>0000082942Decennial Unit Population</v>
      </c>
      <c r="K457" s="4">
        <f t="shared" si="15"/>
        <v>8283</v>
      </c>
    </row>
    <row r="458" spans="1:11">
      <c r="A458" t="s">
        <v>171</v>
      </c>
      <c r="B458" t="s">
        <v>10</v>
      </c>
      <c r="C458" s="3">
        <v>46128</v>
      </c>
      <c r="D458" t="s">
        <v>170</v>
      </c>
      <c r="E458" t="s">
        <v>21</v>
      </c>
      <c r="F458" t="s">
        <v>172</v>
      </c>
      <c r="G458" t="s">
        <v>14</v>
      </c>
      <c r="H458" s="4">
        <v>29</v>
      </c>
      <c r="J458" t="str">
        <f t="shared" si="14"/>
        <v>0000120889Decennial Unit Population</v>
      </c>
      <c r="K458" s="4">
        <f t="shared" si="15"/>
        <v>29</v>
      </c>
    </row>
    <row r="459" spans="1:11">
      <c r="A459" t="s">
        <v>171</v>
      </c>
      <c r="B459" t="s">
        <v>10</v>
      </c>
      <c r="C459" s="3">
        <v>46128</v>
      </c>
      <c r="D459" t="s">
        <v>170</v>
      </c>
      <c r="E459" t="s">
        <v>21</v>
      </c>
      <c r="F459" t="s">
        <v>172</v>
      </c>
      <c r="G459" t="s">
        <v>15</v>
      </c>
      <c r="H459" s="4">
        <v>29</v>
      </c>
      <c r="J459" t="str">
        <f t="shared" si="14"/>
        <v>0000120889Current Unit Population</v>
      </c>
      <c r="K459" s="4">
        <f t="shared" si="15"/>
        <v>29</v>
      </c>
    </row>
    <row r="460" spans="1:11">
      <c r="A460" t="s">
        <v>171</v>
      </c>
      <c r="B460" t="s">
        <v>10</v>
      </c>
      <c r="C460" s="3">
        <v>46128</v>
      </c>
      <c r="D460" t="s">
        <v>170</v>
      </c>
      <c r="E460" t="s">
        <v>21</v>
      </c>
      <c r="F460" t="s">
        <v>172</v>
      </c>
      <c r="G460" t="s">
        <v>16</v>
      </c>
      <c r="H460" s="4">
        <v>0</v>
      </c>
      <c r="J460" t="str">
        <f t="shared" si="14"/>
        <v>0000120889Consolidated City Population</v>
      </c>
      <c r="K460" s="4">
        <f t="shared" si="15"/>
        <v>0</v>
      </c>
    </row>
    <row r="461" spans="1:11">
      <c r="A461" t="s">
        <v>171</v>
      </c>
      <c r="B461" t="s">
        <v>10</v>
      </c>
      <c r="C461" s="3">
        <v>46128</v>
      </c>
      <c r="D461" t="s">
        <v>170</v>
      </c>
      <c r="E461" t="s">
        <v>21</v>
      </c>
      <c r="F461" t="s">
        <v>172</v>
      </c>
      <c r="G461" t="s">
        <v>17</v>
      </c>
      <c r="H461" s="4">
        <v>0</v>
      </c>
      <c r="J461" t="str">
        <f t="shared" si="14"/>
        <v>0000120889Registered Automobiles</v>
      </c>
      <c r="K461" s="4">
        <f t="shared" si="15"/>
        <v>0</v>
      </c>
    </row>
    <row r="462" spans="1:11">
      <c r="A462" t="s">
        <v>171</v>
      </c>
      <c r="B462" t="s">
        <v>10</v>
      </c>
      <c r="C462" s="3">
        <v>46128</v>
      </c>
      <c r="D462" t="s">
        <v>170</v>
      </c>
      <c r="E462" t="s">
        <v>21</v>
      </c>
      <c r="F462" t="s">
        <v>172</v>
      </c>
      <c r="G462" t="s">
        <v>18</v>
      </c>
      <c r="H462" s="4">
        <v>0</v>
      </c>
      <c r="J462" t="str">
        <f t="shared" si="14"/>
        <v>0000120889Registered Vehicles</v>
      </c>
      <c r="K462" s="4">
        <f t="shared" si="15"/>
        <v>0</v>
      </c>
    </row>
    <row r="463" spans="1:11">
      <c r="A463" t="s">
        <v>171</v>
      </c>
      <c r="B463" t="s">
        <v>10</v>
      </c>
      <c r="C463" s="3">
        <v>46128</v>
      </c>
      <c r="D463" t="s">
        <v>170</v>
      </c>
      <c r="E463" t="s">
        <v>21</v>
      </c>
      <c r="F463" t="s">
        <v>172</v>
      </c>
      <c r="G463" t="s">
        <v>19</v>
      </c>
      <c r="H463" s="4">
        <v>2.35</v>
      </c>
      <c r="J463" t="str">
        <f t="shared" si="14"/>
        <v>0000120889Miles of Road of Unit</v>
      </c>
      <c r="K463" s="4">
        <f t="shared" si="15"/>
        <v>2.35</v>
      </c>
    </row>
    <row r="464" spans="1:11">
      <c r="A464" t="s">
        <v>173</v>
      </c>
      <c r="B464" t="s">
        <v>10</v>
      </c>
      <c r="C464" s="3">
        <v>46128</v>
      </c>
      <c r="D464" t="s">
        <v>170</v>
      </c>
      <c r="E464" t="s">
        <v>21</v>
      </c>
      <c r="F464" t="s">
        <v>174</v>
      </c>
      <c r="G464" t="s">
        <v>19</v>
      </c>
      <c r="H464" s="4">
        <v>8.6999999999999993</v>
      </c>
      <c r="J464" t="str">
        <f t="shared" si="14"/>
        <v>0000120891Miles of Road of Unit</v>
      </c>
      <c r="K464" s="4">
        <f t="shared" si="15"/>
        <v>8.6999999999999993</v>
      </c>
    </row>
    <row r="465" spans="1:11">
      <c r="A465" t="s">
        <v>173</v>
      </c>
      <c r="B465" t="s">
        <v>10</v>
      </c>
      <c r="C465" s="3">
        <v>46128</v>
      </c>
      <c r="D465" t="s">
        <v>170</v>
      </c>
      <c r="E465" t="s">
        <v>21</v>
      </c>
      <c r="F465" t="s">
        <v>174</v>
      </c>
      <c r="G465" t="s">
        <v>18</v>
      </c>
      <c r="H465" s="4">
        <v>0</v>
      </c>
      <c r="J465" t="str">
        <f t="shared" si="14"/>
        <v>0000120891Registered Vehicles</v>
      </c>
      <c r="K465" s="4">
        <f t="shared" si="15"/>
        <v>0</v>
      </c>
    </row>
    <row r="466" spans="1:11">
      <c r="A466" t="s">
        <v>173</v>
      </c>
      <c r="B466" t="s">
        <v>10</v>
      </c>
      <c r="C466" s="3">
        <v>46128</v>
      </c>
      <c r="D466" t="s">
        <v>170</v>
      </c>
      <c r="E466" t="s">
        <v>21</v>
      </c>
      <c r="F466" t="s">
        <v>174</v>
      </c>
      <c r="G466" t="s">
        <v>17</v>
      </c>
      <c r="H466" s="4">
        <v>0</v>
      </c>
      <c r="J466" t="str">
        <f t="shared" si="14"/>
        <v>0000120891Registered Automobiles</v>
      </c>
      <c r="K466" s="4">
        <f t="shared" si="15"/>
        <v>0</v>
      </c>
    </row>
    <row r="467" spans="1:11">
      <c r="A467" t="s">
        <v>173</v>
      </c>
      <c r="B467" t="s">
        <v>10</v>
      </c>
      <c r="C467" s="3">
        <v>46128</v>
      </c>
      <c r="D467" t="s">
        <v>170</v>
      </c>
      <c r="E467" t="s">
        <v>21</v>
      </c>
      <c r="F467" t="s">
        <v>174</v>
      </c>
      <c r="G467" t="s">
        <v>16</v>
      </c>
      <c r="H467" s="4">
        <v>0</v>
      </c>
      <c r="J467" t="str">
        <f t="shared" si="14"/>
        <v>0000120891Consolidated City Population</v>
      </c>
      <c r="K467" s="4">
        <f t="shared" si="15"/>
        <v>0</v>
      </c>
    </row>
    <row r="468" spans="1:11">
      <c r="A468" t="s">
        <v>173</v>
      </c>
      <c r="B468" t="s">
        <v>10</v>
      </c>
      <c r="C468" s="3">
        <v>46128</v>
      </c>
      <c r="D468" t="s">
        <v>170</v>
      </c>
      <c r="E468" t="s">
        <v>21</v>
      </c>
      <c r="F468" t="s">
        <v>174</v>
      </c>
      <c r="G468" t="s">
        <v>14</v>
      </c>
      <c r="H468" s="4">
        <v>685</v>
      </c>
      <c r="J468" t="str">
        <f t="shared" si="14"/>
        <v>0000120891Decennial Unit Population</v>
      </c>
      <c r="K468" s="4">
        <f t="shared" si="15"/>
        <v>685</v>
      </c>
    </row>
    <row r="469" spans="1:11">
      <c r="A469" t="s">
        <v>173</v>
      </c>
      <c r="B469" t="s">
        <v>10</v>
      </c>
      <c r="C469" s="3">
        <v>46128</v>
      </c>
      <c r="D469" t="s">
        <v>170</v>
      </c>
      <c r="E469" t="s">
        <v>21</v>
      </c>
      <c r="F469" t="s">
        <v>174</v>
      </c>
      <c r="G469" t="s">
        <v>15</v>
      </c>
      <c r="H469" s="4">
        <v>685</v>
      </c>
      <c r="J469" t="str">
        <f t="shared" si="14"/>
        <v>0000120891Current Unit Population</v>
      </c>
      <c r="K469" s="4">
        <f t="shared" si="15"/>
        <v>685</v>
      </c>
    </row>
    <row r="470" spans="1:11">
      <c r="A470" t="s">
        <v>175</v>
      </c>
      <c r="B470" t="s">
        <v>10</v>
      </c>
      <c r="C470" s="3">
        <v>46128</v>
      </c>
      <c r="D470" t="s">
        <v>170</v>
      </c>
      <c r="E470" t="s">
        <v>21</v>
      </c>
      <c r="F470" t="s">
        <v>176</v>
      </c>
      <c r="G470" t="s">
        <v>18</v>
      </c>
      <c r="H470" s="4">
        <v>0</v>
      </c>
      <c r="J470" t="str">
        <f t="shared" si="14"/>
        <v>0000120892Registered Vehicles</v>
      </c>
      <c r="K470" s="4">
        <f t="shared" si="15"/>
        <v>0</v>
      </c>
    </row>
    <row r="471" spans="1:11">
      <c r="A471" t="s">
        <v>175</v>
      </c>
      <c r="B471" t="s">
        <v>10</v>
      </c>
      <c r="C471" s="3">
        <v>46128</v>
      </c>
      <c r="D471" t="s">
        <v>170</v>
      </c>
      <c r="E471" t="s">
        <v>21</v>
      </c>
      <c r="F471" t="s">
        <v>176</v>
      </c>
      <c r="G471" t="s">
        <v>17</v>
      </c>
      <c r="H471" s="4">
        <v>0</v>
      </c>
      <c r="J471" t="str">
        <f t="shared" si="14"/>
        <v>0000120892Registered Automobiles</v>
      </c>
      <c r="K471" s="4">
        <f t="shared" si="15"/>
        <v>0</v>
      </c>
    </row>
    <row r="472" spans="1:11">
      <c r="A472" t="s">
        <v>175</v>
      </c>
      <c r="B472" t="s">
        <v>10</v>
      </c>
      <c r="C472" s="3">
        <v>46128</v>
      </c>
      <c r="D472" t="s">
        <v>170</v>
      </c>
      <c r="E472" t="s">
        <v>21</v>
      </c>
      <c r="F472" t="s">
        <v>176</v>
      </c>
      <c r="G472" t="s">
        <v>16</v>
      </c>
      <c r="H472" s="4">
        <v>0</v>
      </c>
      <c r="J472" t="str">
        <f t="shared" si="14"/>
        <v>0000120892Consolidated City Population</v>
      </c>
      <c r="K472" s="4">
        <f t="shared" si="15"/>
        <v>0</v>
      </c>
    </row>
    <row r="473" spans="1:11">
      <c r="A473" t="s">
        <v>175</v>
      </c>
      <c r="B473" t="s">
        <v>10</v>
      </c>
      <c r="C473" s="3">
        <v>46128</v>
      </c>
      <c r="D473" t="s">
        <v>170</v>
      </c>
      <c r="E473" t="s">
        <v>21</v>
      </c>
      <c r="F473" t="s">
        <v>176</v>
      </c>
      <c r="G473" t="s">
        <v>15</v>
      </c>
      <c r="H473" s="4">
        <v>289</v>
      </c>
      <c r="J473" t="str">
        <f t="shared" si="14"/>
        <v>0000120892Current Unit Population</v>
      </c>
      <c r="K473" s="4">
        <f t="shared" si="15"/>
        <v>289</v>
      </c>
    </row>
    <row r="474" spans="1:11">
      <c r="A474" t="s">
        <v>175</v>
      </c>
      <c r="B474" t="s">
        <v>10</v>
      </c>
      <c r="C474" s="3">
        <v>46128</v>
      </c>
      <c r="D474" t="s">
        <v>170</v>
      </c>
      <c r="E474" t="s">
        <v>21</v>
      </c>
      <c r="F474" t="s">
        <v>176</v>
      </c>
      <c r="G474" t="s">
        <v>14</v>
      </c>
      <c r="H474" s="4">
        <v>289</v>
      </c>
      <c r="J474" t="str">
        <f t="shared" si="14"/>
        <v>0000120892Decennial Unit Population</v>
      </c>
      <c r="K474" s="4">
        <f t="shared" si="15"/>
        <v>289</v>
      </c>
    </row>
    <row r="475" spans="1:11">
      <c r="A475" t="s">
        <v>175</v>
      </c>
      <c r="B475" t="s">
        <v>10</v>
      </c>
      <c r="C475" s="3">
        <v>46128</v>
      </c>
      <c r="D475" t="s">
        <v>170</v>
      </c>
      <c r="E475" t="s">
        <v>21</v>
      </c>
      <c r="F475" t="s">
        <v>176</v>
      </c>
      <c r="G475" t="s">
        <v>19</v>
      </c>
      <c r="H475" s="4">
        <v>5.44</v>
      </c>
      <c r="J475" t="str">
        <f t="shared" si="14"/>
        <v>0000120892Miles of Road of Unit</v>
      </c>
      <c r="K475" s="4">
        <f t="shared" si="15"/>
        <v>5.44</v>
      </c>
    </row>
    <row r="476" spans="1:11">
      <c r="A476" t="s">
        <v>177</v>
      </c>
      <c r="B476" t="s">
        <v>10</v>
      </c>
      <c r="C476" s="3">
        <v>46128</v>
      </c>
      <c r="D476" t="s">
        <v>170</v>
      </c>
      <c r="E476" t="s">
        <v>21</v>
      </c>
      <c r="F476" t="s">
        <v>178</v>
      </c>
      <c r="G476" t="s">
        <v>18</v>
      </c>
      <c r="H476" s="4">
        <v>0</v>
      </c>
      <c r="J476" t="str">
        <f t="shared" si="14"/>
        <v>0000120893Registered Vehicles</v>
      </c>
      <c r="K476" s="4">
        <f t="shared" si="15"/>
        <v>0</v>
      </c>
    </row>
    <row r="477" spans="1:11">
      <c r="A477" t="s">
        <v>177</v>
      </c>
      <c r="B477" t="s">
        <v>10</v>
      </c>
      <c r="C477" s="3">
        <v>46128</v>
      </c>
      <c r="D477" t="s">
        <v>170</v>
      </c>
      <c r="E477" t="s">
        <v>21</v>
      </c>
      <c r="F477" t="s">
        <v>178</v>
      </c>
      <c r="G477" t="s">
        <v>19</v>
      </c>
      <c r="H477" s="4">
        <v>9.34</v>
      </c>
      <c r="J477" t="str">
        <f t="shared" si="14"/>
        <v>0000120893Miles of Road of Unit</v>
      </c>
      <c r="K477" s="4">
        <f t="shared" si="15"/>
        <v>9.34</v>
      </c>
    </row>
    <row r="478" spans="1:11">
      <c r="A478" t="s">
        <v>177</v>
      </c>
      <c r="B478" t="s">
        <v>10</v>
      </c>
      <c r="C478" s="3">
        <v>46128</v>
      </c>
      <c r="D478" t="s">
        <v>170</v>
      </c>
      <c r="E478" t="s">
        <v>21</v>
      </c>
      <c r="F478" t="s">
        <v>178</v>
      </c>
      <c r="G478" t="s">
        <v>17</v>
      </c>
      <c r="H478" s="4">
        <v>0</v>
      </c>
      <c r="J478" t="str">
        <f t="shared" si="14"/>
        <v>0000120893Registered Automobiles</v>
      </c>
      <c r="K478" s="4">
        <f t="shared" si="15"/>
        <v>0</v>
      </c>
    </row>
    <row r="479" spans="1:11">
      <c r="A479" t="s">
        <v>177</v>
      </c>
      <c r="B479" t="s">
        <v>10</v>
      </c>
      <c r="C479" s="3">
        <v>46128</v>
      </c>
      <c r="D479" t="s">
        <v>170</v>
      </c>
      <c r="E479" t="s">
        <v>21</v>
      </c>
      <c r="F479" t="s">
        <v>178</v>
      </c>
      <c r="G479" t="s">
        <v>16</v>
      </c>
      <c r="H479" s="4">
        <v>0</v>
      </c>
      <c r="J479" t="str">
        <f t="shared" si="14"/>
        <v>0000120893Consolidated City Population</v>
      </c>
      <c r="K479" s="4">
        <f t="shared" si="15"/>
        <v>0</v>
      </c>
    </row>
    <row r="480" spans="1:11">
      <c r="A480" t="s">
        <v>177</v>
      </c>
      <c r="B480" t="s">
        <v>10</v>
      </c>
      <c r="C480" s="3">
        <v>46128</v>
      </c>
      <c r="D480" t="s">
        <v>170</v>
      </c>
      <c r="E480" t="s">
        <v>21</v>
      </c>
      <c r="F480" t="s">
        <v>178</v>
      </c>
      <c r="G480" t="s">
        <v>15</v>
      </c>
      <c r="H480" s="4">
        <v>829</v>
      </c>
      <c r="J480" t="str">
        <f t="shared" si="14"/>
        <v>0000120893Current Unit Population</v>
      </c>
      <c r="K480" s="4">
        <f t="shared" si="15"/>
        <v>829</v>
      </c>
    </row>
    <row r="481" spans="1:11">
      <c r="A481" t="s">
        <v>177</v>
      </c>
      <c r="B481" t="s">
        <v>10</v>
      </c>
      <c r="C481" s="3">
        <v>46128</v>
      </c>
      <c r="D481" t="s">
        <v>170</v>
      </c>
      <c r="E481" t="s">
        <v>21</v>
      </c>
      <c r="F481" t="s">
        <v>178</v>
      </c>
      <c r="G481" t="s">
        <v>14</v>
      </c>
      <c r="H481" s="4">
        <v>829</v>
      </c>
      <c r="J481" t="str">
        <f t="shared" si="14"/>
        <v>0000120893Decennial Unit Population</v>
      </c>
      <c r="K481" s="4">
        <f t="shared" si="15"/>
        <v>829</v>
      </c>
    </row>
    <row r="482" spans="1:11">
      <c r="A482" t="s">
        <v>179</v>
      </c>
      <c r="B482" t="s">
        <v>10</v>
      </c>
      <c r="C482" s="3">
        <v>46128</v>
      </c>
      <c r="D482" t="s">
        <v>170</v>
      </c>
      <c r="E482" t="s">
        <v>21</v>
      </c>
      <c r="F482" t="s">
        <v>180</v>
      </c>
      <c r="G482" t="s">
        <v>14</v>
      </c>
      <c r="H482" s="4">
        <v>790</v>
      </c>
      <c r="J482" t="str">
        <f t="shared" si="14"/>
        <v>0000120894Decennial Unit Population</v>
      </c>
      <c r="K482" s="4">
        <f t="shared" si="15"/>
        <v>790</v>
      </c>
    </row>
    <row r="483" spans="1:11">
      <c r="A483" t="s">
        <v>179</v>
      </c>
      <c r="B483" t="s">
        <v>10</v>
      </c>
      <c r="C483" s="3">
        <v>46128</v>
      </c>
      <c r="D483" t="s">
        <v>170</v>
      </c>
      <c r="E483" t="s">
        <v>21</v>
      </c>
      <c r="F483" t="s">
        <v>180</v>
      </c>
      <c r="G483" t="s">
        <v>15</v>
      </c>
      <c r="H483" s="4">
        <v>790</v>
      </c>
      <c r="J483" t="str">
        <f t="shared" si="14"/>
        <v>0000120894Current Unit Population</v>
      </c>
      <c r="K483" s="4">
        <f t="shared" si="15"/>
        <v>790</v>
      </c>
    </row>
    <row r="484" spans="1:11">
      <c r="A484" t="s">
        <v>179</v>
      </c>
      <c r="B484" t="s">
        <v>10</v>
      </c>
      <c r="C484" s="3">
        <v>46128</v>
      </c>
      <c r="D484" t="s">
        <v>170</v>
      </c>
      <c r="E484" t="s">
        <v>21</v>
      </c>
      <c r="F484" t="s">
        <v>180</v>
      </c>
      <c r="G484" t="s">
        <v>16</v>
      </c>
      <c r="H484" s="4">
        <v>0</v>
      </c>
      <c r="J484" t="str">
        <f t="shared" si="14"/>
        <v>0000120894Consolidated City Population</v>
      </c>
      <c r="K484" s="4">
        <f t="shared" si="15"/>
        <v>0</v>
      </c>
    </row>
    <row r="485" spans="1:11">
      <c r="A485" t="s">
        <v>179</v>
      </c>
      <c r="B485" t="s">
        <v>10</v>
      </c>
      <c r="C485" s="3">
        <v>46128</v>
      </c>
      <c r="D485" t="s">
        <v>170</v>
      </c>
      <c r="E485" t="s">
        <v>21</v>
      </c>
      <c r="F485" t="s">
        <v>180</v>
      </c>
      <c r="G485" t="s">
        <v>17</v>
      </c>
      <c r="H485" s="4">
        <v>0</v>
      </c>
      <c r="J485" t="str">
        <f t="shared" si="14"/>
        <v>0000120894Registered Automobiles</v>
      </c>
      <c r="K485" s="4">
        <f t="shared" si="15"/>
        <v>0</v>
      </c>
    </row>
    <row r="486" spans="1:11">
      <c r="A486" t="s">
        <v>179</v>
      </c>
      <c r="B486" t="s">
        <v>10</v>
      </c>
      <c r="C486" s="3">
        <v>46128</v>
      </c>
      <c r="D486" t="s">
        <v>170</v>
      </c>
      <c r="E486" t="s">
        <v>21</v>
      </c>
      <c r="F486" t="s">
        <v>180</v>
      </c>
      <c r="G486" t="s">
        <v>18</v>
      </c>
      <c r="H486" s="4">
        <v>0</v>
      </c>
      <c r="J486" t="str">
        <f t="shared" si="14"/>
        <v>0000120894Registered Vehicles</v>
      </c>
      <c r="K486" s="4">
        <f t="shared" si="15"/>
        <v>0</v>
      </c>
    </row>
    <row r="487" spans="1:11">
      <c r="A487" t="s">
        <v>179</v>
      </c>
      <c r="B487" t="s">
        <v>10</v>
      </c>
      <c r="C487" s="3">
        <v>46128</v>
      </c>
      <c r="D487" t="s">
        <v>170</v>
      </c>
      <c r="E487" t="s">
        <v>21</v>
      </c>
      <c r="F487" t="s">
        <v>180</v>
      </c>
      <c r="G487" t="s">
        <v>19</v>
      </c>
      <c r="H487" s="4">
        <v>8.5299999999999994</v>
      </c>
      <c r="J487" t="str">
        <f t="shared" si="14"/>
        <v>0000120894Miles of Road of Unit</v>
      </c>
      <c r="K487" s="4">
        <f t="shared" si="15"/>
        <v>8.5299999999999994</v>
      </c>
    </row>
    <row r="488" spans="1:11">
      <c r="A488" t="s">
        <v>181</v>
      </c>
      <c r="B488" t="s">
        <v>10</v>
      </c>
      <c r="C488" s="3">
        <v>46128</v>
      </c>
      <c r="D488" t="s">
        <v>182</v>
      </c>
      <c r="E488" t="s">
        <v>12</v>
      </c>
      <c r="F488" t="s">
        <v>13</v>
      </c>
      <c r="G488" t="s">
        <v>14</v>
      </c>
      <c r="H488" s="4">
        <v>17804</v>
      </c>
      <c r="J488" t="str">
        <f t="shared" si="14"/>
        <v>0000082943Decennial Unit Population</v>
      </c>
      <c r="K488" s="4">
        <f t="shared" si="15"/>
        <v>17804</v>
      </c>
    </row>
    <row r="489" spans="1:11">
      <c r="A489" t="s">
        <v>181</v>
      </c>
      <c r="B489" t="s">
        <v>10</v>
      </c>
      <c r="C489" s="3">
        <v>46128</v>
      </c>
      <c r="D489" t="s">
        <v>182</v>
      </c>
      <c r="E489" t="s">
        <v>12</v>
      </c>
      <c r="F489" t="s">
        <v>13</v>
      </c>
      <c r="G489" t="s">
        <v>15</v>
      </c>
      <c r="H489" s="4">
        <v>17804</v>
      </c>
      <c r="J489" t="str">
        <f t="shared" si="14"/>
        <v>0000082943Current Unit Population</v>
      </c>
      <c r="K489" s="4">
        <f t="shared" si="15"/>
        <v>17804</v>
      </c>
    </row>
    <row r="490" spans="1:11">
      <c r="A490" t="s">
        <v>181</v>
      </c>
      <c r="B490" t="s">
        <v>10</v>
      </c>
      <c r="C490" s="3">
        <v>46128</v>
      </c>
      <c r="D490" t="s">
        <v>182</v>
      </c>
      <c r="E490" t="s">
        <v>12</v>
      </c>
      <c r="F490" t="s">
        <v>13</v>
      </c>
      <c r="G490" t="s">
        <v>16</v>
      </c>
      <c r="H490" s="4">
        <v>0</v>
      </c>
      <c r="J490" t="str">
        <f t="shared" si="14"/>
        <v>0000082943Consolidated City Population</v>
      </c>
      <c r="K490" s="4">
        <f t="shared" si="15"/>
        <v>0</v>
      </c>
    </row>
    <row r="491" spans="1:11">
      <c r="A491" t="s">
        <v>181</v>
      </c>
      <c r="B491" t="s">
        <v>10</v>
      </c>
      <c r="C491" s="3">
        <v>46128</v>
      </c>
      <c r="D491" t="s">
        <v>182</v>
      </c>
      <c r="E491" t="s">
        <v>12</v>
      </c>
      <c r="F491" t="s">
        <v>13</v>
      </c>
      <c r="G491" t="s">
        <v>17</v>
      </c>
      <c r="H491" s="4">
        <v>19605</v>
      </c>
      <c r="J491" t="str">
        <f t="shared" si="14"/>
        <v>0000082943Registered Automobiles</v>
      </c>
      <c r="K491" s="4">
        <f t="shared" si="15"/>
        <v>19605</v>
      </c>
    </row>
    <row r="492" spans="1:11">
      <c r="A492" t="s">
        <v>181</v>
      </c>
      <c r="B492" t="s">
        <v>10</v>
      </c>
      <c r="C492" s="3">
        <v>46128</v>
      </c>
      <c r="D492" t="s">
        <v>182</v>
      </c>
      <c r="E492" t="s">
        <v>12</v>
      </c>
      <c r="F492" t="s">
        <v>13</v>
      </c>
      <c r="G492" t="s">
        <v>18</v>
      </c>
      <c r="H492" s="4">
        <v>39970</v>
      </c>
      <c r="J492" t="str">
        <f t="shared" si="14"/>
        <v>0000082943Registered Vehicles</v>
      </c>
      <c r="K492" s="4">
        <f t="shared" si="15"/>
        <v>39970</v>
      </c>
    </row>
    <row r="493" spans="1:11">
      <c r="A493" t="s">
        <v>181</v>
      </c>
      <c r="B493" t="s">
        <v>10</v>
      </c>
      <c r="C493" s="3">
        <v>46128</v>
      </c>
      <c r="D493" t="s">
        <v>182</v>
      </c>
      <c r="E493" t="s">
        <v>12</v>
      </c>
      <c r="F493" t="s">
        <v>13</v>
      </c>
      <c r="G493" t="s">
        <v>19</v>
      </c>
      <c r="H493" s="4">
        <v>789.58</v>
      </c>
      <c r="J493" t="str">
        <f t="shared" si="14"/>
        <v>0000082943Miles of Road of Unit</v>
      </c>
      <c r="K493" s="4">
        <f t="shared" si="15"/>
        <v>789.58</v>
      </c>
    </row>
    <row r="494" spans="1:11">
      <c r="A494" t="s">
        <v>183</v>
      </c>
      <c r="B494" t="s">
        <v>10</v>
      </c>
      <c r="C494" s="3">
        <v>46128</v>
      </c>
      <c r="D494" t="s">
        <v>182</v>
      </c>
      <c r="E494" t="s">
        <v>21</v>
      </c>
      <c r="F494" t="s">
        <v>184</v>
      </c>
      <c r="G494" t="s">
        <v>19</v>
      </c>
      <c r="H494" s="4">
        <v>82.07</v>
      </c>
      <c r="J494" t="str">
        <f t="shared" si="14"/>
        <v>0000075199Miles of Road of Unit</v>
      </c>
      <c r="K494" s="4">
        <f t="shared" si="15"/>
        <v>82.07</v>
      </c>
    </row>
    <row r="495" spans="1:11">
      <c r="A495" t="s">
        <v>183</v>
      </c>
      <c r="B495" t="s">
        <v>10</v>
      </c>
      <c r="C495" s="3">
        <v>46128</v>
      </c>
      <c r="D495" t="s">
        <v>182</v>
      </c>
      <c r="E495" t="s">
        <v>21</v>
      </c>
      <c r="F495" t="s">
        <v>184</v>
      </c>
      <c r="G495" t="s">
        <v>18</v>
      </c>
      <c r="H495" s="4">
        <v>0</v>
      </c>
      <c r="J495" t="str">
        <f t="shared" si="14"/>
        <v>0000075199Registered Vehicles</v>
      </c>
      <c r="K495" s="4">
        <f t="shared" si="15"/>
        <v>0</v>
      </c>
    </row>
    <row r="496" spans="1:11">
      <c r="A496" t="s">
        <v>183</v>
      </c>
      <c r="B496" t="s">
        <v>10</v>
      </c>
      <c r="C496" s="3">
        <v>46128</v>
      </c>
      <c r="D496" t="s">
        <v>182</v>
      </c>
      <c r="E496" t="s">
        <v>21</v>
      </c>
      <c r="F496" t="s">
        <v>184</v>
      </c>
      <c r="G496" t="s">
        <v>17</v>
      </c>
      <c r="H496" s="4">
        <v>0</v>
      </c>
      <c r="J496" t="str">
        <f t="shared" si="14"/>
        <v>0000075199Registered Automobiles</v>
      </c>
      <c r="K496" s="4">
        <f t="shared" si="15"/>
        <v>0</v>
      </c>
    </row>
    <row r="497" spans="1:11">
      <c r="A497" t="s">
        <v>183</v>
      </c>
      <c r="B497" t="s">
        <v>10</v>
      </c>
      <c r="C497" s="3">
        <v>46128</v>
      </c>
      <c r="D497" t="s">
        <v>182</v>
      </c>
      <c r="E497" t="s">
        <v>21</v>
      </c>
      <c r="F497" t="s">
        <v>184</v>
      </c>
      <c r="G497" t="s">
        <v>16</v>
      </c>
      <c r="H497" s="4">
        <v>0</v>
      </c>
      <c r="J497" t="str">
        <f t="shared" si="14"/>
        <v>0000075199Consolidated City Population</v>
      </c>
      <c r="K497" s="4">
        <f t="shared" si="15"/>
        <v>0</v>
      </c>
    </row>
    <row r="498" spans="1:11">
      <c r="A498" t="s">
        <v>183</v>
      </c>
      <c r="B498" t="s">
        <v>10</v>
      </c>
      <c r="C498" s="3">
        <v>46128</v>
      </c>
      <c r="D498" t="s">
        <v>182</v>
      </c>
      <c r="E498" t="s">
        <v>21</v>
      </c>
      <c r="F498" t="s">
        <v>184</v>
      </c>
      <c r="G498" t="s">
        <v>14</v>
      </c>
      <c r="H498" s="4">
        <v>12017</v>
      </c>
      <c r="J498" t="str">
        <f t="shared" si="14"/>
        <v>0000075199Decennial Unit Population</v>
      </c>
      <c r="K498" s="4">
        <f t="shared" si="15"/>
        <v>12017</v>
      </c>
    </row>
    <row r="499" spans="1:11">
      <c r="A499" t="s">
        <v>183</v>
      </c>
      <c r="B499" t="s">
        <v>10</v>
      </c>
      <c r="C499" s="3">
        <v>46128</v>
      </c>
      <c r="D499" t="s">
        <v>182</v>
      </c>
      <c r="E499" t="s">
        <v>21</v>
      </c>
      <c r="F499" t="s">
        <v>184</v>
      </c>
      <c r="G499" t="s">
        <v>15</v>
      </c>
      <c r="H499" s="4">
        <v>12017</v>
      </c>
      <c r="J499" t="str">
        <f t="shared" si="14"/>
        <v>0000075199Current Unit Population</v>
      </c>
      <c r="K499" s="4">
        <f t="shared" si="15"/>
        <v>12017</v>
      </c>
    </row>
    <row r="500" spans="1:11">
      <c r="A500" t="s">
        <v>185</v>
      </c>
      <c r="B500" t="s">
        <v>10</v>
      </c>
      <c r="C500" s="3">
        <v>46128</v>
      </c>
      <c r="D500" t="s">
        <v>182</v>
      </c>
      <c r="E500" t="s">
        <v>21</v>
      </c>
      <c r="F500" t="s">
        <v>186</v>
      </c>
      <c r="G500" t="s">
        <v>18</v>
      </c>
      <c r="H500" s="4">
        <v>0</v>
      </c>
      <c r="J500" t="str">
        <f t="shared" si="14"/>
        <v>0000120896Registered Vehicles</v>
      </c>
      <c r="K500" s="4">
        <f t="shared" si="15"/>
        <v>0</v>
      </c>
    </row>
    <row r="501" spans="1:11">
      <c r="A501" t="s">
        <v>185</v>
      </c>
      <c r="B501" t="s">
        <v>10</v>
      </c>
      <c r="C501" s="3">
        <v>46128</v>
      </c>
      <c r="D501" t="s">
        <v>182</v>
      </c>
      <c r="E501" t="s">
        <v>21</v>
      </c>
      <c r="F501" t="s">
        <v>186</v>
      </c>
      <c r="G501" t="s">
        <v>17</v>
      </c>
      <c r="H501" s="4">
        <v>0</v>
      </c>
      <c r="J501" t="str">
        <f t="shared" si="14"/>
        <v>0000120896Registered Automobiles</v>
      </c>
      <c r="K501" s="4">
        <f t="shared" si="15"/>
        <v>0</v>
      </c>
    </row>
    <row r="502" spans="1:11">
      <c r="A502" t="s">
        <v>185</v>
      </c>
      <c r="B502" t="s">
        <v>10</v>
      </c>
      <c r="C502" s="3">
        <v>46128</v>
      </c>
      <c r="D502" t="s">
        <v>182</v>
      </c>
      <c r="E502" t="s">
        <v>21</v>
      </c>
      <c r="F502" t="s">
        <v>186</v>
      </c>
      <c r="G502" t="s">
        <v>16</v>
      </c>
      <c r="H502" s="4">
        <v>0</v>
      </c>
      <c r="J502" t="str">
        <f t="shared" si="14"/>
        <v>0000120896Consolidated City Population</v>
      </c>
      <c r="K502" s="4">
        <f t="shared" si="15"/>
        <v>0</v>
      </c>
    </row>
    <row r="503" spans="1:11">
      <c r="A503" t="s">
        <v>185</v>
      </c>
      <c r="B503" t="s">
        <v>10</v>
      </c>
      <c r="C503" s="3">
        <v>46128</v>
      </c>
      <c r="D503" t="s">
        <v>182</v>
      </c>
      <c r="E503" t="s">
        <v>21</v>
      </c>
      <c r="F503" t="s">
        <v>186</v>
      </c>
      <c r="G503" t="s">
        <v>15</v>
      </c>
      <c r="H503" s="4">
        <v>65</v>
      </c>
      <c r="J503" t="str">
        <f t="shared" si="14"/>
        <v>0000120896Current Unit Population</v>
      </c>
      <c r="K503" s="4">
        <f t="shared" si="15"/>
        <v>65</v>
      </c>
    </row>
    <row r="504" spans="1:11">
      <c r="A504" t="s">
        <v>185</v>
      </c>
      <c r="B504" t="s">
        <v>10</v>
      </c>
      <c r="C504" s="3">
        <v>46128</v>
      </c>
      <c r="D504" t="s">
        <v>182</v>
      </c>
      <c r="E504" t="s">
        <v>21</v>
      </c>
      <c r="F504" t="s">
        <v>186</v>
      </c>
      <c r="G504" t="s">
        <v>14</v>
      </c>
      <c r="H504" s="4">
        <v>65</v>
      </c>
      <c r="J504" t="str">
        <f t="shared" si="14"/>
        <v>0000120896Decennial Unit Population</v>
      </c>
      <c r="K504" s="4">
        <f t="shared" si="15"/>
        <v>65</v>
      </c>
    </row>
    <row r="505" spans="1:11">
      <c r="A505" t="s">
        <v>185</v>
      </c>
      <c r="B505" t="s">
        <v>10</v>
      </c>
      <c r="C505" s="3">
        <v>46128</v>
      </c>
      <c r="D505" t="s">
        <v>182</v>
      </c>
      <c r="E505" t="s">
        <v>21</v>
      </c>
      <c r="F505" t="s">
        <v>186</v>
      </c>
      <c r="G505" t="s">
        <v>19</v>
      </c>
      <c r="H505" s="4">
        <v>1.54</v>
      </c>
      <c r="J505" t="str">
        <f t="shared" si="14"/>
        <v>0000120896Miles of Road of Unit</v>
      </c>
      <c r="K505" s="4">
        <f t="shared" si="15"/>
        <v>1.54</v>
      </c>
    </row>
    <row r="506" spans="1:11">
      <c r="A506" t="s">
        <v>187</v>
      </c>
      <c r="B506" t="s">
        <v>10</v>
      </c>
      <c r="C506" s="3">
        <v>46128</v>
      </c>
      <c r="D506" t="s">
        <v>182</v>
      </c>
      <c r="E506" t="s">
        <v>21</v>
      </c>
      <c r="F506" t="s">
        <v>188</v>
      </c>
      <c r="G506" t="s">
        <v>19</v>
      </c>
      <c r="H506" s="4">
        <v>1.59</v>
      </c>
      <c r="J506" t="str">
        <f t="shared" si="14"/>
        <v>0000120898Miles of Road of Unit</v>
      </c>
      <c r="K506" s="4">
        <f t="shared" si="15"/>
        <v>1.59</v>
      </c>
    </row>
    <row r="507" spans="1:11">
      <c r="A507" t="s">
        <v>187</v>
      </c>
      <c r="B507" t="s">
        <v>10</v>
      </c>
      <c r="C507" s="3">
        <v>46128</v>
      </c>
      <c r="D507" t="s">
        <v>182</v>
      </c>
      <c r="E507" t="s">
        <v>21</v>
      </c>
      <c r="F507" t="s">
        <v>188</v>
      </c>
      <c r="G507" t="s">
        <v>18</v>
      </c>
      <c r="H507" s="4">
        <v>0</v>
      </c>
      <c r="J507" t="str">
        <f t="shared" si="14"/>
        <v>0000120898Registered Vehicles</v>
      </c>
      <c r="K507" s="4">
        <f t="shared" si="15"/>
        <v>0</v>
      </c>
    </row>
    <row r="508" spans="1:11">
      <c r="A508" t="s">
        <v>187</v>
      </c>
      <c r="B508" t="s">
        <v>10</v>
      </c>
      <c r="C508" s="3">
        <v>46128</v>
      </c>
      <c r="D508" t="s">
        <v>182</v>
      </c>
      <c r="E508" t="s">
        <v>21</v>
      </c>
      <c r="F508" t="s">
        <v>188</v>
      </c>
      <c r="G508" t="s">
        <v>17</v>
      </c>
      <c r="H508" s="4">
        <v>0</v>
      </c>
      <c r="J508" t="str">
        <f t="shared" si="14"/>
        <v>0000120898Registered Automobiles</v>
      </c>
      <c r="K508" s="4">
        <f t="shared" si="15"/>
        <v>0</v>
      </c>
    </row>
    <row r="509" spans="1:11">
      <c r="A509" t="s">
        <v>187</v>
      </c>
      <c r="B509" t="s">
        <v>10</v>
      </c>
      <c r="C509" s="3">
        <v>46128</v>
      </c>
      <c r="D509" t="s">
        <v>182</v>
      </c>
      <c r="E509" t="s">
        <v>21</v>
      </c>
      <c r="F509" t="s">
        <v>188</v>
      </c>
      <c r="G509" t="s">
        <v>16</v>
      </c>
      <c r="H509" s="4">
        <v>0</v>
      </c>
      <c r="J509" t="str">
        <f t="shared" si="14"/>
        <v>0000120898Consolidated City Population</v>
      </c>
      <c r="K509" s="4">
        <f t="shared" si="15"/>
        <v>0</v>
      </c>
    </row>
    <row r="510" spans="1:11">
      <c r="A510" t="s">
        <v>187</v>
      </c>
      <c r="B510" t="s">
        <v>10</v>
      </c>
      <c r="C510" s="3">
        <v>46128</v>
      </c>
      <c r="D510" t="s">
        <v>182</v>
      </c>
      <c r="E510" t="s">
        <v>21</v>
      </c>
      <c r="F510" t="s">
        <v>188</v>
      </c>
      <c r="G510" t="s">
        <v>14</v>
      </c>
      <c r="H510" s="4">
        <v>176</v>
      </c>
      <c r="J510" t="str">
        <f t="shared" si="14"/>
        <v>0000120898Decennial Unit Population</v>
      </c>
      <c r="K510" s="4">
        <f t="shared" si="15"/>
        <v>176</v>
      </c>
    </row>
    <row r="511" spans="1:11">
      <c r="A511" t="s">
        <v>187</v>
      </c>
      <c r="B511" t="s">
        <v>10</v>
      </c>
      <c r="C511" s="3">
        <v>46128</v>
      </c>
      <c r="D511" t="s">
        <v>182</v>
      </c>
      <c r="E511" t="s">
        <v>21</v>
      </c>
      <c r="F511" t="s">
        <v>188</v>
      </c>
      <c r="G511" t="s">
        <v>15</v>
      </c>
      <c r="H511" s="4">
        <v>176</v>
      </c>
      <c r="J511" t="str">
        <f t="shared" si="14"/>
        <v>0000120898Current Unit Population</v>
      </c>
      <c r="K511" s="4">
        <f t="shared" si="15"/>
        <v>176</v>
      </c>
    </row>
    <row r="512" spans="1:11">
      <c r="A512" t="s">
        <v>189</v>
      </c>
      <c r="B512" t="s">
        <v>10</v>
      </c>
      <c r="C512" s="3">
        <v>46128</v>
      </c>
      <c r="D512" t="s">
        <v>182</v>
      </c>
      <c r="E512" t="s">
        <v>21</v>
      </c>
      <c r="F512" t="s">
        <v>190</v>
      </c>
      <c r="G512" t="s">
        <v>18</v>
      </c>
      <c r="H512" s="4">
        <v>0</v>
      </c>
      <c r="J512" t="str">
        <f t="shared" si="14"/>
        <v>0000120903Registered Vehicles</v>
      </c>
      <c r="K512" s="4">
        <f t="shared" si="15"/>
        <v>0</v>
      </c>
    </row>
    <row r="513" spans="1:11">
      <c r="A513" t="s">
        <v>189</v>
      </c>
      <c r="B513" t="s">
        <v>10</v>
      </c>
      <c r="C513" s="3">
        <v>46128</v>
      </c>
      <c r="D513" t="s">
        <v>182</v>
      </c>
      <c r="E513" t="s">
        <v>21</v>
      </c>
      <c r="F513" t="s">
        <v>190</v>
      </c>
      <c r="G513" t="s">
        <v>17</v>
      </c>
      <c r="H513" s="4">
        <v>0</v>
      </c>
      <c r="J513" t="str">
        <f t="shared" si="14"/>
        <v>0000120903Registered Automobiles</v>
      </c>
      <c r="K513" s="4">
        <f t="shared" si="15"/>
        <v>0</v>
      </c>
    </row>
    <row r="514" spans="1:11">
      <c r="A514" t="s">
        <v>189</v>
      </c>
      <c r="B514" t="s">
        <v>10</v>
      </c>
      <c r="C514" s="3">
        <v>46128</v>
      </c>
      <c r="D514" t="s">
        <v>182</v>
      </c>
      <c r="E514" t="s">
        <v>21</v>
      </c>
      <c r="F514" t="s">
        <v>190</v>
      </c>
      <c r="G514" t="s">
        <v>16</v>
      </c>
      <c r="H514" s="4">
        <v>0</v>
      </c>
      <c r="J514" t="str">
        <f t="shared" si="14"/>
        <v>0000120903Consolidated City Population</v>
      </c>
      <c r="K514" s="4">
        <f t="shared" si="15"/>
        <v>0</v>
      </c>
    </row>
    <row r="515" spans="1:11">
      <c r="A515" t="s">
        <v>189</v>
      </c>
      <c r="B515" t="s">
        <v>10</v>
      </c>
      <c r="C515" s="3">
        <v>46128</v>
      </c>
      <c r="D515" t="s">
        <v>182</v>
      </c>
      <c r="E515" t="s">
        <v>21</v>
      </c>
      <c r="F515" t="s">
        <v>190</v>
      </c>
      <c r="G515" t="s">
        <v>15</v>
      </c>
      <c r="H515" s="4">
        <v>631</v>
      </c>
      <c r="J515" t="str">
        <f t="shared" ref="J515:J578" si="16">A515&amp;G515</f>
        <v>0000120903Current Unit Population</v>
      </c>
      <c r="K515" s="4">
        <f t="shared" ref="K515:K578" si="17">H515</f>
        <v>631</v>
      </c>
    </row>
    <row r="516" spans="1:11">
      <c r="A516" t="s">
        <v>189</v>
      </c>
      <c r="B516" t="s">
        <v>10</v>
      </c>
      <c r="C516" s="3">
        <v>46128</v>
      </c>
      <c r="D516" t="s">
        <v>182</v>
      </c>
      <c r="E516" t="s">
        <v>21</v>
      </c>
      <c r="F516" t="s">
        <v>190</v>
      </c>
      <c r="G516" t="s">
        <v>14</v>
      </c>
      <c r="H516" s="4">
        <v>631</v>
      </c>
      <c r="J516" t="str">
        <f t="shared" si="16"/>
        <v>0000120903Decennial Unit Population</v>
      </c>
      <c r="K516" s="4">
        <f t="shared" si="17"/>
        <v>631</v>
      </c>
    </row>
    <row r="517" spans="1:11">
      <c r="A517" t="s">
        <v>189</v>
      </c>
      <c r="B517" t="s">
        <v>10</v>
      </c>
      <c r="C517" s="3">
        <v>46128</v>
      </c>
      <c r="D517" t="s">
        <v>182</v>
      </c>
      <c r="E517" t="s">
        <v>21</v>
      </c>
      <c r="F517" t="s">
        <v>190</v>
      </c>
      <c r="G517" t="s">
        <v>19</v>
      </c>
      <c r="H517" s="4">
        <v>9.2200000000000006</v>
      </c>
      <c r="J517" t="str">
        <f t="shared" si="16"/>
        <v>0000120903Miles of Road of Unit</v>
      </c>
      <c r="K517" s="4">
        <f t="shared" si="17"/>
        <v>9.2200000000000006</v>
      </c>
    </row>
    <row r="518" spans="1:11">
      <c r="A518" t="s">
        <v>191</v>
      </c>
      <c r="B518" t="s">
        <v>10</v>
      </c>
      <c r="C518" s="3">
        <v>44323</v>
      </c>
      <c r="D518" t="s">
        <v>182</v>
      </c>
      <c r="E518" t="s">
        <v>21</v>
      </c>
      <c r="F518" t="s">
        <v>192</v>
      </c>
      <c r="G518" t="s">
        <v>14</v>
      </c>
      <c r="H518" s="4">
        <v>0</v>
      </c>
      <c r="J518" t="str">
        <f t="shared" si="16"/>
        <v>0000120905Decennial Unit Population</v>
      </c>
      <c r="K518" s="4">
        <f t="shared" si="17"/>
        <v>0</v>
      </c>
    </row>
    <row r="519" spans="1:11">
      <c r="A519" t="s">
        <v>191</v>
      </c>
      <c r="B519" t="s">
        <v>10</v>
      </c>
      <c r="C519" s="3">
        <v>44323</v>
      </c>
      <c r="D519" t="s">
        <v>182</v>
      </c>
      <c r="E519" t="s">
        <v>21</v>
      </c>
      <c r="F519" t="s">
        <v>192</v>
      </c>
      <c r="G519" t="s">
        <v>15</v>
      </c>
      <c r="H519" s="4">
        <v>0</v>
      </c>
      <c r="J519" t="str">
        <f t="shared" si="16"/>
        <v>0000120905Current Unit Population</v>
      </c>
      <c r="K519" s="4">
        <f t="shared" si="17"/>
        <v>0</v>
      </c>
    </row>
    <row r="520" spans="1:11">
      <c r="A520" t="s">
        <v>191</v>
      </c>
      <c r="B520" t="s">
        <v>10</v>
      </c>
      <c r="C520" s="3">
        <v>44323</v>
      </c>
      <c r="D520" t="s">
        <v>182</v>
      </c>
      <c r="E520" t="s">
        <v>21</v>
      </c>
      <c r="F520" t="s">
        <v>192</v>
      </c>
      <c r="G520" t="s">
        <v>16</v>
      </c>
      <c r="H520" s="4">
        <v>0</v>
      </c>
      <c r="J520" t="str">
        <f t="shared" si="16"/>
        <v>0000120905Consolidated City Population</v>
      </c>
      <c r="K520" s="4">
        <f t="shared" si="17"/>
        <v>0</v>
      </c>
    </row>
    <row r="521" spans="1:11">
      <c r="A521" t="s">
        <v>191</v>
      </c>
      <c r="B521" t="s">
        <v>10</v>
      </c>
      <c r="C521" s="3">
        <v>44323</v>
      </c>
      <c r="D521" t="s">
        <v>182</v>
      </c>
      <c r="E521" t="s">
        <v>21</v>
      </c>
      <c r="F521" t="s">
        <v>192</v>
      </c>
      <c r="G521" t="s">
        <v>17</v>
      </c>
      <c r="H521" s="4">
        <v>0</v>
      </c>
      <c r="J521" t="str">
        <f t="shared" si="16"/>
        <v>0000120905Registered Automobiles</v>
      </c>
      <c r="K521" s="4">
        <f t="shared" si="17"/>
        <v>0</v>
      </c>
    </row>
    <row r="522" spans="1:11">
      <c r="A522" t="s">
        <v>191</v>
      </c>
      <c r="B522" t="s">
        <v>10</v>
      </c>
      <c r="C522" s="3">
        <v>44323</v>
      </c>
      <c r="D522" t="s">
        <v>182</v>
      </c>
      <c r="E522" t="s">
        <v>21</v>
      </c>
      <c r="F522" t="s">
        <v>192</v>
      </c>
      <c r="G522" t="s">
        <v>18</v>
      </c>
      <c r="H522" s="4">
        <v>0</v>
      </c>
      <c r="J522" t="str">
        <f t="shared" si="16"/>
        <v>0000120905Registered Vehicles</v>
      </c>
      <c r="K522" s="4">
        <f t="shared" si="17"/>
        <v>0</v>
      </c>
    </row>
    <row r="523" spans="1:11">
      <c r="A523" t="s">
        <v>191</v>
      </c>
      <c r="B523" t="s">
        <v>10</v>
      </c>
      <c r="C523" s="3">
        <v>44323</v>
      </c>
      <c r="D523" t="s">
        <v>182</v>
      </c>
      <c r="E523" t="s">
        <v>21</v>
      </c>
      <c r="F523" t="s">
        <v>192</v>
      </c>
      <c r="G523" t="s">
        <v>19</v>
      </c>
      <c r="H523" s="4">
        <v>0</v>
      </c>
      <c r="J523" t="str">
        <f t="shared" si="16"/>
        <v>0000120905Miles of Road of Unit</v>
      </c>
      <c r="K523" s="4">
        <f t="shared" si="17"/>
        <v>0</v>
      </c>
    </row>
    <row r="524" spans="1:11">
      <c r="A524" t="s">
        <v>193</v>
      </c>
      <c r="B524" t="s">
        <v>10</v>
      </c>
      <c r="C524" s="3">
        <v>46128</v>
      </c>
      <c r="D524" t="s">
        <v>182</v>
      </c>
      <c r="E524" t="s">
        <v>21</v>
      </c>
      <c r="F524" t="s">
        <v>192</v>
      </c>
      <c r="G524" t="s">
        <v>14</v>
      </c>
      <c r="H524" s="4">
        <v>792</v>
      </c>
      <c r="J524" t="str">
        <f t="shared" si="16"/>
        <v>0000110522Decennial Unit Population</v>
      </c>
      <c r="K524" s="4">
        <f t="shared" si="17"/>
        <v>792</v>
      </c>
    </row>
    <row r="525" spans="1:11">
      <c r="A525" t="s">
        <v>193</v>
      </c>
      <c r="B525" t="s">
        <v>10</v>
      </c>
      <c r="C525" s="3">
        <v>46128</v>
      </c>
      <c r="D525" t="s">
        <v>182</v>
      </c>
      <c r="E525" t="s">
        <v>21</v>
      </c>
      <c r="F525" t="s">
        <v>192</v>
      </c>
      <c r="G525" t="s">
        <v>15</v>
      </c>
      <c r="H525" s="4">
        <v>792</v>
      </c>
      <c r="J525" t="str">
        <f t="shared" si="16"/>
        <v>0000110522Current Unit Population</v>
      </c>
      <c r="K525" s="4">
        <f t="shared" si="17"/>
        <v>792</v>
      </c>
    </row>
    <row r="526" spans="1:11">
      <c r="A526" t="s">
        <v>193</v>
      </c>
      <c r="B526" t="s">
        <v>10</v>
      </c>
      <c r="C526" s="3">
        <v>46128</v>
      </c>
      <c r="D526" t="s">
        <v>182</v>
      </c>
      <c r="E526" t="s">
        <v>21</v>
      </c>
      <c r="F526" t="s">
        <v>192</v>
      </c>
      <c r="G526" t="s">
        <v>16</v>
      </c>
      <c r="H526" s="4">
        <v>0</v>
      </c>
      <c r="J526" t="str">
        <f t="shared" si="16"/>
        <v>0000110522Consolidated City Population</v>
      </c>
      <c r="K526" s="4">
        <f t="shared" si="17"/>
        <v>0</v>
      </c>
    </row>
    <row r="527" spans="1:11">
      <c r="A527" t="s">
        <v>193</v>
      </c>
      <c r="B527" t="s">
        <v>10</v>
      </c>
      <c r="C527" s="3">
        <v>46128</v>
      </c>
      <c r="D527" t="s">
        <v>182</v>
      </c>
      <c r="E527" t="s">
        <v>21</v>
      </c>
      <c r="F527" t="s">
        <v>192</v>
      </c>
      <c r="G527" t="s">
        <v>17</v>
      </c>
      <c r="H527" s="4">
        <v>0</v>
      </c>
      <c r="J527" t="str">
        <f t="shared" si="16"/>
        <v>0000110522Registered Automobiles</v>
      </c>
      <c r="K527" s="4">
        <f t="shared" si="17"/>
        <v>0</v>
      </c>
    </row>
    <row r="528" spans="1:11">
      <c r="A528" t="s">
        <v>193</v>
      </c>
      <c r="B528" t="s">
        <v>10</v>
      </c>
      <c r="C528" s="3">
        <v>46128</v>
      </c>
      <c r="D528" t="s">
        <v>182</v>
      </c>
      <c r="E528" t="s">
        <v>21</v>
      </c>
      <c r="F528" t="s">
        <v>192</v>
      </c>
      <c r="G528" t="s">
        <v>18</v>
      </c>
      <c r="H528" s="4">
        <v>0</v>
      </c>
      <c r="J528" t="str">
        <f t="shared" si="16"/>
        <v>0000110522Registered Vehicles</v>
      </c>
      <c r="K528" s="4">
        <f t="shared" si="17"/>
        <v>0</v>
      </c>
    </row>
    <row r="529" spans="1:11">
      <c r="A529" t="s">
        <v>193</v>
      </c>
      <c r="B529" t="s">
        <v>10</v>
      </c>
      <c r="C529" s="3">
        <v>46128</v>
      </c>
      <c r="D529" t="s">
        <v>182</v>
      </c>
      <c r="E529" t="s">
        <v>21</v>
      </c>
      <c r="F529" t="s">
        <v>192</v>
      </c>
      <c r="G529" t="s">
        <v>19</v>
      </c>
      <c r="H529" s="4">
        <v>9.77</v>
      </c>
      <c r="J529" t="str">
        <f t="shared" si="16"/>
        <v>0000110522Miles of Road of Unit</v>
      </c>
      <c r="K529" s="4">
        <f t="shared" si="17"/>
        <v>9.77</v>
      </c>
    </row>
    <row r="530" spans="1:11">
      <c r="A530" t="s">
        <v>194</v>
      </c>
      <c r="B530" t="s">
        <v>10</v>
      </c>
      <c r="C530" s="3">
        <v>46128</v>
      </c>
      <c r="D530" t="s">
        <v>182</v>
      </c>
      <c r="E530" t="s">
        <v>21</v>
      </c>
      <c r="F530" t="s">
        <v>195</v>
      </c>
      <c r="G530" t="s">
        <v>14</v>
      </c>
      <c r="H530" s="4">
        <v>1397</v>
      </c>
      <c r="J530" t="str">
        <f t="shared" si="16"/>
        <v>0000120906Decennial Unit Population</v>
      </c>
      <c r="K530" s="4">
        <f t="shared" si="17"/>
        <v>1397</v>
      </c>
    </row>
    <row r="531" spans="1:11">
      <c r="A531" t="s">
        <v>194</v>
      </c>
      <c r="B531" t="s">
        <v>10</v>
      </c>
      <c r="C531" s="3">
        <v>46128</v>
      </c>
      <c r="D531" t="s">
        <v>182</v>
      </c>
      <c r="E531" t="s">
        <v>21</v>
      </c>
      <c r="F531" t="s">
        <v>195</v>
      </c>
      <c r="G531" t="s">
        <v>15</v>
      </c>
      <c r="H531" s="4">
        <v>1397</v>
      </c>
      <c r="J531" t="str">
        <f t="shared" si="16"/>
        <v>0000120906Current Unit Population</v>
      </c>
      <c r="K531" s="4">
        <f t="shared" si="17"/>
        <v>1397</v>
      </c>
    </row>
    <row r="532" spans="1:11">
      <c r="A532" t="s">
        <v>194</v>
      </c>
      <c r="B532" t="s">
        <v>10</v>
      </c>
      <c r="C532" s="3">
        <v>46128</v>
      </c>
      <c r="D532" t="s">
        <v>182</v>
      </c>
      <c r="E532" t="s">
        <v>21</v>
      </c>
      <c r="F532" t="s">
        <v>195</v>
      </c>
      <c r="G532" t="s">
        <v>16</v>
      </c>
      <c r="H532" s="4">
        <v>0</v>
      </c>
      <c r="J532" t="str">
        <f t="shared" si="16"/>
        <v>0000120906Consolidated City Population</v>
      </c>
      <c r="K532" s="4">
        <f t="shared" si="17"/>
        <v>0</v>
      </c>
    </row>
    <row r="533" spans="1:11">
      <c r="A533" t="s">
        <v>194</v>
      </c>
      <c r="B533" t="s">
        <v>10</v>
      </c>
      <c r="C533" s="3">
        <v>46128</v>
      </c>
      <c r="D533" t="s">
        <v>182</v>
      </c>
      <c r="E533" t="s">
        <v>21</v>
      </c>
      <c r="F533" t="s">
        <v>195</v>
      </c>
      <c r="G533" t="s">
        <v>17</v>
      </c>
      <c r="H533" s="4">
        <v>0</v>
      </c>
      <c r="J533" t="str">
        <f t="shared" si="16"/>
        <v>0000120906Registered Automobiles</v>
      </c>
      <c r="K533" s="4">
        <f t="shared" si="17"/>
        <v>0</v>
      </c>
    </row>
    <row r="534" spans="1:11">
      <c r="A534" t="s">
        <v>194</v>
      </c>
      <c r="B534" t="s">
        <v>10</v>
      </c>
      <c r="C534" s="3">
        <v>46128</v>
      </c>
      <c r="D534" t="s">
        <v>182</v>
      </c>
      <c r="E534" t="s">
        <v>21</v>
      </c>
      <c r="F534" t="s">
        <v>195</v>
      </c>
      <c r="G534" t="s">
        <v>18</v>
      </c>
      <c r="H534" s="4">
        <v>0</v>
      </c>
      <c r="J534" t="str">
        <f t="shared" si="16"/>
        <v>0000120906Registered Vehicles</v>
      </c>
      <c r="K534" s="4">
        <f t="shared" si="17"/>
        <v>0</v>
      </c>
    </row>
    <row r="535" spans="1:11">
      <c r="A535" t="s">
        <v>194</v>
      </c>
      <c r="B535" t="s">
        <v>10</v>
      </c>
      <c r="C535" s="3">
        <v>46128</v>
      </c>
      <c r="D535" t="s">
        <v>182</v>
      </c>
      <c r="E535" t="s">
        <v>21</v>
      </c>
      <c r="F535" t="s">
        <v>195</v>
      </c>
      <c r="G535" t="s">
        <v>19</v>
      </c>
      <c r="H535" s="4">
        <v>11.49</v>
      </c>
      <c r="J535" t="str">
        <f t="shared" si="16"/>
        <v>0000120906Miles of Road of Unit</v>
      </c>
      <c r="K535" s="4">
        <f t="shared" si="17"/>
        <v>11.49</v>
      </c>
    </row>
    <row r="536" spans="1:11">
      <c r="A536" t="s">
        <v>196</v>
      </c>
      <c r="B536" t="s">
        <v>10</v>
      </c>
      <c r="C536" s="3">
        <v>46128</v>
      </c>
      <c r="D536" t="s">
        <v>182</v>
      </c>
      <c r="E536" t="s">
        <v>21</v>
      </c>
      <c r="F536" t="s">
        <v>197</v>
      </c>
      <c r="G536" t="s">
        <v>14</v>
      </c>
      <c r="H536" s="4">
        <v>499</v>
      </c>
      <c r="J536" t="str">
        <f t="shared" si="16"/>
        <v>0000120908Decennial Unit Population</v>
      </c>
      <c r="K536" s="4">
        <f t="shared" si="17"/>
        <v>499</v>
      </c>
    </row>
    <row r="537" spans="1:11">
      <c r="A537" t="s">
        <v>196</v>
      </c>
      <c r="B537" t="s">
        <v>10</v>
      </c>
      <c r="C537" s="3">
        <v>46128</v>
      </c>
      <c r="D537" t="s">
        <v>182</v>
      </c>
      <c r="E537" t="s">
        <v>21</v>
      </c>
      <c r="F537" t="s">
        <v>197</v>
      </c>
      <c r="G537" t="s">
        <v>15</v>
      </c>
      <c r="H537" s="4">
        <v>499</v>
      </c>
      <c r="J537" t="str">
        <f t="shared" si="16"/>
        <v>0000120908Current Unit Population</v>
      </c>
      <c r="K537" s="4">
        <f t="shared" si="17"/>
        <v>499</v>
      </c>
    </row>
    <row r="538" spans="1:11">
      <c r="A538" t="s">
        <v>196</v>
      </c>
      <c r="B538" t="s">
        <v>10</v>
      </c>
      <c r="C538" s="3">
        <v>46128</v>
      </c>
      <c r="D538" t="s">
        <v>182</v>
      </c>
      <c r="E538" t="s">
        <v>21</v>
      </c>
      <c r="F538" t="s">
        <v>197</v>
      </c>
      <c r="G538" t="s">
        <v>16</v>
      </c>
      <c r="H538" s="4">
        <v>0</v>
      </c>
      <c r="J538" t="str">
        <f t="shared" si="16"/>
        <v>0000120908Consolidated City Population</v>
      </c>
      <c r="K538" s="4">
        <f t="shared" si="17"/>
        <v>0</v>
      </c>
    </row>
    <row r="539" spans="1:11">
      <c r="A539" t="s">
        <v>196</v>
      </c>
      <c r="B539" t="s">
        <v>10</v>
      </c>
      <c r="C539" s="3">
        <v>46128</v>
      </c>
      <c r="D539" t="s">
        <v>182</v>
      </c>
      <c r="E539" t="s">
        <v>21</v>
      </c>
      <c r="F539" t="s">
        <v>197</v>
      </c>
      <c r="G539" t="s">
        <v>17</v>
      </c>
      <c r="H539" s="4">
        <v>0</v>
      </c>
      <c r="J539" t="str">
        <f t="shared" si="16"/>
        <v>0000120908Registered Automobiles</v>
      </c>
      <c r="K539" s="4">
        <f t="shared" si="17"/>
        <v>0</v>
      </c>
    </row>
    <row r="540" spans="1:11">
      <c r="A540" t="s">
        <v>196</v>
      </c>
      <c r="B540" t="s">
        <v>10</v>
      </c>
      <c r="C540" s="3">
        <v>46128</v>
      </c>
      <c r="D540" t="s">
        <v>182</v>
      </c>
      <c r="E540" t="s">
        <v>21</v>
      </c>
      <c r="F540" t="s">
        <v>197</v>
      </c>
      <c r="G540" t="s">
        <v>18</v>
      </c>
      <c r="H540" s="4">
        <v>0</v>
      </c>
      <c r="J540" t="str">
        <f t="shared" si="16"/>
        <v>0000120908Registered Vehicles</v>
      </c>
      <c r="K540" s="4">
        <f t="shared" si="17"/>
        <v>0</v>
      </c>
    </row>
    <row r="541" spans="1:11">
      <c r="A541" t="s">
        <v>196</v>
      </c>
      <c r="B541" t="s">
        <v>10</v>
      </c>
      <c r="C541" s="3">
        <v>46128</v>
      </c>
      <c r="D541" t="s">
        <v>182</v>
      </c>
      <c r="E541" t="s">
        <v>21</v>
      </c>
      <c r="F541" t="s">
        <v>197</v>
      </c>
      <c r="G541" t="s">
        <v>19</v>
      </c>
      <c r="H541" s="4">
        <v>3.95</v>
      </c>
      <c r="J541" t="str">
        <f t="shared" si="16"/>
        <v>0000120908Miles of Road of Unit</v>
      </c>
      <c r="K541" s="4">
        <f t="shared" si="17"/>
        <v>3.95</v>
      </c>
    </row>
    <row r="542" spans="1:11">
      <c r="A542" t="s">
        <v>198</v>
      </c>
      <c r="B542" t="s">
        <v>10</v>
      </c>
      <c r="C542" s="3">
        <v>46128</v>
      </c>
      <c r="D542" t="s">
        <v>199</v>
      </c>
      <c r="E542" t="s">
        <v>12</v>
      </c>
      <c r="F542" t="s">
        <v>13</v>
      </c>
      <c r="G542" t="s">
        <v>14</v>
      </c>
      <c r="H542" s="4">
        <v>34449</v>
      </c>
      <c r="J542" t="str">
        <f t="shared" si="16"/>
        <v>0000082945Decennial Unit Population</v>
      </c>
      <c r="K542" s="4">
        <f t="shared" si="17"/>
        <v>34449</v>
      </c>
    </row>
    <row r="543" spans="1:11">
      <c r="A543" t="s">
        <v>198</v>
      </c>
      <c r="B543" t="s">
        <v>10</v>
      </c>
      <c r="C543" s="3">
        <v>46128</v>
      </c>
      <c r="D543" t="s">
        <v>199</v>
      </c>
      <c r="E543" t="s">
        <v>12</v>
      </c>
      <c r="F543" t="s">
        <v>13</v>
      </c>
      <c r="G543" t="s">
        <v>15</v>
      </c>
      <c r="H543" s="4">
        <v>34449</v>
      </c>
      <c r="J543" t="str">
        <f t="shared" si="16"/>
        <v>0000082945Current Unit Population</v>
      </c>
      <c r="K543" s="4">
        <f t="shared" si="17"/>
        <v>34449</v>
      </c>
    </row>
    <row r="544" spans="1:11">
      <c r="A544" t="s">
        <v>198</v>
      </c>
      <c r="B544" t="s">
        <v>10</v>
      </c>
      <c r="C544" s="3">
        <v>46128</v>
      </c>
      <c r="D544" t="s">
        <v>199</v>
      </c>
      <c r="E544" t="s">
        <v>12</v>
      </c>
      <c r="F544" t="s">
        <v>13</v>
      </c>
      <c r="G544" t="s">
        <v>16</v>
      </c>
      <c r="H544" s="4">
        <v>0</v>
      </c>
      <c r="J544" t="str">
        <f t="shared" si="16"/>
        <v>0000082945Consolidated City Population</v>
      </c>
      <c r="K544" s="4">
        <f t="shared" si="17"/>
        <v>0</v>
      </c>
    </row>
    <row r="545" spans="1:11">
      <c r="A545" t="s">
        <v>198</v>
      </c>
      <c r="B545" t="s">
        <v>10</v>
      </c>
      <c r="C545" s="3">
        <v>46128</v>
      </c>
      <c r="D545" t="s">
        <v>199</v>
      </c>
      <c r="E545" t="s">
        <v>12</v>
      </c>
      <c r="F545" t="s">
        <v>13</v>
      </c>
      <c r="G545" t="s">
        <v>17</v>
      </c>
      <c r="H545" s="4">
        <v>38046</v>
      </c>
      <c r="J545" t="str">
        <f t="shared" si="16"/>
        <v>0000082945Registered Automobiles</v>
      </c>
      <c r="K545" s="4">
        <f t="shared" si="17"/>
        <v>38046</v>
      </c>
    </row>
    <row r="546" spans="1:11">
      <c r="A546" t="s">
        <v>198</v>
      </c>
      <c r="B546" t="s">
        <v>10</v>
      </c>
      <c r="C546" s="3">
        <v>46128</v>
      </c>
      <c r="D546" t="s">
        <v>199</v>
      </c>
      <c r="E546" t="s">
        <v>12</v>
      </c>
      <c r="F546" t="s">
        <v>13</v>
      </c>
      <c r="G546" t="s">
        <v>18</v>
      </c>
      <c r="H546" s="4">
        <v>62827</v>
      </c>
      <c r="J546" t="str">
        <f t="shared" si="16"/>
        <v>0000082945Registered Vehicles</v>
      </c>
      <c r="K546" s="4">
        <f t="shared" si="17"/>
        <v>62827</v>
      </c>
    </row>
    <row r="547" spans="1:11">
      <c r="A547" t="s">
        <v>198</v>
      </c>
      <c r="B547" t="s">
        <v>10</v>
      </c>
      <c r="C547" s="3">
        <v>46128</v>
      </c>
      <c r="D547" t="s">
        <v>199</v>
      </c>
      <c r="E547" t="s">
        <v>12</v>
      </c>
      <c r="F547" t="s">
        <v>13</v>
      </c>
      <c r="G547" t="s">
        <v>19</v>
      </c>
      <c r="H547" s="4">
        <v>502.45</v>
      </c>
      <c r="J547" t="str">
        <f t="shared" si="16"/>
        <v>0000082945Miles of Road of Unit</v>
      </c>
      <c r="K547" s="4">
        <f t="shared" si="17"/>
        <v>502.45</v>
      </c>
    </row>
    <row r="548" spans="1:11">
      <c r="A548" t="s">
        <v>200</v>
      </c>
      <c r="B548" t="s">
        <v>10</v>
      </c>
      <c r="C548" s="3">
        <v>46128</v>
      </c>
      <c r="D548" t="s">
        <v>199</v>
      </c>
      <c r="E548" t="s">
        <v>21</v>
      </c>
      <c r="F548" t="s">
        <v>201</v>
      </c>
      <c r="G548" t="s">
        <v>19</v>
      </c>
      <c r="H548" s="4">
        <v>23.69</v>
      </c>
      <c r="J548" t="str">
        <f t="shared" si="16"/>
        <v>0000120925Miles of Road of Unit</v>
      </c>
      <c r="K548" s="4">
        <f t="shared" si="17"/>
        <v>23.69</v>
      </c>
    </row>
    <row r="549" spans="1:11">
      <c r="A549" t="s">
        <v>200</v>
      </c>
      <c r="B549" t="s">
        <v>10</v>
      </c>
      <c r="C549" s="3">
        <v>46128</v>
      </c>
      <c r="D549" t="s">
        <v>199</v>
      </c>
      <c r="E549" t="s">
        <v>21</v>
      </c>
      <c r="F549" t="s">
        <v>201</v>
      </c>
      <c r="G549" t="s">
        <v>18</v>
      </c>
      <c r="H549" s="4">
        <v>0</v>
      </c>
      <c r="J549" t="str">
        <f t="shared" si="16"/>
        <v>0000120925Registered Vehicles</v>
      </c>
      <c r="K549" s="4">
        <f t="shared" si="17"/>
        <v>0</v>
      </c>
    </row>
    <row r="550" spans="1:11">
      <c r="A550" t="s">
        <v>200</v>
      </c>
      <c r="B550" t="s">
        <v>10</v>
      </c>
      <c r="C550" s="3">
        <v>46128</v>
      </c>
      <c r="D550" t="s">
        <v>199</v>
      </c>
      <c r="E550" t="s">
        <v>21</v>
      </c>
      <c r="F550" t="s">
        <v>201</v>
      </c>
      <c r="G550" t="s">
        <v>17</v>
      </c>
      <c r="H550" s="4">
        <v>0</v>
      </c>
      <c r="J550" t="str">
        <f t="shared" si="16"/>
        <v>0000120925Registered Automobiles</v>
      </c>
      <c r="K550" s="4">
        <f t="shared" si="17"/>
        <v>0</v>
      </c>
    </row>
    <row r="551" spans="1:11">
      <c r="A551" t="s">
        <v>200</v>
      </c>
      <c r="B551" t="s">
        <v>10</v>
      </c>
      <c r="C551" s="3">
        <v>46128</v>
      </c>
      <c r="D551" t="s">
        <v>199</v>
      </c>
      <c r="E551" t="s">
        <v>21</v>
      </c>
      <c r="F551" t="s">
        <v>201</v>
      </c>
      <c r="G551" t="s">
        <v>16</v>
      </c>
      <c r="H551" s="4">
        <v>0</v>
      </c>
      <c r="J551" t="str">
        <f t="shared" si="16"/>
        <v>0000120925Consolidated City Population</v>
      </c>
      <c r="K551" s="4">
        <f t="shared" si="17"/>
        <v>0</v>
      </c>
    </row>
    <row r="552" spans="1:11">
      <c r="A552" t="s">
        <v>200</v>
      </c>
      <c r="B552" t="s">
        <v>10</v>
      </c>
      <c r="C552" s="3">
        <v>46128</v>
      </c>
      <c r="D552" t="s">
        <v>199</v>
      </c>
      <c r="E552" t="s">
        <v>21</v>
      </c>
      <c r="F552" t="s">
        <v>201</v>
      </c>
      <c r="G552" t="s">
        <v>15</v>
      </c>
      <c r="H552" s="4">
        <v>5129</v>
      </c>
      <c r="J552" t="str">
        <f t="shared" si="16"/>
        <v>0000120925Current Unit Population</v>
      </c>
      <c r="K552" s="4">
        <f t="shared" si="17"/>
        <v>5129</v>
      </c>
    </row>
    <row r="553" spans="1:11">
      <c r="A553" t="s">
        <v>200</v>
      </c>
      <c r="B553" t="s">
        <v>10</v>
      </c>
      <c r="C553" s="3">
        <v>46128</v>
      </c>
      <c r="D553" t="s">
        <v>199</v>
      </c>
      <c r="E553" t="s">
        <v>21</v>
      </c>
      <c r="F553" t="s">
        <v>201</v>
      </c>
      <c r="G553" t="s">
        <v>14</v>
      </c>
      <c r="H553" s="4">
        <v>5129</v>
      </c>
      <c r="J553" t="str">
        <f t="shared" si="16"/>
        <v>0000120925Decennial Unit Population</v>
      </c>
      <c r="K553" s="4">
        <f t="shared" si="17"/>
        <v>5129</v>
      </c>
    </row>
    <row r="554" spans="1:11">
      <c r="A554" t="s">
        <v>202</v>
      </c>
      <c r="B554" t="s">
        <v>10</v>
      </c>
      <c r="C554" s="3">
        <v>46128</v>
      </c>
      <c r="D554" t="s">
        <v>199</v>
      </c>
      <c r="E554" t="s">
        <v>21</v>
      </c>
      <c r="F554" t="s">
        <v>203</v>
      </c>
      <c r="G554" t="s">
        <v>19</v>
      </c>
      <c r="H554" s="4">
        <v>19.5</v>
      </c>
      <c r="J554" t="str">
        <f t="shared" si="16"/>
        <v>0000120918Miles of Road of Unit</v>
      </c>
      <c r="K554" s="4">
        <f t="shared" si="17"/>
        <v>19.5</v>
      </c>
    </row>
    <row r="555" spans="1:11">
      <c r="A555" t="s">
        <v>202</v>
      </c>
      <c r="B555" t="s">
        <v>10</v>
      </c>
      <c r="C555" s="3">
        <v>46128</v>
      </c>
      <c r="D555" t="s">
        <v>199</v>
      </c>
      <c r="E555" t="s">
        <v>21</v>
      </c>
      <c r="F555" t="s">
        <v>203</v>
      </c>
      <c r="G555" t="s">
        <v>18</v>
      </c>
      <c r="H555" s="4">
        <v>0</v>
      </c>
      <c r="J555" t="str">
        <f t="shared" si="16"/>
        <v>0000120918Registered Vehicles</v>
      </c>
      <c r="K555" s="4">
        <f t="shared" si="17"/>
        <v>0</v>
      </c>
    </row>
    <row r="556" spans="1:11">
      <c r="A556" t="s">
        <v>202</v>
      </c>
      <c r="B556" t="s">
        <v>10</v>
      </c>
      <c r="C556" s="3">
        <v>46128</v>
      </c>
      <c r="D556" t="s">
        <v>199</v>
      </c>
      <c r="E556" t="s">
        <v>21</v>
      </c>
      <c r="F556" t="s">
        <v>203</v>
      </c>
      <c r="G556" t="s">
        <v>17</v>
      </c>
      <c r="H556" s="4">
        <v>0</v>
      </c>
      <c r="J556" t="str">
        <f t="shared" si="16"/>
        <v>0000120918Registered Automobiles</v>
      </c>
      <c r="K556" s="4">
        <f t="shared" si="17"/>
        <v>0</v>
      </c>
    </row>
    <row r="557" spans="1:11">
      <c r="A557" t="s">
        <v>202</v>
      </c>
      <c r="B557" t="s">
        <v>10</v>
      </c>
      <c r="C557" s="3">
        <v>46128</v>
      </c>
      <c r="D557" t="s">
        <v>199</v>
      </c>
      <c r="E557" t="s">
        <v>21</v>
      </c>
      <c r="F557" t="s">
        <v>203</v>
      </c>
      <c r="G557" t="s">
        <v>16</v>
      </c>
      <c r="H557" s="4">
        <v>0</v>
      </c>
      <c r="J557" t="str">
        <f t="shared" si="16"/>
        <v>0000120918Consolidated City Population</v>
      </c>
      <c r="K557" s="4">
        <f t="shared" si="17"/>
        <v>0</v>
      </c>
    </row>
    <row r="558" spans="1:11">
      <c r="A558" t="s">
        <v>202</v>
      </c>
      <c r="B558" t="s">
        <v>10</v>
      </c>
      <c r="C558" s="3">
        <v>46128</v>
      </c>
      <c r="D558" t="s">
        <v>199</v>
      </c>
      <c r="E558" t="s">
        <v>21</v>
      </c>
      <c r="F558" t="s">
        <v>203</v>
      </c>
      <c r="G558" t="s">
        <v>15</v>
      </c>
      <c r="H558" s="4">
        <v>3479</v>
      </c>
      <c r="J558" t="str">
        <f t="shared" si="16"/>
        <v>0000120918Current Unit Population</v>
      </c>
      <c r="K558" s="4">
        <f t="shared" si="17"/>
        <v>3479</v>
      </c>
    </row>
    <row r="559" spans="1:11">
      <c r="A559" t="s">
        <v>202</v>
      </c>
      <c r="B559" t="s">
        <v>10</v>
      </c>
      <c r="C559" s="3">
        <v>46128</v>
      </c>
      <c r="D559" t="s">
        <v>199</v>
      </c>
      <c r="E559" t="s">
        <v>21</v>
      </c>
      <c r="F559" t="s">
        <v>203</v>
      </c>
      <c r="G559" t="s">
        <v>14</v>
      </c>
      <c r="H559" s="4">
        <v>3479</v>
      </c>
      <c r="J559" t="str">
        <f t="shared" si="16"/>
        <v>0000120918Decennial Unit Population</v>
      </c>
      <c r="K559" s="4">
        <f t="shared" si="17"/>
        <v>3479</v>
      </c>
    </row>
    <row r="560" spans="1:11">
      <c r="A560" t="s">
        <v>204</v>
      </c>
      <c r="B560" t="s">
        <v>10</v>
      </c>
      <c r="C560" s="3">
        <v>46128</v>
      </c>
      <c r="D560" t="s">
        <v>199</v>
      </c>
      <c r="E560" t="s">
        <v>21</v>
      </c>
      <c r="F560" t="s">
        <v>205</v>
      </c>
      <c r="G560" t="s">
        <v>15</v>
      </c>
      <c r="H560" s="4">
        <v>1360</v>
      </c>
      <c r="J560" t="str">
        <f t="shared" si="16"/>
        <v>0000120920Current Unit Population</v>
      </c>
      <c r="K560" s="4">
        <f t="shared" si="17"/>
        <v>1360</v>
      </c>
    </row>
    <row r="561" spans="1:11">
      <c r="A561" t="s">
        <v>204</v>
      </c>
      <c r="B561" t="s">
        <v>10</v>
      </c>
      <c r="C561" s="3">
        <v>46128</v>
      </c>
      <c r="D561" t="s">
        <v>199</v>
      </c>
      <c r="E561" t="s">
        <v>21</v>
      </c>
      <c r="F561" t="s">
        <v>205</v>
      </c>
      <c r="G561" t="s">
        <v>16</v>
      </c>
      <c r="H561" s="4">
        <v>0</v>
      </c>
      <c r="J561" t="str">
        <f t="shared" si="16"/>
        <v>0000120920Consolidated City Population</v>
      </c>
      <c r="K561" s="4">
        <f t="shared" si="17"/>
        <v>0</v>
      </c>
    </row>
    <row r="562" spans="1:11">
      <c r="A562" t="s">
        <v>204</v>
      </c>
      <c r="B562" t="s">
        <v>10</v>
      </c>
      <c r="C562" s="3">
        <v>46128</v>
      </c>
      <c r="D562" t="s">
        <v>199</v>
      </c>
      <c r="E562" t="s">
        <v>21</v>
      </c>
      <c r="F562" t="s">
        <v>205</v>
      </c>
      <c r="G562" t="s">
        <v>17</v>
      </c>
      <c r="H562" s="4">
        <v>0</v>
      </c>
      <c r="J562" t="str">
        <f t="shared" si="16"/>
        <v>0000120920Registered Automobiles</v>
      </c>
      <c r="K562" s="4">
        <f t="shared" si="17"/>
        <v>0</v>
      </c>
    </row>
    <row r="563" spans="1:11">
      <c r="A563" t="s">
        <v>204</v>
      </c>
      <c r="B563" t="s">
        <v>10</v>
      </c>
      <c r="C563" s="3">
        <v>46128</v>
      </c>
      <c r="D563" t="s">
        <v>199</v>
      </c>
      <c r="E563" t="s">
        <v>21</v>
      </c>
      <c r="F563" t="s">
        <v>205</v>
      </c>
      <c r="G563" t="s">
        <v>18</v>
      </c>
      <c r="H563" s="4">
        <v>0</v>
      </c>
      <c r="J563" t="str">
        <f t="shared" si="16"/>
        <v>0000120920Registered Vehicles</v>
      </c>
      <c r="K563" s="4">
        <f t="shared" si="17"/>
        <v>0</v>
      </c>
    </row>
    <row r="564" spans="1:11">
      <c r="A564" t="s">
        <v>204</v>
      </c>
      <c r="B564" t="s">
        <v>10</v>
      </c>
      <c r="C564" s="3">
        <v>46128</v>
      </c>
      <c r="D564" t="s">
        <v>199</v>
      </c>
      <c r="E564" t="s">
        <v>21</v>
      </c>
      <c r="F564" t="s">
        <v>205</v>
      </c>
      <c r="G564" t="s">
        <v>19</v>
      </c>
      <c r="H564" s="4">
        <v>7.22</v>
      </c>
      <c r="J564" t="str">
        <f t="shared" si="16"/>
        <v>0000120920Miles of Road of Unit</v>
      </c>
      <c r="K564" s="4">
        <f t="shared" si="17"/>
        <v>7.22</v>
      </c>
    </row>
    <row r="565" spans="1:11">
      <c r="A565" t="s">
        <v>204</v>
      </c>
      <c r="B565" t="s">
        <v>10</v>
      </c>
      <c r="C565" s="3">
        <v>46128</v>
      </c>
      <c r="D565" t="s">
        <v>199</v>
      </c>
      <c r="E565" t="s">
        <v>21</v>
      </c>
      <c r="F565" t="s">
        <v>205</v>
      </c>
      <c r="G565" t="s">
        <v>14</v>
      </c>
      <c r="H565" s="4">
        <v>1360</v>
      </c>
      <c r="J565" t="str">
        <f t="shared" si="16"/>
        <v>0000120920Decennial Unit Population</v>
      </c>
      <c r="K565" s="4">
        <f t="shared" si="17"/>
        <v>1360</v>
      </c>
    </row>
    <row r="566" spans="1:11">
      <c r="A566" t="s">
        <v>206</v>
      </c>
      <c r="B566" t="s">
        <v>10</v>
      </c>
      <c r="C566" s="3">
        <v>46128</v>
      </c>
      <c r="D566" t="s">
        <v>199</v>
      </c>
      <c r="E566" t="s">
        <v>21</v>
      </c>
      <c r="F566" t="s">
        <v>207</v>
      </c>
      <c r="G566" t="s">
        <v>14</v>
      </c>
      <c r="H566" s="4">
        <v>4602</v>
      </c>
      <c r="J566" t="str">
        <f t="shared" si="16"/>
        <v>0000120924Decennial Unit Population</v>
      </c>
      <c r="K566" s="4">
        <f t="shared" si="17"/>
        <v>4602</v>
      </c>
    </row>
    <row r="567" spans="1:11">
      <c r="A567" t="s">
        <v>206</v>
      </c>
      <c r="B567" t="s">
        <v>10</v>
      </c>
      <c r="C567" s="3">
        <v>46128</v>
      </c>
      <c r="D567" t="s">
        <v>199</v>
      </c>
      <c r="E567" t="s">
        <v>21</v>
      </c>
      <c r="F567" t="s">
        <v>207</v>
      </c>
      <c r="G567" t="s">
        <v>15</v>
      </c>
      <c r="H567" s="4">
        <v>4602</v>
      </c>
      <c r="J567" t="str">
        <f t="shared" si="16"/>
        <v>0000120924Current Unit Population</v>
      </c>
      <c r="K567" s="4">
        <f t="shared" si="17"/>
        <v>4602</v>
      </c>
    </row>
    <row r="568" spans="1:11">
      <c r="A568" t="s">
        <v>206</v>
      </c>
      <c r="B568" t="s">
        <v>10</v>
      </c>
      <c r="C568" s="3">
        <v>46128</v>
      </c>
      <c r="D568" t="s">
        <v>199</v>
      </c>
      <c r="E568" t="s">
        <v>21</v>
      </c>
      <c r="F568" t="s">
        <v>207</v>
      </c>
      <c r="G568" t="s">
        <v>16</v>
      </c>
      <c r="H568" s="4">
        <v>0</v>
      </c>
      <c r="J568" t="str">
        <f t="shared" si="16"/>
        <v>0000120924Consolidated City Population</v>
      </c>
      <c r="K568" s="4">
        <f t="shared" si="17"/>
        <v>0</v>
      </c>
    </row>
    <row r="569" spans="1:11">
      <c r="A569" t="s">
        <v>206</v>
      </c>
      <c r="B569" t="s">
        <v>10</v>
      </c>
      <c r="C569" s="3">
        <v>46128</v>
      </c>
      <c r="D569" t="s">
        <v>199</v>
      </c>
      <c r="E569" t="s">
        <v>21</v>
      </c>
      <c r="F569" t="s">
        <v>207</v>
      </c>
      <c r="G569" t="s">
        <v>19</v>
      </c>
      <c r="H569" s="4">
        <v>23.42</v>
      </c>
      <c r="J569" t="str">
        <f t="shared" si="16"/>
        <v>0000120924Miles of Road of Unit</v>
      </c>
      <c r="K569" s="4">
        <f t="shared" si="17"/>
        <v>23.42</v>
      </c>
    </row>
    <row r="570" spans="1:11">
      <c r="A570" t="s">
        <v>206</v>
      </c>
      <c r="B570" t="s">
        <v>10</v>
      </c>
      <c r="C570" s="3">
        <v>46128</v>
      </c>
      <c r="D570" t="s">
        <v>199</v>
      </c>
      <c r="E570" t="s">
        <v>21</v>
      </c>
      <c r="F570" t="s">
        <v>207</v>
      </c>
      <c r="G570" t="s">
        <v>18</v>
      </c>
      <c r="H570" s="4">
        <v>0</v>
      </c>
      <c r="J570" t="str">
        <f t="shared" si="16"/>
        <v>0000120924Registered Vehicles</v>
      </c>
      <c r="K570" s="4">
        <f t="shared" si="17"/>
        <v>0</v>
      </c>
    </row>
    <row r="571" spans="1:11">
      <c r="A571" t="s">
        <v>206</v>
      </c>
      <c r="B571" t="s">
        <v>10</v>
      </c>
      <c r="C571" s="3">
        <v>46128</v>
      </c>
      <c r="D571" t="s">
        <v>199</v>
      </c>
      <c r="E571" t="s">
        <v>21</v>
      </c>
      <c r="F571" t="s">
        <v>207</v>
      </c>
      <c r="G571" t="s">
        <v>17</v>
      </c>
      <c r="H571" s="4">
        <v>0</v>
      </c>
      <c r="J571" t="str">
        <f t="shared" si="16"/>
        <v>0000120924Registered Automobiles</v>
      </c>
      <c r="K571" s="4">
        <f t="shared" si="17"/>
        <v>0</v>
      </c>
    </row>
    <row r="572" spans="1:11">
      <c r="A572" t="s">
        <v>208</v>
      </c>
      <c r="B572" t="s">
        <v>10</v>
      </c>
      <c r="C572" s="3">
        <v>46128</v>
      </c>
      <c r="D572" t="s">
        <v>199</v>
      </c>
      <c r="E572" t="s">
        <v>21</v>
      </c>
      <c r="F572" t="s">
        <v>209</v>
      </c>
      <c r="G572" t="s">
        <v>18</v>
      </c>
      <c r="H572" s="4">
        <v>0</v>
      </c>
      <c r="J572" t="str">
        <f t="shared" si="16"/>
        <v>0000120927Registered Vehicles</v>
      </c>
      <c r="K572" s="4">
        <f t="shared" si="17"/>
        <v>0</v>
      </c>
    </row>
    <row r="573" spans="1:11">
      <c r="A573" t="s">
        <v>208</v>
      </c>
      <c r="B573" t="s">
        <v>10</v>
      </c>
      <c r="C573" s="3">
        <v>46128</v>
      </c>
      <c r="D573" t="s">
        <v>199</v>
      </c>
      <c r="E573" t="s">
        <v>21</v>
      </c>
      <c r="F573" t="s">
        <v>209</v>
      </c>
      <c r="G573" t="s">
        <v>17</v>
      </c>
      <c r="H573" s="4">
        <v>0</v>
      </c>
      <c r="J573" t="str">
        <f t="shared" si="16"/>
        <v>0000120927Registered Automobiles</v>
      </c>
      <c r="K573" s="4">
        <f t="shared" si="17"/>
        <v>0</v>
      </c>
    </row>
    <row r="574" spans="1:11">
      <c r="A574" t="s">
        <v>208</v>
      </c>
      <c r="B574" t="s">
        <v>10</v>
      </c>
      <c r="C574" s="3">
        <v>46128</v>
      </c>
      <c r="D574" t="s">
        <v>199</v>
      </c>
      <c r="E574" t="s">
        <v>21</v>
      </c>
      <c r="F574" t="s">
        <v>209</v>
      </c>
      <c r="G574" t="s">
        <v>16</v>
      </c>
      <c r="H574" s="4">
        <v>0</v>
      </c>
      <c r="J574" t="str">
        <f t="shared" si="16"/>
        <v>0000120927Consolidated City Population</v>
      </c>
      <c r="K574" s="4">
        <f t="shared" si="17"/>
        <v>0</v>
      </c>
    </row>
    <row r="575" spans="1:11">
      <c r="A575" t="s">
        <v>208</v>
      </c>
      <c r="B575" t="s">
        <v>10</v>
      </c>
      <c r="C575" s="3">
        <v>46128</v>
      </c>
      <c r="D575" t="s">
        <v>199</v>
      </c>
      <c r="E575" t="s">
        <v>21</v>
      </c>
      <c r="F575" t="s">
        <v>209</v>
      </c>
      <c r="G575" t="s">
        <v>15</v>
      </c>
      <c r="H575" s="4">
        <v>675</v>
      </c>
      <c r="J575" t="str">
        <f t="shared" si="16"/>
        <v>0000120927Current Unit Population</v>
      </c>
      <c r="K575" s="4">
        <f t="shared" si="17"/>
        <v>675</v>
      </c>
    </row>
    <row r="576" spans="1:11">
      <c r="A576" t="s">
        <v>208</v>
      </c>
      <c r="B576" t="s">
        <v>10</v>
      </c>
      <c r="C576" s="3">
        <v>46128</v>
      </c>
      <c r="D576" t="s">
        <v>199</v>
      </c>
      <c r="E576" t="s">
        <v>21</v>
      </c>
      <c r="F576" t="s">
        <v>209</v>
      </c>
      <c r="G576" t="s">
        <v>14</v>
      </c>
      <c r="H576" s="4">
        <v>675</v>
      </c>
      <c r="J576" t="str">
        <f t="shared" si="16"/>
        <v>0000120927Decennial Unit Population</v>
      </c>
      <c r="K576" s="4">
        <f t="shared" si="17"/>
        <v>675</v>
      </c>
    </row>
    <row r="577" spans="1:11">
      <c r="A577" t="s">
        <v>208</v>
      </c>
      <c r="B577" t="s">
        <v>10</v>
      </c>
      <c r="C577" s="3">
        <v>46128</v>
      </c>
      <c r="D577" t="s">
        <v>199</v>
      </c>
      <c r="E577" t="s">
        <v>21</v>
      </c>
      <c r="F577" t="s">
        <v>209</v>
      </c>
      <c r="G577" t="s">
        <v>19</v>
      </c>
      <c r="H577" s="4">
        <v>5.28</v>
      </c>
      <c r="J577" t="str">
        <f t="shared" si="16"/>
        <v>0000120927Miles of Road of Unit</v>
      </c>
      <c r="K577" s="4">
        <f t="shared" si="17"/>
        <v>5.28</v>
      </c>
    </row>
    <row r="578" spans="1:11">
      <c r="A578" t="s">
        <v>210</v>
      </c>
      <c r="B578" t="s">
        <v>10</v>
      </c>
      <c r="C578" s="3">
        <v>46128</v>
      </c>
      <c r="D578" t="s">
        <v>199</v>
      </c>
      <c r="E578" t="s">
        <v>21</v>
      </c>
      <c r="F578" t="s">
        <v>211</v>
      </c>
      <c r="G578" t="s">
        <v>19</v>
      </c>
      <c r="H578" s="4">
        <v>8.8800000000000008</v>
      </c>
      <c r="J578" t="str">
        <f t="shared" si="16"/>
        <v>0000120928Miles of Road of Unit</v>
      </c>
      <c r="K578" s="4">
        <f t="shared" si="17"/>
        <v>8.8800000000000008</v>
      </c>
    </row>
    <row r="579" spans="1:11">
      <c r="A579" t="s">
        <v>210</v>
      </c>
      <c r="B579" t="s">
        <v>10</v>
      </c>
      <c r="C579" s="3">
        <v>46128</v>
      </c>
      <c r="D579" t="s">
        <v>199</v>
      </c>
      <c r="E579" t="s">
        <v>21</v>
      </c>
      <c r="F579" t="s">
        <v>211</v>
      </c>
      <c r="G579" t="s">
        <v>18</v>
      </c>
      <c r="H579" s="4">
        <v>0</v>
      </c>
      <c r="J579" t="str">
        <f t="shared" ref="J579:J642" si="18">A579&amp;G579</f>
        <v>0000120928Registered Vehicles</v>
      </c>
      <c r="K579" s="4">
        <f t="shared" ref="K579:K642" si="19">H579</f>
        <v>0</v>
      </c>
    </row>
    <row r="580" spans="1:11">
      <c r="A580" t="s">
        <v>210</v>
      </c>
      <c r="B580" t="s">
        <v>10</v>
      </c>
      <c r="C580" s="3">
        <v>46128</v>
      </c>
      <c r="D580" t="s">
        <v>199</v>
      </c>
      <c r="E580" t="s">
        <v>21</v>
      </c>
      <c r="F580" t="s">
        <v>211</v>
      </c>
      <c r="G580" t="s">
        <v>17</v>
      </c>
      <c r="H580" s="4">
        <v>0</v>
      </c>
      <c r="J580" t="str">
        <f t="shared" si="18"/>
        <v>0000120928Registered Automobiles</v>
      </c>
      <c r="K580" s="4">
        <f t="shared" si="19"/>
        <v>0</v>
      </c>
    </row>
    <row r="581" spans="1:11">
      <c r="A581" t="s">
        <v>210</v>
      </c>
      <c r="B581" t="s">
        <v>10</v>
      </c>
      <c r="C581" s="3">
        <v>46128</v>
      </c>
      <c r="D581" t="s">
        <v>199</v>
      </c>
      <c r="E581" t="s">
        <v>21</v>
      </c>
      <c r="F581" t="s">
        <v>211</v>
      </c>
      <c r="G581" t="s">
        <v>16</v>
      </c>
      <c r="H581" s="4">
        <v>0</v>
      </c>
      <c r="J581" t="str">
        <f t="shared" si="18"/>
        <v>0000120928Consolidated City Population</v>
      </c>
      <c r="K581" s="4">
        <f t="shared" si="19"/>
        <v>0</v>
      </c>
    </row>
    <row r="582" spans="1:11">
      <c r="A582" t="s">
        <v>210</v>
      </c>
      <c r="B582" t="s">
        <v>10</v>
      </c>
      <c r="C582" s="3">
        <v>46128</v>
      </c>
      <c r="D582" t="s">
        <v>199</v>
      </c>
      <c r="E582" t="s">
        <v>21</v>
      </c>
      <c r="F582" t="s">
        <v>211</v>
      </c>
      <c r="G582" t="s">
        <v>14</v>
      </c>
      <c r="H582" s="4">
        <v>660</v>
      </c>
      <c r="J582" t="str">
        <f t="shared" si="18"/>
        <v>0000120928Decennial Unit Population</v>
      </c>
      <c r="K582" s="4">
        <f t="shared" si="19"/>
        <v>660</v>
      </c>
    </row>
    <row r="583" spans="1:11">
      <c r="A583" t="s">
        <v>210</v>
      </c>
      <c r="B583" t="s">
        <v>10</v>
      </c>
      <c r="C583" s="3">
        <v>46128</v>
      </c>
      <c r="D583" t="s">
        <v>199</v>
      </c>
      <c r="E583" t="s">
        <v>21</v>
      </c>
      <c r="F583" t="s">
        <v>211</v>
      </c>
      <c r="G583" t="s">
        <v>15</v>
      </c>
      <c r="H583" s="4">
        <v>660</v>
      </c>
      <c r="J583" t="str">
        <f t="shared" si="18"/>
        <v>0000120928Current Unit Population</v>
      </c>
      <c r="K583" s="4">
        <f t="shared" si="19"/>
        <v>660</v>
      </c>
    </row>
    <row r="584" spans="1:11">
      <c r="A584" t="s">
        <v>212</v>
      </c>
      <c r="B584" t="s">
        <v>10</v>
      </c>
      <c r="C584" s="3">
        <v>46128</v>
      </c>
      <c r="D584" t="s">
        <v>199</v>
      </c>
      <c r="E584" t="s">
        <v>21</v>
      </c>
      <c r="F584" t="s">
        <v>213</v>
      </c>
      <c r="G584" t="s">
        <v>15</v>
      </c>
      <c r="H584" s="4">
        <v>325</v>
      </c>
      <c r="J584" t="str">
        <f t="shared" si="18"/>
        <v>0000120929Current Unit Population</v>
      </c>
      <c r="K584" s="4">
        <f t="shared" si="19"/>
        <v>325</v>
      </c>
    </row>
    <row r="585" spans="1:11">
      <c r="A585" t="s">
        <v>212</v>
      </c>
      <c r="B585" t="s">
        <v>10</v>
      </c>
      <c r="C585" s="3">
        <v>46128</v>
      </c>
      <c r="D585" t="s">
        <v>199</v>
      </c>
      <c r="E585" t="s">
        <v>21</v>
      </c>
      <c r="F585" t="s">
        <v>213</v>
      </c>
      <c r="G585" t="s">
        <v>16</v>
      </c>
      <c r="H585" s="4">
        <v>0</v>
      </c>
      <c r="J585" t="str">
        <f t="shared" si="18"/>
        <v>0000120929Consolidated City Population</v>
      </c>
      <c r="K585" s="4">
        <f t="shared" si="19"/>
        <v>0</v>
      </c>
    </row>
    <row r="586" spans="1:11">
      <c r="A586" t="s">
        <v>212</v>
      </c>
      <c r="B586" t="s">
        <v>10</v>
      </c>
      <c r="C586" s="3">
        <v>46128</v>
      </c>
      <c r="D586" t="s">
        <v>199</v>
      </c>
      <c r="E586" t="s">
        <v>21</v>
      </c>
      <c r="F586" t="s">
        <v>213</v>
      </c>
      <c r="G586" t="s">
        <v>17</v>
      </c>
      <c r="H586" s="4">
        <v>0</v>
      </c>
      <c r="J586" t="str">
        <f t="shared" si="18"/>
        <v>0000120929Registered Automobiles</v>
      </c>
      <c r="K586" s="4">
        <f t="shared" si="19"/>
        <v>0</v>
      </c>
    </row>
    <row r="587" spans="1:11">
      <c r="A587" t="s">
        <v>212</v>
      </c>
      <c r="B587" t="s">
        <v>10</v>
      </c>
      <c r="C587" s="3">
        <v>46128</v>
      </c>
      <c r="D587" t="s">
        <v>199</v>
      </c>
      <c r="E587" t="s">
        <v>21</v>
      </c>
      <c r="F587" t="s">
        <v>213</v>
      </c>
      <c r="G587" t="s">
        <v>18</v>
      </c>
      <c r="H587" s="4">
        <v>0</v>
      </c>
      <c r="J587" t="str">
        <f t="shared" si="18"/>
        <v>0000120929Registered Vehicles</v>
      </c>
      <c r="K587" s="4">
        <f t="shared" si="19"/>
        <v>0</v>
      </c>
    </row>
    <row r="588" spans="1:11">
      <c r="A588" t="s">
        <v>212</v>
      </c>
      <c r="B588" t="s">
        <v>10</v>
      </c>
      <c r="C588" s="3">
        <v>46128</v>
      </c>
      <c r="D588" t="s">
        <v>199</v>
      </c>
      <c r="E588" t="s">
        <v>21</v>
      </c>
      <c r="F588" t="s">
        <v>213</v>
      </c>
      <c r="G588" t="s">
        <v>19</v>
      </c>
      <c r="H588" s="4">
        <v>1.77</v>
      </c>
      <c r="J588" t="str">
        <f t="shared" si="18"/>
        <v>0000120929Miles of Road of Unit</v>
      </c>
      <c r="K588" s="4">
        <f t="shared" si="19"/>
        <v>1.77</v>
      </c>
    </row>
    <row r="589" spans="1:11">
      <c r="A589" t="s">
        <v>212</v>
      </c>
      <c r="B589" t="s">
        <v>10</v>
      </c>
      <c r="C589" s="3">
        <v>46128</v>
      </c>
      <c r="D589" t="s">
        <v>199</v>
      </c>
      <c r="E589" t="s">
        <v>21</v>
      </c>
      <c r="F589" t="s">
        <v>213</v>
      </c>
      <c r="G589" t="s">
        <v>14</v>
      </c>
      <c r="H589" s="4">
        <v>325</v>
      </c>
      <c r="J589" t="str">
        <f t="shared" si="18"/>
        <v>0000120929Decennial Unit Population</v>
      </c>
      <c r="K589" s="4">
        <f t="shared" si="19"/>
        <v>325</v>
      </c>
    </row>
    <row r="590" spans="1:11">
      <c r="A590" t="s">
        <v>214</v>
      </c>
      <c r="B590" t="s">
        <v>10</v>
      </c>
      <c r="C590" s="3">
        <v>46128</v>
      </c>
      <c r="D590" t="s">
        <v>215</v>
      </c>
      <c r="E590" t="s">
        <v>12</v>
      </c>
      <c r="F590" t="s">
        <v>13</v>
      </c>
      <c r="G590" t="s">
        <v>18</v>
      </c>
      <c r="H590" s="4">
        <v>33872</v>
      </c>
      <c r="J590" t="str">
        <f t="shared" si="18"/>
        <v>0000082946Registered Vehicles</v>
      </c>
      <c r="K590" s="4">
        <f t="shared" si="19"/>
        <v>33872</v>
      </c>
    </row>
    <row r="591" spans="1:11">
      <c r="A591" t="s">
        <v>214</v>
      </c>
      <c r="B591" t="s">
        <v>10</v>
      </c>
      <c r="C591" s="3">
        <v>46128</v>
      </c>
      <c r="D591" t="s">
        <v>215</v>
      </c>
      <c r="E591" t="s">
        <v>12</v>
      </c>
      <c r="F591" t="s">
        <v>13</v>
      </c>
      <c r="G591" t="s">
        <v>17</v>
      </c>
      <c r="H591" s="4">
        <v>17827</v>
      </c>
      <c r="J591" t="str">
        <f t="shared" si="18"/>
        <v>0000082946Registered Automobiles</v>
      </c>
      <c r="K591" s="4">
        <f t="shared" si="19"/>
        <v>17827</v>
      </c>
    </row>
    <row r="592" spans="1:11">
      <c r="A592" t="s">
        <v>214</v>
      </c>
      <c r="B592" t="s">
        <v>10</v>
      </c>
      <c r="C592" s="3">
        <v>46128</v>
      </c>
      <c r="D592" t="s">
        <v>215</v>
      </c>
      <c r="E592" t="s">
        <v>12</v>
      </c>
      <c r="F592" t="s">
        <v>13</v>
      </c>
      <c r="G592" t="s">
        <v>16</v>
      </c>
      <c r="H592" s="4">
        <v>0</v>
      </c>
      <c r="J592" t="str">
        <f t="shared" si="18"/>
        <v>0000082946Consolidated City Population</v>
      </c>
      <c r="K592" s="4">
        <f t="shared" si="19"/>
        <v>0</v>
      </c>
    </row>
    <row r="593" spans="1:11">
      <c r="A593" t="s">
        <v>214</v>
      </c>
      <c r="B593" t="s">
        <v>10</v>
      </c>
      <c r="C593" s="3">
        <v>46128</v>
      </c>
      <c r="D593" t="s">
        <v>215</v>
      </c>
      <c r="E593" t="s">
        <v>12</v>
      </c>
      <c r="F593" t="s">
        <v>13</v>
      </c>
      <c r="G593" t="s">
        <v>15</v>
      </c>
      <c r="H593" s="4">
        <v>11710</v>
      </c>
      <c r="J593" t="str">
        <f t="shared" si="18"/>
        <v>0000082946Current Unit Population</v>
      </c>
      <c r="K593" s="4">
        <f t="shared" si="19"/>
        <v>11710</v>
      </c>
    </row>
    <row r="594" spans="1:11">
      <c r="A594" t="s">
        <v>214</v>
      </c>
      <c r="B594" t="s">
        <v>10</v>
      </c>
      <c r="C594" s="3">
        <v>46128</v>
      </c>
      <c r="D594" t="s">
        <v>215</v>
      </c>
      <c r="E594" t="s">
        <v>12</v>
      </c>
      <c r="F594" t="s">
        <v>13</v>
      </c>
      <c r="G594" t="s">
        <v>14</v>
      </c>
      <c r="H594" s="4">
        <v>11710</v>
      </c>
      <c r="J594" t="str">
        <f t="shared" si="18"/>
        <v>0000082946Decennial Unit Population</v>
      </c>
      <c r="K594" s="4">
        <f t="shared" si="19"/>
        <v>11710</v>
      </c>
    </row>
    <row r="595" spans="1:11">
      <c r="A595" t="s">
        <v>214</v>
      </c>
      <c r="B595" t="s">
        <v>10</v>
      </c>
      <c r="C595" s="3">
        <v>46128</v>
      </c>
      <c r="D595" t="s">
        <v>215</v>
      </c>
      <c r="E595" t="s">
        <v>12</v>
      </c>
      <c r="F595" t="s">
        <v>13</v>
      </c>
      <c r="G595" t="s">
        <v>19</v>
      </c>
      <c r="H595" s="4">
        <v>635.02</v>
      </c>
      <c r="J595" t="str">
        <f t="shared" si="18"/>
        <v>0000082946Miles of Road of Unit</v>
      </c>
      <c r="K595" s="4">
        <f t="shared" si="19"/>
        <v>635.02</v>
      </c>
    </row>
    <row r="596" spans="1:11">
      <c r="A596" t="s">
        <v>216</v>
      </c>
      <c r="B596" t="s">
        <v>10</v>
      </c>
      <c r="C596" s="3">
        <v>46128</v>
      </c>
      <c r="D596" t="s">
        <v>215</v>
      </c>
      <c r="E596" t="s">
        <v>21</v>
      </c>
      <c r="F596" t="s">
        <v>217</v>
      </c>
      <c r="G596" t="s">
        <v>14</v>
      </c>
      <c r="H596" s="4">
        <v>12312</v>
      </c>
      <c r="J596" t="str">
        <f t="shared" si="18"/>
        <v>0000120943Decennial Unit Population</v>
      </c>
      <c r="K596" s="4">
        <f t="shared" si="19"/>
        <v>12312</v>
      </c>
    </row>
    <row r="597" spans="1:11">
      <c r="A597" t="s">
        <v>216</v>
      </c>
      <c r="B597" t="s">
        <v>10</v>
      </c>
      <c r="C597" s="3">
        <v>46128</v>
      </c>
      <c r="D597" t="s">
        <v>215</v>
      </c>
      <c r="E597" t="s">
        <v>21</v>
      </c>
      <c r="F597" t="s">
        <v>217</v>
      </c>
      <c r="G597" t="s">
        <v>15</v>
      </c>
      <c r="H597" s="4">
        <v>12312</v>
      </c>
      <c r="J597" t="str">
        <f t="shared" si="18"/>
        <v>0000120943Current Unit Population</v>
      </c>
      <c r="K597" s="4">
        <f t="shared" si="19"/>
        <v>12312</v>
      </c>
    </row>
    <row r="598" spans="1:11">
      <c r="A598" t="s">
        <v>216</v>
      </c>
      <c r="B598" t="s">
        <v>10</v>
      </c>
      <c r="C598" s="3">
        <v>46128</v>
      </c>
      <c r="D598" t="s">
        <v>215</v>
      </c>
      <c r="E598" t="s">
        <v>21</v>
      </c>
      <c r="F598" t="s">
        <v>217</v>
      </c>
      <c r="G598" t="s">
        <v>16</v>
      </c>
      <c r="H598" s="4">
        <v>0</v>
      </c>
      <c r="J598" t="str">
        <f t="shared" si="18"/>
        <v>0000120943Consolidated City Population</v>
      </c>
      <c r="K598" s="4">
        <f t="shared" si="19"/>
        <v>0</v>
      </c>
    </row>
    <row r="599" spans="1:11">
      <c r="A599" t="s">
        <v>216</v>
      </c>
      <c r="B599" t="s">
        <v>10</v>
      </c>
      <c r="C599" s="3">
        <v>46128</v>
      </c>
      <c r="D599" t="s">
        <v>215</v>
      </c>
      <c r="E599" t="s">
        <v>21</v>
      </c>
      <c r="F599" t="s">
        <v>217</v>
      </c>
      <c r="G599" t="s">
        <v>17</v>
      </c>
      <c r="H599" s="4">
        <v>0</v>
      </c>
      <c r="J599" t="str">
        <f t="shared" si="18"/>
        <v>0000120943Registered Automobiles</v>
      </c>
      <c r="K599" s="4">
        <f t="shared" si="19"/>
        <v>0</v>
      </c>
    </row>
    <row r="600" spans="1:11">
      <c r="A600" t="s">
        <v>216</v>
      </c>
      <c r="B600" t="s">
        <v>10</v>
      </c>
      <c r="C600" s="3">
        <v>46128</v>
      </c>
      <c r="D600" t="s">
        <v>215</v>
      </c>
      <c r="E600" t="s">
        <v>21</v>
      </c>
      <c r="F600" t="s">
        <v>217</v>
      </c>
      <c r="G600" t="s">
        <v>18</v>
      </c>
      <c r="H600" s="4">
        <v>0</v>
      </c>
      <c r="J600" t="str">
        <f t="shared" si="18"/>
        <v>0000120943Registered Vehicles</v>
      </c>
      <c r="K600" s="4">
        <f t="shared" si="19"/>
        <v>0</v>
      </c>
    </row>
    <row r="601" spans="1:11">
      <c r="A601" t="s">
        <v>216</v>
      </c>
      <c r="B601" t="s">
        <v>10</v>
      </c>
      <c r="C601" s="3">
        <v>46128</v>
      </c>
      <c r="D601" t="s">
        <v>215</v>
      </c>
      <c r="E601" t="s">
        <v>21</v>
      </c>
      <c r="F601" t="s">
        <v>217</v>
      </c>
      <c r="G601" t="s">
        <v>19</v>
      </c>
      <c r="H601" s="4">
        <v>73.19</v>
      </c>
      <c r="J601" t="str">
        <f t="shared" si="18"/>
        <v>0000120943Miles of Road of Unit</v>
      </c>
      <c r="K601" s="4">
        <f t="shared" si="19"/>
        <v>73.19</v>
      </c>
    </row>
    <row r="602" spans="1:11">
      <c r="A602" t="s">
        <v>218</v>
      </c>
      <c r="B602" t="s">
        <v>10</v>
      </c>
      <c r="C602" s="3">
        <v>46128</v>
      </c>
      <c r="D602" t="s">
        <v>215</v>
      </c>
      <c r="E602" t="s">
        <v>21</v>
      </c>
      <c r="F602" t="s">
        <v>219</v>
      </c>
      <c r="G602" t="s">
        <v>18</v>
      </c>
      <c r="H602" s="4">
        <v>0</v>
      </c>
      <c r="J602" t="str">
        <f t="shared" si="18"/>
        <v>0000120947Registered Vehicles</v>
      </c>
      <c r="K602" s="4">
        <f t="shared" si="19"/>
        <v>0</v>
      </c>
    </row>
    <row r="603" spans="1:11">
      <c r="A603" t="s">
        <v>218</v>
      </c>
      <c r="B603" t="s">
        <v>10</v>
      </c>
      <c r="C603" s="3">
        <v>46128</v>
      </c>
      <c r="D603" t="s">
        <v>215</v>
      </c>
      <c r="E603" t="s">
        <v>21</v>
      </c>
      <c r="F603" t="s">
        <v>219</v>
      </c>
      <c r="G603" t="s">
        <v>17</v>
      </c>
      <c r="H603" s="4">
        <v>0</v>
      </c>
      <c r="J603" t="str">
        <f t="shared" si="18"/>
        <v>0000120947Registered Automobiles</v>
      </c>
      <c r="K603" s="4">
        <f t="shared" si="19"/>
        <v>0</v>
      </c>
    </row>
    <row r="604" spans="1:11">
      <c r="A604" t="s">
        <v>218</v>
      </c>
      <c r="B604" t="s">
        <v>10</v>
      </c>
      <c r="C604" s="3">
        <v>46128</v>
      </c>
      <c r="D604" t="s">
        <v>215</v>
      </c>
      <c r="E604" t="s">
        <v>21</v>
      </c>
      <c r="F604" t="s">
        <v>219</v>
      </c>
      <c r="G604" t="s">
        <v>16</v>
      </c>
      <c r="H604" s="4">
        <v>0</v>
      </c>
      <c r="J604" t="str">
        <f t="shared" si="18"/>
        <v>0000120947Consolidated City Population</v>
      </c>
      <c r="K604" s="4">
        <f t="shared" si="19"/>
        <v>0</v>
      </c>
    </row>
    <row r="605" spans="1:11">
      <c r="A605" t="s">
        <v>218</v>
      </c>
      <c r="B605" t="s">
        <v>10</v>
      </c>
      <c r="C605" s="3">
        <v>46128</v>
      </c>
      <c r="D605" t="s">
        <v>215</v>
      </c>
      <c r="E605" t="s">
        <v>21</v>
      </c>
      <c r="F605" t="s">
        <v>219</v>
      </c>
      <c r="G605" t="s">
        <v>15</v>
      </c>
      <c r="H605" s="4">
        <v>149</v>
      </c>
      <c r="J605" t="str">
        <f t="shared" si="18"/>
        <v>0000120947Current Unit Population</v>
      </c>
      <c r="K605" s="4">
        <f t="shared" si="19"/>
        <v>149</v>
      </c>
    </row>
    <row r="606" spans="1:11">
      <c r="A606" t="s">
        <v>218</v>
      </c>
      <c r="B606" t="s">
        <v>10</v>
      </c>
      <c r="C606" s="3">
        <v>46128</v>
      </c>
      <c r="D606" t="s">
        <v>215</v>
      </c>
      <c r="E606" t="s">
        <v>21</v>
      </c>
      <c r="F606" t="s">
        <v>219</v>
      </c>
      <c r="G606" t="s">
        <v>14</v>
      </c>
      <c r="H606" s="4">
        <v>149</v>
      </c>
      <c r="J606" t="str">
        <f t="shared" si="18"/>
        <v>0000120947Decennial Unit Population</v>
      </c>
      <c r="K606" s="4">
        <f t="shared" si="19"/>
        <v>149</v>
      </c>
    </row>
    <row r="607" spans="1:11">
      <c r="A607" t="s">
        <v>218</v>
      </c>
      <c r="B607" t="s">
        <v>10</v>
      </c>
      <c r="C607" s="3">
        <v>46128</v>
      </c>
      <c r="D607" t="s">
        <v>215</v>
      </c>
      <c r="E607" t="s">
        <v>21</v>
      </c>
      <c r="F607" t="s">
        <v>219</v>
      </c>
      <c r="G607" t="s">
        <v>19</v>
      </c>
      <c r="H607" s="4">
        <v>3.96</v>
      </c>
      <c r="J607" t="str">
        <f t="shared" si="18"/>
        <v>0000120947Miles of Road of Unit</v>
      </c>
      <c r="K607" s="4">
        <f t="shared" si="19"/>
        <v>3.96</v>
      </c>
    </row>
    <row r="608" spans="1:11">
      <c r="A608" t="s">
        <v>220</v>
      </c>
      <c r="B608" t="s">
        <v>10</v>
      </c>
      <c r="C608" s="3">
        <v>46128</v>
      </c>
      <c r="D608" t="s">
        <v>215</v>
      </c>
      <c r="E608" t="s">
        <v>21</v>
      </c>
      <c r="F608" t="s">
        <v>221</v>
      </c>
      <c r="G608" t="s">
        <v>14</v>
      </c>
      <c r="H608" s="4">
        <v>319</v>
      </c>
      <c r="J608" t="str">
        <f t="shared" si="18"/>
        <v>0000120948Decennial Unit Population</v>
      </c>
      <c r="K608" s="4">
        <f t="shared" si="19"/>
        <v>319</v>
      </c>
    </row>
    <row r="609" spans="1:11">
      <c r="A609" t="s">
        <v>220</v>
      </c>
      <c r="B609" t="s">
        <v>10</v>
      </c>
      <c r="C609" s="3">
        <v>46128</v>
      </c>
      <c r="D609" t="s">
        <v>215</v>
      </c>
      <c r="E609" t="s">
        <v>21</v>
      </c>
      <c r="F609" t="s">
        <v>221</v>
      </c>
      <c r="G609" t="s">
        <v>15</v>
      </c>
      <c r="H609" s="4">
        <v>319</v>
      </c>
      <c r="J609" t="str">
        <f t="shared" si="18"/>
        <v>0000120948Current Unit Population</v>
      </c>
      <c r="K609" s="4">
        <f t="shared" si="19"/>
        <v>319</v>
      </c>
    </row>
    <row r="610" spans="1:11">
      <c r="A610" t="s">
        <v>220</v>
      </c>
      <c r="B610" t="s">
        <v>10</v>
      </c>
      <c r="C610" s="3">
        <v>46128</v>
      </c>
      <c r="D610" t="s">
        <v>215</v>
      </c>
      <c r="E610" t="s">
        <v>21</v>
      </c>
      <c r="F610" t="s">
        <v>221</v>
      </c>
      <c r="G610" t="s">
        <v>16</v>
      </c>
      <c r="H610" s="4">
        <v>0</v>
      </c>
      <c r="J610" t="str">
        <f t="shared" si="18"/>
        <v>0000120948Consolidated City Population</v>
      </c>
      <c r="K610" s="4">
        <f t="shared" si="19"/>
        <v>0</v>
      </c>
    </row>
    <row r="611" spans="1:11">
      <c r="A611" t="s">
        <v>220</v>
      </c>
      <c r="B611" t="s">
        <v>10</v>
      </c>
      <c r="C611" s="3">
        <v>46128</v>
      </c>
      <c r="D611" t="s">
        <v>215</v>
      </c>
      <c r="E611" t="s">
        <v>21</v>
      </c>
      <c r="F611" t="s">
        <v>221</v>
      </c>
      <c r="G611" t="s">
        <v>17</v>
      </c>
      <c r="H611" s="4">
        <v>0</v>
      </c>
      <c r="J611" t="str">
        <f t="shared" si="18"/>
        <v>0000120948Registered Automobiles</v>
      </c>
      <c r="K611" s="4">
        <f t="shared" si="19"/>
        <v>0</v>
      </c>
    </row>
    <row r="612" spans="1:11">
      <c r="A612" t="s">
        <v>220</v>
      </c>
      <c r="B612" t="s">
        <v>10</v>
      </c>
      <c r="C612" s="3">
        <v>46128</v>
      </c>
      <c r="D612" t="s">
        <v>215</v>
      </c>
      <c r="E612" t="s">
        <v>21</v>
      </c>
      <c r="F612" t="s">
        <v>221</v>
      </c>
      <c r="G612" t="s">
        <v>18</v>
      </c>
      <c r="H612" s="4">
        <v>0</v>
      </c>
      <c r="J612" t="str">
        <f t="shared" si="18"/>
        <v>0000120948Registered Vehicles</v>
      </c>
      <c r="K612" s="4">
        <f t="shared" si="19"/>
        <v>0</v>
      </c>
    </row>
    <row r="613" spans="1:11">
      <c r="A613" t="s">
        <v>220</v>
      </c>
      <c r="B613" t="s">
        <v>10</v>
      </c>
      <c r="C613" s="3">
        <v>46128</v>
      </c>
      <c r="D613" t="s">
        <v>215</v>
      </c>
      <c r="E613" t="s">
        <v>21</v>
      </c>
      <c r="F613" t="s">
        <v>221</v>
      </c>
      <c r="G613" t="s">
        <v>19</v>
      </c>
      <c r="H613" s="4">
        <v>3.98</v>
      </c>
      <c r="J613" t="str">
        <f t="shared" si="18"/>
        <v>0000120948Miles of Road of Unit</v>
      </c>
      <c r="K613" s="4">
        <f t="shared" si="19"/>
        <v>3.98</v>
      </c>
    </row>
    <row r="614" spans="1:11">
      <c r="A614" t="s">
        <v>222</v>
      </c>
      <c r="B614" t="s">
        <v>10</v>
      </c>
      <c r="C614" s="3">
        <v>46128</v>
      </c>
      <c r="D614" t="s">
        <v>215</v>
      </c>
      <c r="E614" t="s">
        <v>21</v>
      </c>
      <c r="F614" t="s">
        <v>223</v>
      </c>
      <c r="G614" t="s">
        <v>19</v>
      </c>
      <c r="H614" s="4">
        <v>7.05</v>
      </c>
      <c r="J614" t="str">
        <f t="shared" si="18"/>
        <v>0000120949Miles of Road of Unit</v>
      </c>
      <c r="K614" s="4">
        <f t="shared" si="19"/>
        <v>7.05</v>
      </c>
    </row>
    <row r="615" spans="1:11">
      <c r="A615" t="s">
        <v>222</v>
      </c>
      <c r="B615" t="s">
        <v>10</v>
      </c>
      <c r="C615" s="3">
        <v>46128</v>
      </c>
      <c r="D615" t="s">
        <v>215</v>
      </c>
      <c r="E615" t="s">
        <v>21</v>
      </c>
      <c r="F615" t="s">
        <v>223</v>
      </c>
      <c r="G615" t="s">
        <v>18</v>
      </c>
      <c r="H615" s="4">
        <v>0</v>
      </c>
      <c r="J615" t="str">
        <f t="shared" si="18"/>
        <v>0000120949Registered Vehicles</v>
      </c>
      <c r="K615" s="4">
        <f t="shared" si="19"/>
        <v>0</v>
      </c>
    </row>
    <row r="616" spans="1:11">
      <c r="A616" t="s">
        <v>222</v>
      </c>
      <c r="B616" t="s">
        <v>10</v>
      </c>
      <c r="C616" s="3">
        <v>46128</v>
      </c>
      <c r="D616" t="s">
        <v>215</v>
      </c>
      <c r="E616" t="s">
        <v>21</v>
      </c>
      <c r="F616" t="s">
        <v>223</v>
      </c>
      <c r="G616" t="s">
        <v>17</v>
      </c>
      <c r="H616" s="4">
        <v>0</v>
      </c>
      <c r="J616" t="str">
        <f t="shared" si="18"/>
        <v>0000120949Registered Automobiles</v>
      </c>
      <c r="K616" s="4">
        <f t="shared" si="19"/>
        <v>0</v>
      </c>
    </row>
    <row r="617" spans="1:11">
      <c r="A617" t="s">
        <v>222</v>
      </c>
      <c r="B617" t="s">
        <v>10</v>
      </c>
      <c r="C617" s="3">
        <v>46128</v>
      </c>
      <c r="D617" t="s">
        <v>215</v>
      </c>
      <c r="E617" t="s">
        <v>21</v>
      </c>
      <c r="F617" t="s">
        <v>223</v>
      </c>
      <c r="G617" t="s">
        <v>16</v>
      </c>
      <c r="H617" s="4">
        <v>0</v>
      </c>
      <c r="J617" t="str">
        <f t="shared" si="18"/>
        <v>0000120949Consolidated City Population</v>
      </c>
      <c r="K617" s="4">
        <f t="shared" si="19"/>
        <v>0</v>
      </c>
    </row>
    <row r="618" spans="1:11">
      <c r="A618" t="s">
        <v>222</v>
      </c>
      <c r="B618" t="s">
        <v>10</v>
      </c>
      <c r="C618" s="3">
        <v>46128</v>
      </c>
      <c r="D618" t="s">
        <v>215</v>
      </c>
      <c r="E618" t="s">
        <v>21</v>
      </c>
      <c r="F618" t="s">
        <v>223</v>
      </c>
      <c r="G618" t="s">
        <v>14</v>
      </c>
      <c r="H618" s="4">
        <v>960</v>
      </c>
      <c r="J618" t="str">
        <f t="shared" si="18"/>
        <v>0000120949Decennial Unit Population</v>
      </c>
      <c r="K618" s="4">
        <f t="shared" si="19"/>
        <v>960</v>
      </c>
    </row>
    <row r="619" spans="1:11">
      <c r="A619" t="s">
        <v>222</v>
      </c>
      <c r="B619" t="s">
        <v>10</v>
      </c>
      <c r="C619" s="3">
        <v>46128</v>
      </c>
      <c r="D619" t="s">
        <v>215</v>
      </c>
      <c r="E619" t="s">
        <v>21</v>
      </c>
      <c r="F619" t="s">
        <v>223</v>
      </c>
      <c r="G619" t="s">
        <v>15</v>
      </c>
      <c r="H619" s="4">
        <v>960</v>
      </c>
      <c r="J619" t="str">
        <f t="shared" si="18"/>
        <v>0000120949Current Unit Population</v>
      </c>
      <c r="K619" s="4">
        <f t="shared" si="19"/>
        <v>960</v>
      </c>
    </row>
    <row r="620" spans="1:11">
      <c r="A620" t="s">
        <v>224</v>
      </c>
      <c r="B620" t="s">
        <v>10</v>
      </c>
      <c r="C620" s="3">
        <v>46128</v>
      </c>
      <c r="D620" t="s">
        <v>215</v>
      </c>
      <c r="E620" t="s">
        <v>21</v>
      </c>
      <c r="F620" t="s">
        <v>225</v>
      </c>
      <c r="G620" t="s">
        <v>18</v>
      </c>
      <c r="H620" s="4">
        <v>0</v>
      </c>
      <c r="J620" t="str">
        <f t="shared" si="18"/>
        <v>0000120950Registered Vehicles</v>
      </c>
      <c r="K620" s="4">
        <f t="shared" si="19"/>
        <v>0</v>
      </c>
    </row>
    <row r="621" spans="1:11">
      <c r="A621" t="s">
        <v>224</v>
      </c>
      <c r="B621" t="s">
        <v>10</v>
      </c>
      <c r="C621" s="3">
        <v>46128</v>
      </c>
      <c r="D621" t="s">
        <v>215</v>
      </c>
      <c r="E621" t="s">
        <v>21</v>
      </c>
      <c r="F621" t="s">
        <v>225</v>
      </c>
      <c r="G621" t="s">
        <v>17</v>
      </c>
      <c r="H621" s="4">
        <v>0</v>
      </c>
      <c r="J621" t="str">
        <f t="shared" si="18"/>
        <v>0000120950Registered Automobiles</v>
      </c>
      <c r="K621" s="4">
        <f t="shared" si="19"/>
        <v>0</v>
      </c>
    </row>
    <row r="622" spans="1:11">
      <c r="A622" t="s">
        <v>224</v>
      </c>
      <c r="B622" t="s">
        <v>10</v>
      </c>
      <c r="C622" s="3">
        <v>46128</v>
      </c>
      <c r="D622" t="s">
        <v>215</v>
      </c>
      <c r="E622" t="s">
        <v>21</v>
      </c>
      <c r="F622" t="s">
        <v>225</v>
      </c>
      <c r="G622" t="s">
        <v>16</v>
      </c>
      <c r="H622" s="4">
        <v>0</v>
      </c>
      <c r="J622" t="str">
        <f t="shared" si="18"/>
        <v>0000120950Consolidated City Population</v>
      </c>
      <c r="K622" s="4">
        <f t="shared" si="19"/>
        <v>0</v>
      </c>
    </row>
    <row r="623" spans="1:11">
      <c r="A623" t="s">
        <v>224</v>
      </c>
      <c r="B623" t="s">
        <v>10</v>
      </c>
      <c r="C623" s="3">
        <v>46128</v>
      </c>
      <c r="D623" t="s">
        <v>215</v>
      </c>
      <c r="E623" t="s">
        <v>21</v>
      </c>
      <c r="F623" t="s">
        <v>225</v>
      </c>
      <c r="G623" t="s">
        <v>15</v>
      </c>
      <c r="H623" s="4">
        <v>1393</v>
      </c>
      <c r="J623" t="str">
        <f t="shared" si="18"/>
        <v>0000120950Current Unit Population</v>
      </c>
      <c r="K623" s="4">
        <f t="shared" si="19"/>
        <v>1393</v>
      </c>
    </row>
    <row r="624" spans="1:11">
      <c r="A624" t="s">
        <v>224</v>
      </c>
      <c r="B624" t="s">
        <v>10</v>
      </c>
      <c r="C624" s="3">
        <v>46128</v>
      </c>
      <c r="D624" t="s">
        <v>215</v>
      </c>
      <c r="E624" t="s">
        <v>21</v>
      </c>
      <c r="F624" t="s">
        <v>225</v>
      </c>
      <c r="G624" t="s">
        <v>14</v>
      </c>
      <c r="H624" s="4">
        <v>1393</v>
      </c>
      <c r="J624" t="str">
        <f t="shared" si="18"/>
        <v>0000120950Decennial Unit Population</v>
      </c>
      <c r="K624" s="4">
        <f t="shared" si="19"/>
        <v>1393</v>
      </c>
    </row>
    <row r="625" spans="1:11">
      <c r="A625" t="s">
        <v>224</v>
      </c>
      <c r="B625" t="s">
        <v>10</v>
      </c>
      <c r="C625" s="3">
        <v>46128</v>
      </c>
      <c r="D625" t="s">
        <v>215</v>
      </c>
      <c r="E625" t="s">
        <v>21</v>
      </c>
      <c r="F625" t="s">
        <v>225</v>
      </c>
      <c r="G625" t="s">
        <v>19</v>
      </c>
      <c r="H625" s="4">
        <v>10.65</v>
      </c>
      <c r="J625" t="str">
        <f t="shared" si="18"/>
        <v>0000120950Miles of Road of Unit</v>
      </c>
      <c r="K625" s="4">
        <f t="shared" si="19"/>
        <v>10.65</v>
      </c>
    </row>
    <row r="626" spans="1:11">
      <c r="A626" t="s">
        <v>226</v>
      </c>
      <c r="B626" t="s">
        <v>10</v>
      </c>
      <c r="C626" s="3">
        <v>46128</v>
      </c>
      <c r="D626" t="s">
        <v>227</v>
      </c>
      <c r="E626" t="s">
        <v>12</v>
      </c>
      <c r="F626" t="s">
        <v>13</v>
      </c>
      <c r="G626" t="s">
        <v>18</v>
      </c>
      <c r="H626" s="4">
        <v>60928</v>
      </c>
      <c r="J626" t="str">
        <f t="shared" si="18"/>
        <v>0000082948Registered Vehicles</v>
      </c>
      <c r="K626" s="4">
        <f t="shared" si="19"/>
        <v>60928</v>
      </c>
    </row>
    <row r="627" spans="1:11">
      <c r="A627" t="s">
        <v>226</v>
      </c>
      <c r="B627" t="s">
        <v>10</v>
      </c>
      <c r="C627" s="3">
        <v>46128</v>
      </c>
      <c r="D627" t="s">
        <v>227</v>
      </c>
      <c r="E627" t="s">
        <v>12</v>
      </c>
      <c r="F627" t="s">
        <v>13</v>
      </c>
      <c r="G627" t="s">
        <v>17</v>
      </c>
      <c r="H627" s="4">
        <v>31034</v>
      </c>
      <c r="J627" t="str">
        <f t="shared" si="18"/>
        <v>0000082948Registered Automobiles</v>
      </c>
      <c r="K627" s="4">
        <f t="shared" si="19"/>
        <v>31034</v>
      </c>
    </row>
    <row r="628" spans="1:11">
      <c r="A628" t="s">
        <v>226</v>
      </c>
      <c r="B628" t="s">
        <v>10</v>
      </c>
      <c r="C628" s="3">
        <v>46128</v>
      </c>
      <c r="D628" t="s">
        <v>227</v>
      </c>
      <c r="E628" t="s">
        <v>12</v>
      </c>
      <c r="F628" t="s">
        <v>13</v>
      </c>
      <c r="G628" t="s">
        <v>16</v>
      </c>
      <c r="H628" s="4">
        <v>0</v>
      </c>
      <c r="J628" t="str">
        <f t="shared" si="18"/>
        <v>0000082948Consolidated City Population</v>
      </c>
      <c r="K628" s="4">
        <f t="shared" si="19"/>
        <v>0</v>
      </c>
    </row>
    <row r="629" spans="1:11">
      <c r="A629" t="s">
        <v>226</v>
      </c>
      <c r="B629" t="s">
        <v>10</v>
      </c>
      <c r="C629" s="3">
        <v>46128</v>
      </c>
      <c r="D629" t="s">
        <v>227</v>
      </c>
      <c r="E629" t="s">
        <v>12</v>
      </c>
      <c r="F629" t="s">
        <v>13</v>
      </c>
      <c r="G629" t="s">
        <v>15</v>
      </c>
      <c r="H629" s="4">
        <v>16792</v>
      </c>
      <c r="J629" t="str">
        <f t="shared" si="18"/>
        <v>0000082948Current Unit Population</v>
      </c>
      <c r="K629" s="4">
        <f t="shared" si="19"/>
        <v>16792</v>
      </c>
    </row>
    <row r="630" spans="1:11">
      <c r="A630" t="s">
        <v>226</v>
      </c>
      <c r="B630" t="s">
        <v>10</v>
      </c>
      <c r="C630" s="3">
        <v>46128</v>
      </c>
      <c r="D630" t="s">
        <v>227</v>
      </c>
      <c r="E630" t="s">
        <v>12</v>
      </c>
      <c r="F630" t="s">
        <v>13</v>
      </c>
      <c r="G630" t="s">
        <v>14</v>
      </c>
      <c r="H630" s="4">
        <v>16792</v>
      </c>
      <c r="J630" t="str">
        <f t="shared" si="18"/>
        <v>0000082948Decennial Unit Population</v>
      </c>
      <c r="K630" s="4">
        <f t="shared" si="19"/>
        <v>16792</v>
      </c>
    </row>
    <row r="631" spans="1:11">
      <c r="A631" t="s">
        <v>226</v>
      </c>
      <c r="B631" t="s">
        <v>10</v>
      </c>
      <c r="C631" s="3">
        <v>46128</v>
      </c>
      <c r="D631" t="s">
        <v>227</v>
      </c>
      <c r="E631" t="s">
        <v>12</v>
      </c>
      <c r="F631" t="s">
        <v>13</v>
      </c>
      <c r="G631" t="s">
        <v>19</v>
      </c>
      <c r="H631" s="4">
        <v>705.74</v>
      </c>
      <c r="J631" t="str">
        <f t="shared" si="18"/>
        <v>0000082948Miles of Road of Unit</v>
      </c>
      <c r="K631" s="4">
        <f t="shared" si="19"/>
        <v>705.74</v>
      </c>
    </row>
    <row r="632" spans="1:11">
      <c r="A632" t="s">
        <v>228</v>
      </c>
      <c r="B632" t="s">
        <v>10</v>
      </c>
      <c r="C632" s="3">
        <v>46128</v>
      </c>
      <c r="D632" t="s">
        <v>227</v>
      </c>
      <c r="E632" t="s">
        <v>21</v>
      </c>
      <c r="F632" t="s">
        <v>229</v>
      </c>
      <c r="G632" t="s">
        <v>18</v>
      </c>
      <c r="H632" s="4">
        <v>0</v>
      </c>
      <c r="J632" t="str">
        <f t="shared" si="18"/>
        <v>0000120958Registered Vehicles</v>
      </c>
      <c r="K632" s="4">
        <f t="shared" si="19"/>
        <v>0</v>
      </c>
    </row>
    <row r="633" spans="1:11">
      <c r="A633" t="s">
        <v>228</v>
      </c>
      <c r="B633" t="s">
        <v>10</v>
      </c>
      <c r="C633" s="3">
        <v>46128</v>
      </c>
      <c r="D633" t="s">
        <v>227</v>
      </c>
      <c r="E633" t="s">
        <v>21</v>
      </c>
      <c r="F633" t="s">
        <v>229</v>
      </c>
      <c r="G633" t="s">
        <v>19</v>
      </c>
      <c r="H633" s="4">
        <v>81.489999999999995</v>
      </c>
      <c r="J633" t="str">
        <f t="shared" si="18"/>
        <v>0000120958Miles of Road of Unit</v>
      </c>
      <c r="K633" s="4">
        <f t="shared" si="19"/>
        <v>81.489999999999995</v>
      </c>
    </row>
    <row r="634" spans="1:11">
      <c r="A634" t="s">
        <v>228</v>
      </c>
      <c r="B634" t="s">
        <v>10</v>
      </c>
      <c r="C634" s="3">
        <v>46128</v>
      </c>
      <c r="D634" t="s">
        <v>227</v>
      </c>
      <c r="E634" t="s">
        <v>21</v>
      </c>
      <c r="F634" t="s">
        <v>229</v>
      </c>
      <c r="G634" t="s">
        <v>17</v>
      </c>
      <c r="H634" s="4">
        <v>0</v>
      </c>
      <c r="J634" t="str">
        <f t="shared" si="18"/>
        <v>0000120958Registered Automobiles</v>
      </c>
      <c r="K634" s="4">
        <f t="shared" si="19"/>
        <v>0</v>
      </c>
    </row>
    <row r="635" spans="1:11">
      <c r="A635" t="s">
        <v>228</v>
      </c>
      <c r="B635" t="s">
        <v>10</v>
      </c>
      <c r="C635" s="3">
        <v>46128</v>
      </c>
      <c r="D635" t="s">
        <v>227</v>
      </c>
      <c r="E635" t="s">
        <v>21</v>
      </c>
      <c r="F635" t="s">
        <v>229</v>
      </c>
      <c r="G635" t="s">
        <v>16</v>
      </c>
      <c r="H635" s="4">
        <v>0</v>
      </c>
      <c r="J635" t="str">
        <f t="shared" si="18"/>
        <v>0000120958Consolidated City Population</v>
      </c>
      <c r="K635" s="4">
        <f t="shared" si="19"/>
        <v>0</v>
      </c>
    </row>
    <row r="636" spans="1:11">
      <c r="A636" t="s">
        <v>228</v>
      </c>
      <c r="B636" t="s">
        <v>10</v>
      </c>
      <c r="C636" s="3">
        <v>46128</v>
      </c>
      <c r="D636" t="s">
        <v>227</v>
      </c>
      <c r="E636" t="s">
        <v>21</v>
      </c>
      <c r="F636" t="s">
        <v>229</v>
      </c>
      <c r="G636" t="s">
        <v>15</v>
      </c>
      <c r="H636" s="4">
        <v>13412</v>
      </c>
      <c r="J636" t="str">
        <f t="shared" si="18"/>
        <v>0000120958Current Unit Population</v>
      </c>
      <c r="K636" s="4">
        <f t="shared" si="19"/>
        <v>13412</v>
      </c>
    </row>
    <row r="637" spans="1:11">
      <c r="A637" t="s">
        <v>228</v>
      </c>
      <c r="B637" t="s">
        <v>10</v>
      </c>
      <c r="C637" s="3">
        <v>46128</v>
      </c>
      <c r="D637" t="s">
        <v>227</v>
      </c>
      <c r="E637" t="s">
        <v>21</v>
      </c>
      <c r="F637" t="s">
        <v>229</v>
      </c>
      <c r="G637" t="s">
        <v>14</v>
      </c>
      <c r="H637" s="4">
        <v>13412</v>
      </c>
      <c r="J637" t="str">
        <f t="shared" si="18"/>
        <v>0000120958Decennial Unit Population</v>
      </c>
      <c r="K637" s="4">
        <f t="shared" si="19"/>
        <v>13412</v>
      </c>
    </row>
    <row r="638" spans="1:11">
      <c r="A638" t="s">
        <v>230</v>
      </c>
      <c r="B638" t="s">
        <v>10</v>
      </c>
      <c r="C638" s="3">
        <v>46128</v>
      </c>
      <c r="D638" t="s">
        <v>227</v>
      </c>
      <c r="E638" t="s">
        <v>21</v>
      </c>
      <c r="F638" t="s">
        <v>231</v>
      </c>
      <c r="G638" t="s">
        <v>19</v>
      </c>
      <c r="H638" s="4">
        <v>32.32</v>
      </c>
      <c r="J638" t="str">
        <f t="shared" si="18"/>
        <v>0000120963Miles of Road of Unit</v>
      </c>
      <c r="K638" s="4">
        <f t="shared" si="19"/>
        <v>32.32</v>
      </c>
    </row>
    <row r="639" spans="1:11">
      <c r="A639" t="s">
        <v>230</v>
      </c>
      <c r="B639" t="s">
        <v>10</v>
      </c>
      <c r="C639" s="3">
        <v>46128</v>
      </c>
      <c r="D639" t="s">
        <v>227</v>
      </c>
      <c r="E639" t="s">
        <v>21</v>
      </c>
      <c r="F639" t="s">
        <v>231</v>
      </c>
      <c r="G639" t="s">
        <v>14</v>
      </c>
      <c r="H639" s="4">
        <v>6542</v>
      </c>
      <c r="J639" t="str">
        <f t="shared" si="18"/>
        <v>0000120963Decennial Unit Population</v>
      </c>
      <c r="K639" s="4">
        <f t="shared" si="19"/>
        <v>6542</v>
      </c>
    </row>
    <row r="640" spans="1:11">
      <c r="A640" t="s">
        <v>230</v>
      </c>
      <c r="B640" t="s">
        <v>10</v>
      </c>
      <c r="C640" s="3">
        <v>46128</v>
      </c>
      <c r="D640" t="s">
        <v>227</v>
      </c>
      <c r="E640" t="s">
        <v>21</v>
      </c>
      <c r="F640" t="s">
        <v>231</v>
      </c>
      <c r="G640" t="s">
        <v>15</v>
      </c>
      <c r="H640" s="4">
        <v>6542</v>
      </c>
      <c r="J640" t="str">
        <f t="shared" si="18"/>
        <v>0000120963Current Unit Population</v>
      </c>
      <c r="K640" s="4">
        <f t="shared" si="19"/>
        <v>6542</v>
      </c>
    </row>
    <row r="641" spans="1:11">
      <c r="A641" t="s">
        <v>230</v>
      </c>
      <c r="B641" t="s">
        <v>10</v>
      </c>
      <c r="C641" s="3">
        <v>46128</v>
      </c>
      <c r="D641" t="s">
        <v>227</v>
      </c>
      <c r="E641" t="s">
        <v>21</v>
      </c>
      <c r="F641" t="s">
        <v>231</v>
      </c>
      <c r="G641" t="s">
        <v>16</v>
      </c>
      <c r="H641" s="4">
        <v>0</v>
      </c>
      <c r="J641" t="str">
        <f t="shared" si="18"/>
        <v>0000120963Consolidated City Population</v>
      </c>
      <c r="K641" s="4">
        <f t="shared" si="19"/>
        <v>0</v>
      </c>
    </row>
    <row r="642" spans="1:11">
      <c r="A642" t="s">
        <v>230</v>
      </c>
      <c r="B642" t="s">
        <v>10</v>
      </c>
      <c r="C642" s="3">
        <v>46128</v>
      </c>
      <c r="D642" t="s">
        <v>227</v>
      </c>
      <c r="E642" t="s">
        <v>21</v>
      </c>
      <c r="F642" t="s">
        <v>231</v>
      </c>
      <c r="G642" t="s">
        <v>17</v>
      </c>
      <c r="H642" s="4">
        <v>0</v>
      </c>
      <c r="J642" t="str">
        <f t="shared" si="18"/>
        <v>0000120963Registered Automobiles</v>
      </c>
      <c r="K642" s="4">
        <f t="shared" si="19"/>
        <v>0</v>
      </c>
    </row>
    <row r="643" spans="1:11">
      <c r="A643" t="s">
        <v>230</v>
      </c>
      <c r="B643" t="s">
        <v>10</v>
      </c>
      <c r="C643" s="3">
        <v>46128</v>
      </c>
      <c r="D643" t="s">
        <v>227</v>
      </c>
      <c r="E643" t="s">
        <v>21</v>
      </c>
      <c r="F643" t="s">
        <v>231</v>
      </c>
      <c r="G643" t="s">
        <v>18</v>
      </c>
      <c r="H643" s="4">
        <v>0</v>
      </c>
      <c r="J643" t="str">
        <f t="shared" ref="J643:J706" si="20">A643&amp;G643</f>
        <v>0000120963Registered Vehicles</v>
      </c>
      <c r="K643" s="4">
        <f t="shared" ref="K643:K706" si="21">H643</f>
        <v>0</v>
      </c>
    </row>
    <row r="644" spans="1:11">
      <c r="A644" t="s">
        <v>232</v>
      </c>
      <c r="B644" t="s">
        <v>10</v>
      </c>
      <c r="C644" s="3">
        <v>46128</v>
      </c>
      <c r="D644" t="s">
        <v>227</v>
      </c>
      <c r="E644" t="s">
        <v>21</v>
      </c>
      <c r="F644" t="s">
        <v>233</v>
      </c>
      <c r="G644" t="s">
        <v>14</v>
      </c>
      <c r="H644" s="4">
        <v>2635</v>
      </c>
      <c r="J644" t="str">
        <f t="shared" si="20"/>
        <v>0000120960Decennial Unit Population</v>
      </c>
      <c r="K644" s="4">
        <f t="shared" si="21"/>
        <v>2635</v>
      </c>
    </row>
    <row r="645" spans="1:11">
      <c r="A645" t="s">
        <v>232</v>
      </c>
      <c r="B645" t="s">
        <v>10</v>
      </c>
      <c r="C645" s="3">
        <v>46128</v>
      </c>
      <c r="D645" t="s">
        <v>227</v>
      </c>
      <c r="E645" t="s">
        <v>21</v>
      </c>
      <c r="F645" t="s">
        <v>233</v>
      </c>
      <c r="G645" t="s">
        <v>15</v>
      </c>
      <c r="H645" s="4">
        <v>2635</v>
      </c>
      <c r="J645" t="str">
        <f t="shared" si="20"/>
        <v>0000120960Current Unit Population</v>
      </c>
      <c r="K645" s="4">
        <f t="shared" si="21"/>
        <v>2635</v>
      </c>
    </row>
    <row r="646" spans="1:11">
      <c r="A646" t="s">
        <v>232</v>
      </c>
      <c r="B646" t="s">
        <v>10</v>
      </c>
      <c r="C646" s="3">
        <v>46128</v>
      </c>
      <c r="D646" t="s">
        <v>227</v>
      </c>
      <c r="E646" t="s">
        <v>21</v>
      </c>
      <c r="F646" t="s">
        <v>233</v>
      </c>
      <c r="G646" t="s">
        <v>16</v>
      </c>
      <c r="H646" s="4">
        <v>0</v>
      </c>
      <c r="J646" t="str">
        <f t="shared" si="20"/>
        <v>0000120960Consolidated City Population</v>
      </c>
      <c r="K646" s="4">
        <f t="shared" si="21"/>
        <v>0</v>
      </c>
    </row>
    <row r="647" spans="1:11">
      <c r="A647" t="s">
        <v>232</v>
      </c>
      <c r="B647" t="s">
        <v>10</v>
      </c>
      <c r="C647" s="3">
        <v>46128</v>
      </c>
      <c r="D647" t="s">
        <v>227</v>
      </c>
      <c r="E647" t="s">
        <v>21</v>
      </c>
      <c r="F647" t="s">
        <v>233</v>
      </c>
      <c r="G647" t="s">
        <v>17</v>
      </c>
      <c r="H647" s="4">
        <v>0</v>
      </c>
      <c r="J647" t="str">
        <f t="shared" si="20"/>
        <v>0000120960Registered Automobiles</v>
      </c>
      <c r="K647" s="4">
        <f t="shared" si="21"/>
        <v>0</v>
      </c>
    </row>
    <row r="648" spans="1:11">
      <c r="A648" t="s">
        <v>232</v>
      </c>
      <c r="B648" t="s">
        <v>10</v>
      </c>
      <c r="C648" s="3">
        <v>46128</v>
      </c>
      <c r="D648" t="s">
        <v>227</v>
      </c>
      <c r="E648" t="s">
        <v>21</v>
      </c>
      <c r="F648" t="s">
        <v>233</v>
      </c>
      <c r="G648" t="s">
        <v>18</v>
      </c>
      <c r="H648" s="4">
        <v>0</v>
      </c>
      <c r="J648" t="str">
        <f t="shared" si="20"/>
        <v>0000120960Registered Vehicles</v>
      </c>
      <c r="K648" s="4">
        <f t="shared" si="21"/>
        <v>0</v>
      </c>
    </row>
    <row r="649" spans="1:11">
      <c r="A649" t="s">
        <v>232</v>
      </c>
      <c r="B649" t="s">
        <v>10</v>
      </c>
      <c r="C649" s="3">
        <v>46128</v>
      </c>
      <c r="D649" t="s">
        <v>227</v>
      </c>
      <c r="E649" t="s">
        <v>21</v>
      </c>
      <c r="F649" t="s">
        <v>233</v>
      </c>
      <c r="G649" t="s">
        <v>19</v>
      </c>
      <c r="H649" s="4">
        <v>15.06</v>
      </c>
      <c r="J649" t="str">
        <f t="shared" si="20"/>
        <v>0000120960Miles of Road of Unit</v>
      </c>
      <c r="K649" s="4">
        <f t="shared" si="21"/>
        <v>15.06</v>
      </c>
    </row>
    <row r="650" spans="1:11">
      <c r="A650" t="s">
        <v>234</v>
      </c>
      <c r="B650" t="s">
        <v>10</v>
      </c>
      <c r="C650" s="3">
        <v>46128</v>
      </c>
      <c r="D650" t="s">
        <v>227</v>
      </c>
      <c r="E650" t="s">
        <v>21</v>
      </c>
      <c r="F650" t="s">
        <v>235</v>
      </c>
      <c r="G650" t="s">
        <v>19</v>
      </c>
      <c r="H650" s="4">
        <v>1.93</v>
      </c>
      <c r="J650" t="str">
        <f t="shared" si="20"/>
        <v>0000120954Miles of Road of Unit</v>
      </c>
      <c r="K650" s="4">
        <f t="shared" si="21"/>
        <v>1.93</v>
      </c>
    </row>
    <row r="651" spans="1:11">
      <c r="A651" t="s">
        <v>234</v>
      </c>
      <c r="B651" t="s">
        <v>10</v>
      </c>
      <c r="C651" s="3">
        <v>46128</v>
      </c>
      <c r="D651" t="s">
        <v>227</v>
      </c>
      <c r="E651" t="s">
        <v>21</v>
      </c>
      <c r="F651" t="s">
        <v>235</v>
      </c>
      <c r="G651" t="s">
        <v>18</v>
      </c>
      <c r="H651" s="4">
        <v>0</v>
      </c>
      <c r="J651" t="str">
        <f t="shared" si="20"/>
        <v>0000120954Registered Vehicles</v>
      </c>
      <c r="K651" s="4">
        <f t="shared" si="21"/>
        <v>0</v>
      </c>
    </row>
    <row r="652" spans="1:11">
      <c r="A652" t="s">
        <v>234</v>
      </c>
      <c r="B652" t="s">
        <v>10</v>
      </c>
      <c r="C652" s="3">
        <v>46128</v>
      </c>
      <c r="D652" t="s">
        <v>227</v>
      </c>
      <c r="E652" t="s">
        <v>21</v>
      </c>
      <c r="F652" t="s">
        <v>235</v>
      </c>
      <c r="G652" t="s">
        <v>17</v>
      </c>
      <c r="H652" s="4">
        <v>0</v>
      </c>
      <c r="J652" t="str">
        <f t="shared" si="20"/>
        <v>0000120954Registered Automobiles</v>
      </c>
      <c r="K652" s="4">
        <f t="shared" si="21"/>
        <v>0</v>
      </c>
    </row>
    <row r="653" spans="1:11">
      <c r="A653" t="s">
        <v>234</v>
      </c>
      <c r="B653" t="s">
        <v>10</v>
      </c>
      <c r="C653" s="3">
        <v>46128</v>
      </c>
      <c r="D653" t="s">
        <v>227</v>
      </c>
      <c r="E653" t="s">
        <v>21</v>
      </c>
      <c r="F653" t="s">
        <v>235</v>
      </c>
      <c r="G653" t="s">
        <v>16</v>
      </c>
      <c r="H653" s="4">
        <v>0</v>
      </c>
      <c r="J653" t="str">
        <f t="shared" si="20"/>
        <v>0000120954Consolidated City Population</v>
      </c>
      <c r="K653" s="4">
        <f t="shared" si="21"/>
        <v>0</v>
      </c>
    </row>
    <row r="654" spans="1:11">
      <c r="A654" t="s">
        <v>234</v>
      </c>
      <c r="B654" t="s">
        <v>10</v>
      </c>
      <c r="C654" s="3">
        <v>46128</v>
      </c>
      <c r="D654" t="s">
        <v>227</v>
      </c>
      <c r="E654" t="s">
        <v>21</v>
      </c>
      <c r="F654" t="s">
        <v>235</v>
      </c>
      <c r="G654" t="s">
        <v>14</v>
      </c>
      <c r="H654" s="4">
        <v>213</v>
      </c>
      <c r="J654" t="str">
        <f t="shared" si="20"/>
        <v>0000120954Decennial Unit Population</v>
      </c>
      <c r="K654" s="4">
        <f t="shared" si="21"/>
        <v>213</v>
      </c>
    </row>
    <row r="655" spans="1:11">
      <c r="A655" t="s">
        <v>234</v>
      </c>
      <c r="B655" t="s">
        <v>10</v>
      </c>
      <c r="C655" s="3">
        <v>46128</v>
      </c>
      <c r="D655" t="s">
        <v>227</v>
      </c>
      <c r="E655" t="s">
        <v>21</v>
      </c>
      <c r="F655" t="s">
        <v>235</v>
      </c>
      <c r="G655" t="s">
        <v>15</v>
      </c>
      <c r="H655" s="4">
        <v>213</v>
      </c>
      <c r="J655" t="str">
        <f t="shared" si="20"/>
        <v>0000120954Current Unit Population</v>
      </c>
      <c r="K655" s="4">
        <f t="shared" si="21"/>
        <v>213</v>
      </c>
    </row>
    <row r="656" spans="1:11">
      <c r="A656" t="s">
        <v>236</v>
      </c>
      <c r="B656" t="s">
        <v>10</v>
      </c>
      <c r="C656" s="3">
        <v>46128</v>
      </c>
      <c r="D656" t="s">
        <v>227</v>
      </c>
      <c r="E656" t="s">
        <v>21</v>
      </c>
      <c r="F656" t="s">
        <v>237</v>
      </c>
      <c r="G656" t="s">
        <v>19</v>
      </c>
      <c r="H656" s="4">
        <v>11.36</v>
      </c>
      <c r="J656" t="str">
        <f t="shared" si="20"/>
        <v>0000120957Miles of Road of Unit</v>
      </c>
      <c r="K656" s="4">
        <f t="shared" si="21"/>
        <v>11.36</v>
      </c>
    </row>
    <row r="657" spans="1:11">
      <c r="A657" t="s">
        <v>236</v>
      </c>
      <c r="B657" t="s">
        <v>10</v>
      </c>
      <c r="C657" s="3">
        <v>46128</v>
      </c>
      <c r="D657" t="s">
        <v>227</v>
      </c>
      <c r="E657" t="s">
        <v>21</v>
      </c>
      <c r="F657" t="s">
        <v>237</v>
      </c>
      <c r="G657" t="s">
        <v>18</v>
      </c>
      <c r="H657" s="4">
        <v>0</v>
      </c>
      <c r="J657" t="str">
        <f t="shared" si="20"/>
        <v>0000120957Registered Vehicles</v>
      </c>
      <c r="K657" s="4">
        <f t="shared" si="21"/>
        <v>0</v>
      </c>
    </row>
    <row r="658" spans="1:11">
      <c r="A658" t="s">
        <v>236</v>
      </c>
      <c r="B658" t="s">
        <v>10</v>
      </c>
      <c r="C658" s="3">
        <v>46128</v>
      </c>
      <c r="D658" t="s">
        <v>227</v>
      </c>
      <c r="E658" t="s">
        <v>21</v>
      </c>
      <c r="F658" t="s">
        <v>237</v>
      </c>
      <c r="G658" t="s">
        <v>17</v>
      </c>
      <c r="H658" s="4">
        <v>0</v>
      </c>
      <c r="J658" t="str">
        <f t="shared" si="20"/>
        <v>0000120957Registered Automobiles</v>
      </c>
      <c r="K658" s="4">
        <f t="shared" si="21"/>
        <v>0</v>
      </c>
    </row>
    <row r="659" spans="1:11">
      <c r="A659" t="s">
        <v>236</v>
      </c>
      <c r="B659" t="s">
        <v>10</v>
      </c>
      <c r="C659" s="3">
        <v>46128</v>
      </c>
      <c r="D659" t="s">
        <v>227</v>
      </c>
      <c r="E659" t="s">
        <v>21</v>
      </c>
      <c r="F659" t="s">
        <v>237</v>
      </c>
      <c r="G659" t="s">
        <v>16</v>
      </c>
      <c r="H659" s="4">
        <v>0</v>
      </c>
      <c r="J659" t="str">
        <f t="shared" si="20"/>
        <v>0000120957Consolidated City Population</v>
      </c>
      <c r="K659" s="4">
        <f t="shared" si="21"/>
        <v>0</v>
      </c>
    </row>
    <row r="660" spans="1:11">
      <c r="A660" t="s">
        <v>236</v>
      </c>
      <c r="B660" t="s">
        <v>10</v>
      </c>
      <c r="C660" s="3">
        <v>46128</v>
      </c>
      <c r="D660" t="s">
        <v>227</v>
      </c>
      <c r="E660" t="s">
        <v>21</v>
      </c>
      <c r="F660" t="s">
        <v>237</v>
      </c>
      <c r="G660" t="s">
        <v>15</v>
      </c>
      <c r="H660" s="4">
        <v>1026</v>
      </c>
      <c r="J660" t="str">
        <f t="shared" si="20"/>
        <v>0000120957Current Unit Population</v>
      </c>
      <c r="K660" s="4">
        <f t="shared" si="21"/>
        <v>1026</v>
      </c>
    </row>
    <row r="661" spans="1:11">
      <c r="A661" t="s">
        <v>236</v>
      </c>
      <c r="B661" t="s">
        <v>10</v>
      </c>
      <c r="C661" s="3">
        <v>46128</v>
      </c>
      <c r="D661" t="s">
        <v>227</v>
      </c>
      <c r="E661" t="s">
        <v>21</v>
      </c>
      <c r="F661" t="s">
        <v>237</v>
      </c>
      <c r="G661" t="s">
        <v>14</v>
      </c>
      <c r="H661" s="4">
        <v>1026</v>
      </c>
      <c r="J661" t="str">
        <f t="shared" si="20"/>
        <v>0000120957Decennial Unit Population</v>
      </c>
      <c r="K661" s="4">
        <f t="shared" si="21"/>
        <v>1026</v>
      </c>
    </row>
    <row r="662" spans="1:11">
      <c r="A662" t="s">
        <v>238</v>
      </c>
      <c r="B662" t="s">
        <v>10</v>
      </c>
      <c r="C662" s="3">
        <v>46128</v>
      </c>
      <c r="D662" t="s">
        <v>227</v>
      </c>
      <c r="E662" t="s">
        <v>21</v>
      </c>
      <c r="F662" t="s">
        <v>239</v>
      </c>
      <c r="G662" t="s">
        <v>14</v>
      </c>
      <c r="H662" s="4">
        <v>236</v>
      </c>
      <c r="J662" t="str">
        <f t="shared" si="20"/>
        <v>0000120962Decennial Unit Population</v>
      </c>
      <c r="K662" s="4">
        <f t="shared" si="21"/>
        <v>236</v>
      </c>
    </row>
    <row r="663" spans="1:11">
      <c r="A663" t="s">
        <v>238</v>
      </c>
      <c r="B663" t="s">
        <v>10</v>
      </c>
      <c r="C663" s="3">
        <v>46128</v>
      </c>
      <c r="D663" t="s">
        <v>227</v>
      </c>
      <c r="E663" t="s">
        <v>21</v>
      </c>
      <c r="F663" t="s">
        <v>239</v>
      </c>
      <c r="G663" t="s">
        <v>15</v>
      </c>
      <c r="H663" s="4">
        <v>236</v>
      </c>
      <c r="J663" t="str">
        <f t="shared" si="20"/>
        <v>0000120962Current Unit Population</v>
      </c>
      <c r="K663" s="4">
        <f t="shared" si="21"/>
        <v>236</v>
      </c>
    </row>
    <row r="664" spans="1:11">
      <c r="A664" t="s">
        <v>238</v>
      </c>
      <c r="B664" t="s">
        <v>10</v>
      </c>
      <c r="C664" s="3">
        <v>46128</v>
      </c>
      <c r="D664" t="s">
        <v>227</v>
      </c>
      <c r="E664" t="s">
        <v>21</v>
      </c>
      <c r="F664" t="s">
        <v>239</v>
      </c>
      <c r="G664" t="s">
        <v>16</v>
      </c>
      <c r="H664" s="4">
        <v>0</v>
      </c>
      <c r="J664" t="str">
        <f t="shared" si="20"/>
        <v>0000120962Consolidated City Population</v>
      </c>
      <c r="K664" s="4">
        <f t="shared" si="21"/>
        <v>0</v>
      </c>
    </row>
    <row r="665" spans="1:11">
      <c r="A665" t="s">
        <v>238</v>
      </c>
      <c r="B665" t="s">
        <v>10</v>
      </c>
      <c r="C665" s="3">
        <v>46128</v>
      </c>
      <c r="D665" t="s">
        <v>227</v>
      </c>
      <c r="E665" t="s">
        <v>21</v>
      </c>
      <c r="F665" t="s">
        <v>239</v>
      </c>
      <c r="G665" t="s">
        <v>19</v>
      </c>
      <c r="H665" s="4">
        <v>1.91</v>
      </c>
      <c r="J665" t="str">
        <f t="shared" si="20"/>
        <v>0000120962Miles of Road of Unit</v>
      </c>
      <c r="K665" s="4">
        <f t="shared" si="21"/>
        <v>1.91</v>
      </c>
    </row>
    <row r="666" spans="1:11">
      <c r="A666" t="s">
        <v>238</v>
      </c>
      <c r="B666" t="s">
        <v>10</v>
      </c>
      <c r="C666" s="3">
        <v>46128</v>
      </c>
      <c r="D666" t="s">
        <v>227</v>
      </c>
      <c r="E666" t="s">
        <v>21</v>
      </c>
      <c r="F666" t="s">
        <v>239</v>
      </c>
      <c r="G666" t="s">
        <v>18</v>
      </c>
      <c r="H666" s="4">
        <v>0</v>
      </c>
      <c r="J666" t="str">
        <f t="shared" si="20"/>
        <v>0000120962Registered Vehicles</v>
      </c>
      <c r="K666" s="4">
        <f t="shared" si="21"/>
        <v>0</v>
      </c>
    </row>
    <row r="667" spans="1:11">
      <c r="A667" t="s">
        <v>238</v>
      </c>
      <c r="B667" t="s">
        <v>10</v>
      </c>
      <c r="C667" s="3">
        <v>46128</v>
      </c>
      <c r="D667" t="s">
        <v>227</v>
      </c>
      <c r="E667" t="s">
        <v>21</v>
      </c>
      <c r="F667" t="s">
        <v>239</v>
      </c>
      <c r="G667" t="s">
        <v>17</v>
      </c>
      <c r="H667" s="4">
        <v>0</v>
      </c>
      <c r="J667" t="str">
        <f t="shared" si="20"/>
        <v>0000120962Registered Automobiles</v>
      </c>
      <c r="K667" s="4">
        <f t="shared" si="21"/>
        <v>0</v>
      </c>
    </row>
    <row r="668" spans="1:11">
      <c r="A668" t="s">
        <v>240</v>
      </c>
      <c r="B668" t="s">
        <v>10</v>
      </c>
      <c r="C668" s="3">
        <v>46128</v>
      </c>
      <c r="D668" t="s">
        <v>227</v>
      </c>
      <c r="E668" t="s">
        <v>21</v>
      </c>
      <c r="F668" t="s">
        <v>241</v>
      </c>
      <c r="G668" t="s">
        <v>19</v>
      </c>
      <c r="H668" s="4">
        <v>2.5</v>
      </c>
      <c r="J668" t="str">
        <f t="shared" si="20"/>
        <v>0000120968Miles of Road of Unit</v>
      </c>
      <c r="K668" s="4">
        <f t="shared" si="21"/>
        <v>2.5</v>
      </c>
    </row>
    <row r="669" spans="1:11">
      <c r="A669" t="s">
        <v>240</v>
      </c>
      <c r="B669" t="s">
        <v>10</v>
      </c>
      <c r="C669" s="3">
        <v>46128</v>
      </c>
      <c r="D669" t="s">
        <v>227</v>
      </c>
      <c r="E669" t="s">
        <v>21</v>
      </c>
      <c r="F669" t="s">
        <v>241</v>
      </c>
      <c r="G669" t="s">
        <v>14</v>
      </c>
      <c r="H669" s="4">
        <v>418</v>
      </c>
      <c r="J669" t="str">
        <f t="shared" si="20"/>
        <v>0000120968Decennial Unit Population</v>
      </c>
      <c r="K669" s="4">
        <f t="shared" si="21"/>
        <v>418</v>
      </c>
    </row>
    <row r="670" spans="1:11">
      <c r="A670" t="s">
        <v>240</v>
      </c>
      <c r="B670" t="s">
        <v>10</v>
      </c>
      <c r="C670" s="3">
        <v>46128</v>
      </c>
      <c r="D670" t="s">
        <v>227</v>
      </c>
      <c r="E670" t="s">
        <v>21</v>
      </c>
      <c r="F670" t="s">
        <v>241</v>
      </c>
      <c r="G670" t="s">
        <v>15</v>
      </c>
      <c r="H670" s="4">
        <v>418</v>
      </c>
      <c r="J670" t="str">
        <f t="shared" si="20"/>
        <v>0000120968Current Unit Population</v>
      </c>
      <c r="K670" s="4">
        <f t="shared" si="21"/>
        <v>418</v>
      </c>
    </row>
    <row r="671" spans="1:11">
      <c r="A671" t="s">
        <v>240</v>
      </c>
      <c r="B671" t="s">
        <v>10</v>
      </c>
      <c r="C671" s="3">
        <v>46128</v>
      </c>
      <c r="D671" t="s">
        <v>227</v>
      </c>
      <c r="E671" t="s">
        <v>21</v>
      </c>
      <c r="F671" t="s">
        <v>241</v>
      </c>
      <c r="G671" t="s">
        <v>16</v>
      </c>
      <c r="H671" s="4">
        <v>0</v>
      </c>
      <c r="J671" t="str">
        <f t="shared" si="20"/>
        <v>0000120968Consolidated City Population</v>
      </c>
      <c r="K671" s="4">
        <f t="shared" si="21"/>
        <v>0</v>
      </c>
    </row>
    <row r="672" spans="1:11">
      <c r="A672" t="s">
        <v>240</v>
      </c>
      <c r="B672" t="s">
        <v>10</v>
      </c>
      <c r="C672" s="3">
        <v>46128</v>
      </c>
      <c r="D672" t="s">
        <v>227</v>
      </c>
      <c r="E672" t="s">
        <v>21</v>
      </c>
      <c r="F672" t="s">
        <v>241</v>
      </c>
      <c r="G672" t="s">
        <v>17</v>
      </c>
      <c r="H672" s="4">
        <v>0</v>
      </c>
      <c r="J672" t="str">
        <f t="shared" si="20"/>
        <v>0000120968Registered Automobiles</v>
      </c>
      <c r="K672" s="4">
        <f t="shared" si="21"/>
        <v>0</v>
      </c>
    </row>
    <row r="673" spans="1:11">
      <c r="A673" t="s">
        <v>240</v>
      </c>
      <c r="B673" t="s">
        <v>10</v>
      </c>
      <c r="C673" s="3">
        <v>46128</v>
      </c>
      <c r="D673" t="s">
        <v>227</v>
      </c>
      <c r="E673" t="s">
        <v>21</v>
      </c>
      <c r="F673" t="s">
        <v>241</v>
      </c>
      <c r="G673" t="s">
        <v>18</v>
      </c>
      <c r="H673" s="4">
        <v>0</v>
      </c>
      <c r="J673" t="str">
        <f t="shared" si="20"/>
        <v>0000120968Registered Vehicles</v>
      </c>
      <c r="K673" s="4">
        <f t="shared" si="21"/>
        <v>0</v>
      </c>
    </row>
    <row r="674" spans="1:11">
      <c r="A674" t="s">
        <v>242</v>
      </c>
      <c r="B674" t="s">
        <v>10</v>
      </c>
      <c r="C674" s="3">
        <v>46128</v>
      </c>
      <c r="D674" t="s">
        <v>227</v>
      </c>
      <c r="E674" t="s">
        <v>21</v>
      </c>
      <c r="F674" t="s">
        <v>243</v>
      </c>
      <c r="G674" t="s">
        <v>14</v>
      </c>
      <c r="H674" s="4">
        <v>2116</v>
      </c>
      <c r="J674" t="str">
        <f t="shared" si="20"/>
        <v>0000120969Decennial Unit Population</v>
      </c>
      <c r="K674" s="4">
        <f t="shared" si="21"/>
        <v>2116</v>
      </c>
    </row>
    <row r="675" spans="1:11">
      <c r="A675" t="s">
        <v>242</v>
      </c>
      <c r="B675" t="s">
        <v>10</v>
      </c>
      <c r="C675" s="3">
        <v>46128</v>
      </c>
      <c r="D675" t="s">
        <v>227</v>
      </c>
      <c r="E675" t="s">
        <v>21</v>
      </c>
      <c r="F675" t="s">
        <v>243</v>
      </c>
      <c r="G675" t="s">
        <v>15</v>
      </c>
      <c r="H675" s="4">
        <v>2116</v>
      </c>
      <c r="J675" t="str">
        <f t="shared" si="20"/>
        <v>0000120969Current Unit Population</v>
      </c>
      <c r="K675" s="4">
        <f t="shared" si="21"/>
        <v>2116</v>
      </c>
    </row>
    <row r="676" spans="1:11">
      <c r="A676" t="s">
        <v>242</v>
      </c>
      <c r="B676" t="s">
        <v>10</v>
      </c>
      <c r="C676" s="3">
        <v>46128</v>
      </c>
      <c r="D676" t="s">
        <v>227</v>
      </c>
      <c r="E676" t="s">
        <v>21</v>
      </c>
      <c r="F676" t="s">
        <v>243</v>
      </c>
      <c r="G676" t="s">
        <v>16</v>
      </c>
      <c r="H676" s="4">
        <v>0</v>
      </c>
      <c r="J676" t="str">
        <f t="shared" si="20"/>
        <v>0000120969Consolidated City Population</v>
      </c>
      <c r="K676" s="4">
        <f t="shared" si="21"/>
        <v>0</v>
      </c>
    </row>
    <row r="677" spans="1:11">
      <c r="A677" t="s">
        <v>242</v>
      </c>
      <c r="B677" t="s">
        <v>10</v>
      </c>
      <c r="C677" s="3">
        <v>46128</v>
      </c>
      <c r="D677" t="s">
        <v>227</v>
      </c>
      <c r="E677" t="s">
        <v>21</v>
      </c>
      <c r="F677" t="s">
        <v>243</v>
      </c>
      <c r="G677" t="s">
        <v>17</v>
      </c>
      <c r="H677" s="4">
        <v>0</v>
      </c>
      <c r="J677" t="str">
        <f t="shared" si="20"/>
        <v>0000120969Registered Automobiles</v>
      </c>
      <c r="K677" s="4">
        <f t="shared" si="21"/>
        <v>0</v>
      </c>
    </row>
    <row r="678" spans="1:11">
      <c r="A678" t="s">
        <v>242</v>
      </c>
      <c r="B678" t="s">
        <v>10</v>
      </c>
      <c r="C678" s="3">
        <v>46128</v>
      </c>
      <c r="D678" t="s">
        <v>227</v>
      </c>
      <c r="E678" t="s">
        <v>21</v>
      </c>
      <c r="F678" t="s">
        <v>243</v>
      </c>
      <c r="G678" t="s">
        <v>19</v>
      </c>
      <c r="H678" s="4">
        <v>14.99</v>
      </c>
      <c r="J678" t="str">
        <f t="shared" si="20"/>
        <v>0000120969Miles of Road of Unit</v>
      </c>
      <c r="K678" s="4">
        <f t="shared" si="21"/>
        <v>14.99</v>
      </c>
    </row>
    <row r="679" spans="1:11">
      <c r="A679" t="s">
        <v>242</v>
      </c>
      <c r="B679" t="s">
        <v>10</v>
      </c>
      <c r="C679" s="3">
        <v>46128</v>
      </c>
      <c r="D679" t="s">
        <v>227</v>
      </c>
      <c r="E679" t="s">
        <v>21</v>
      </c>
      <c r="F679" t="s">
        <v>243</v>
      </c>
      <c r="G679" t="s">
        <v>18</v>
      </c>
      <c r="H679" s="4">
        <v>0</v>
      </c>
      <c r="J679" t="str">
        <f t="shared" si="20"/>
        <v>0000120969Registered Vehicles</v>
      </c>
      <c r="K679" s="4">
        <f t="shared" si="21"/>
        <v>0</v>
      </c>
    </row>
    <row r="680" spans="1:11">
      <c r="A680" t="s">
        <v>244</v>
      </c>
      <c r="B680" t="s">
        <v>10</v>
      </c>
      <c r="C680" s="3">
        <v>46128</v>
      </c>
      <c r="D680" t="s">
        <v>245</v>
      </c>
      <c r="E680" t="s">
        <v>12</v>
      </c>
      <c r="F680" t="s">
        <v>13</v>
      </c>
      <c r="G680" t="s">
        <v>14</v>
      </c>
      <c r="H680" s="4">
        <v>28256</v>
      </c>
      <c r="J680" t="str">
        <f t="shared" si="20"/>
        <v>0000076139Decennial Unit Population</v>
      </c>
      <c r="K680" s="4">
        <f t="shared" si="21"/>
        <v>28256</v>
      </c>
    </row>
    <row r="681" spans="1:11">
      <c r="A681" t="s">
        <v>244</v>
      </c>
      <c r="B681" t="s">
        <v>10</v>
      </c>
      <c r="C681" s="3">
        <v>46128</v>
      </c>
      <c r="D681" t="s">
        <v>245</v>
      </c>
      <c r="E681" t="s">
        <v>12</v>
      </c>
      <c r="F681" t="s">
        <v>13</v>
      </c>
      <c r="G681" t="s">
        <v>15</v>
      </c>
      <c r="H681" s="4">
        <v>28256</v>
      </c>
      <c r="J681" t="str">
        <f t="shared" si="20"/>
        <v>0000076139Current Unit Population</v>
      </c>
      <c r="K681" s="4">
        <f t="shared" si="21"/>
        <v>28256</v>
      </c>
    </row>
    <row r="682" spans="1:11">
      <c r="A682" t="s">
        <v>244</v>
      </c>
      <c r="B682" t="s">
        <v>10</v>
      </c>
      <c r="C682" s="3">
        <v>46128</v>
      </c>
      <c r="D682" t="s">
        <v>245</v>
      </c>
      <c r="E682" t="s">
        <v>12</v>
      </c>
      <c r="F682" t="s">
        <v>13</v>
      </c>
      <c r="G682" t="s">
        <v>16</v>
      </c>
      <c r="H682" s="4">
        <v>0</v>
      </c>
      <c r="J682" t="str">
        <f t="shared" si="20"/>
        <v>0000076139Consolidated City Population</v>
      </c>
      <c r="K682" s="4">
        <f t="shared" si="21"/>
        <v>0</v>
      </c>
    </row>
    <row r="683" spans="1:11">
      <c r="A683" t="s">
        <v>244</v>
      </c>
      <c r="B683" t="s">
        <v>10</v>
      </c>
      <c r="C683" s="3">
        <v>46128</v>
      </c>
      <c r="D683" t="s">
        <v>245</v>
      </c>
      <c r="E683" t="s">
        <v>12</v>
      </c>
      <c r="F683" t="s">
        <v>13</v>
      </c>
      <c r="G683" t="s">
        <v>17</v>
      </c>
      <c r="H683" s="4">
        <v>65369</v>
      </c>
      <c r="J683" t="str">
        <f t="shared" si="20"/>
        <v>0000076139Registered Automobiles</v>
      </c>
      <c r="K683" s="4">
        <f t="shared" si="21"/>
        <v>65369</v>
      </c>
    </row>
    <row r="684" spans="1:11">
      <c r="A684" t="s">
        <v>244</v>
      </c>
      <c r="B684" t="s">
        <v>10</v>
      </c>
      <c r="C684" s="3">
        <v>46128</v>
      </c>
      <c r="D684" t="s">
        <v>245</v>
      </c>
      <c r="E684" t="s">
        <v>12</v>
      </c>
      <c r="F684" t="s">
        <v>13</v>
      </c>
      <c r="G684" t="s">
        <v>19</v>
      </c>
      <c r="H684" s="4">
        <v>785.62</v>
      </c>
      <c r="J684" t="str">
        <f t="shared" si="20"/>
        <v>0000076139Miles of Road of Unit</v>
      </c>
      <c r="K684" s="4">
        <f t="shared" si="21"/>
        <v>785.62</v>
      </c>
    </row>
    <row r="685" spans="1:11">
      <c r="A685" t="s">
        <v>244</v>
      </c>
      <c r="B685" t="s">
        <v>10</v>
      </c>
      <c r="C685" s="3">
        <v>46128</v>
      </c>
      <c r="D685" t="s">
        <v>245</v>
      </c>
      <c r="E685" t="s">
        <v>12</v>
      </c>
      <c r="F685" t="s">
        <v>13</v>
      </c>
      <c r="G685" t="s">
        <v>18</v>
      </c>
      <c r="H685" s="4">
        <v>102094</v>
      </c>
      <c r="J685" t="str">
        <f t="shared" si="20"/>
        <v>0000076139Registered Vehicles</v>
      </c>
      <c r="K685" s="4">
        <f t="shared" si="21"/>
        <v>102094</v>
      </c>
    </row>
    <row r="686" spans="1:11">
      <c r="A686" t="s">
        <v>246</v>
      </c>
      <c r="B686" t="s">
        <v>10</v>
      </c>
      <c r="C686" s="3">
        <v>46128</v>
      </c>
      <c r="D686" t="s">
        <v>245</v>
      </c>
      <c r="E686" t="s">
        <v>21</v>
      </c>
      <c r="F686" t="s">
        <v>247</v>
      </c>
      <c r="G686" t="s">
        <v>19</v>
      </c>
      <c r="H686" s="4">
        <v>349.33</v>
      </c>
      <c r="J686" t="str">
        <f t="shared" si="20"/>
        <v>0000120995Miles of Road of Unit</v>
      </c>
      <c r="K686" s="4">
        <f t="shared" si="21"/>
        <v>349.33</v>
      </c>
    </row>
    <row r="687" spans="1:11">
      <c r="A687" t="s">
        <v>246</v>
      </c>
      <c r="B687" t="s">
        <v>10</v>
      </c>
      <c r="C687" s="3">
        <v>46128</v>
      </c>
      <c r="D687" t="s">
        <v>245</v>
      </c>
      <c r="E687" t="s">
        <v>21</v>
      </c>
      <c r="F687" t="s">
        <v>247</v>
      </c>
      <c r="G687" t="s">
        <v>18</v>
      </c>
      <c r="H687" s="4">
        <v>0</v>
      </c>
      <c r="J687" t="str">
        <f t="shared" si="20"/>
        <v>0000120995Registered Vehicles</v>
      </c>
      <c r="K687" s="4">
        <f t="shared" si="21"/>
        <v>0</v>
      </c>
    </row>
    <row r="688" spans="1:11">
      <c r="A688" t="s">
        <v>246</v>
      </c>
      <c r="B688" t="s">
        <v>10</v>
      </c>
      <c r="C688" s="3">
        <v>46128</v>
      </c>
      <c r="D688" t="s">
        <v>245</v>
      </c>
      <c r="E688" t="s">
        <v>21</v>
      </c>
      <c r="F688" t="s">
        <v>247</v>
      </c>
      <c r="G688" t="s">
        <v>14</v>
      </c>
      <c r="H688" s="4">
        <v>65194</v>
      </c>
      <c r="J688" t="str">
        <f t="shared" si="20"/>
        <v>0000120995Decennial Unit Population</v>
      </c>
      <c r="K688" s="4">
        <f t="shared" si="21"/>
        <v>65194</v>
      </c>
    </row>
    <row r="689" spans="1:11">
      <c r="A689" t="s">
        <v>246</v>
      </c>
      <c r="B689" t="s">
        <v>10</v>
      </c>
      <c r="C689" s="3">
        <v>46128</v>
      </c>
      <c r="D689" t="s">
        <v>245</v>
      </c>
      <c r="E689" t="s">
        <v>21</v>
      </c>
      <c r="F689" t="s">
        <v>247</v>
      </c>
      <c r="G689" t="s">
        <v>16</v>
      </c>
      <c r="H689" s="4">
        <v>0</v>
      </c>
      <c r="J689" t="str">
        <f t="shared" si="20"/>
        <v>0000120995Consolidated City Population</v>
      </c>
      <c r="K689" s="4">
        <f t="shared" si="21"/>
        <v>0</v>
      </c>
    </row>
    <row r="690" spans="1:11">
      <c r="A690" t="s">
        <v>246</v>
      </c>
      <c r="B690" t="s">
        <v>10</v>
      </c>
      <c r="C690" s="3">
        <v>46128</v>
      </c>
      <c r="D690" t="s">
        <v>245</v>
      </c>
      <c r="E690" t="s">
        <v>21</v>
      </c>
      <c r="F690" t="s">
        <v>247</v>
      </c>
      <c r="G690" t="s">
        <v>17</v>
      </c>
      <c r="H690" s="4">
        <v>0</v>
      </c>
      <c r="J690" t="str">
        <f t="shared" si="20"/>
        <v>0000120995Registered Automobiles</v>
      </c>
      <c r="K690" s="4">
        <f t="shared" si="21"/>
        <v>0</v>
      </c>
    </row>
    <row r="691" spans="1:11">
      <c r="A691" t="s">
        <v>246</v>
      </c>
      <c r="B691" t="s">
        <v>10</v>
      </c>
      <c r="C691" s="3">
        <v>46128</v>
      </c>
      <c r="D691" t="s">
        <v>245</v>
      </c>
      <c r="E691" t="s">
        <v>21</v>
      </c>
      <c r="F691" t="s">
        <v>247</v>
      </c>
      <c r="G691" t="s">
        <v>15</v>
      </c>
      <c r="H691" s="4">
        <v>65194</v>
      </c>
      <c r="J691" t="str">
        <f t="shared" si="20"/>
        <v>0000120995Current Unit Population</v>
      </c>
      <c r="K691" s="4">
        <f t="shared" si="21"/>
        <v>65194</v>
      </c>
    </row>
    <row r="692" spans="1:11">
      <c r="A692" t="s">
        <v>248</v>
      </c>
      <c r="B692" t="s">
        <v>10</v>
      </c>
      <c r="C692" s="3">
        <v>46128</v>
      </c>
      <c r="D692" t="s">
        <v>245</v>
      </c>
      <c r="E692" t="s">
        <v>21</v>
      </c>
      <c r="F692" t="s">
        <v>249</v>
      </c>
      <c r="G692" t="s">
        <v>16</v>
      </c>
      <c r="H692" s="4">
        <v>0</v>
      </c>
      <c r="J692" t="str">
        <f t="shared" si="20"/>
        <v>0000120979Consolidated City Population</v>
      </c>
      <c r="K692" s="4">
        <f t="shared" si="21"/>
        <v>0</v>
      </c>
    </row>
    <row r="693" spans="1:11">
      <c r="A693" t="s">
        <v>248</v>
      </c>
      <c r="B693" t="s">
        <v>10</v>
      </c>
      <c r="C693" s="3">
        <v>46128</v>
      </c>
      <c r="D693" t="s">
        <v>245</v>
      </c>
      <c r="E693" t="s">
        <v>21</v>
      </c>
      <c r="F693" t="s">
        <v>249</v>
      </c>
      <c r="G693" t="s">
        <v>17</v>
      </c>
      <c r="H693" s="4">
        <v>0</v>
      </c>
      <c r="J693" t="str">
        <f t="shared" si="20"/>
        <v>0000120979Registered Automobiles</v>
      </c>
      <c r="K693" s="4">
        <f t="shared" si="21"/>
        <v>0</v>
      </c>
    </row>
    <row r="694" spans="1:11">
      <c r="A694" t="s">
        <v>248</v>
      </c>
      <c r="B694" t="s">
        <v>10</v>
      </c>
      <c r="C694" s="3">
        <v>46128</v>
      </c>
      <c r="D694" t="s">
        <v>245</v>
      </c>
      <c r="E694" t="s">
        <v>21</v>
      </c>
      <c r="F694" t="s">
        <v>249</v>
      </c>
      <c r="G694" t="s">
        <v>18</v>
      </c>
      <c r="H694" s="4">
        <v>0</v>
      </c>
      <c r="J694" t="str">
        <f t="shared" si="20"/>
        <v>0000120979Registered Vehicles</v>
      </c>
      <c r="K694" s="4">
        <f t="shared" si="21"/>
        <v>0</v>
      </c>
    </row>
    <row r="695" spans="1:11">
      <c r="A695" t="s">
        <v>248</v>
      </c>
      <c r="B695" t="s">
        <v>10</v>
      </c>
      <c r="C695" s="3">
        <v>46128</v>
      </c>
      <c r="D695" t="s">
        <v>245</v>
      </c>
      <c r="E695" t="s">
        <v>21</v>
      </c>
      <c r="F695" t="s">
        <v>249</v>
      </c>
      <c r="G695" t="s">
        <v>19</v>
      </c>
      <c r="H695" s="4">
        <v>14.08</v>
      </c>
      <c r="J695" t="str">
        <f t="shared" si="20"/>
        <v>0000120979Miles of Road of Unit</v>
      </c>
      <c r="K695" s="4">
        <f t="shared" si="21"/>
        <v>14.08</v>
      </c>
    </row>
    <row r="696" spans="1:11">
      <c r="A696" t="s">
        <v>248</v>
      </c>
      <c r="B696" t="s">
        <v>10</v>
      </c>
      <c r="C696" s="3">
        <v>46128</v>
      </c>
      <c r="D696" t="s">
        <v>245</v>
      </c>
      <c r="E696" t="s">
        <v>21</v>
      </c>
      <c r="F696" t="s">
        <v>249</v>
      </c>
      <c r="G696" t="s">
        <v>15</v>
      </c>
      <c r="H696" s="4">
        <v>2295</v>
      </c>
      <c r="J696" t="str">
        <f t="shared" si="20"/>
        <v>0000120979Current Unit Population</v>
      </c>
      <c r="K696" s="4">
        <f t="shared" si="21"/>
        <v>2295</v>
      </c>
    </row>
    <row r="697" spans="1:11">
      <c r="A697" t="s">
        <v>248</v>
      </c>
      <c r="B697" t="s">
        <v>10</v>
      </c>
      <c r="C697" s="3">
        <v>46128</v>
      </c>
      <c r="D697" t="s">
        <v>245</v>
      </c>
      <c r="E697" t="s">
        <v>21</v>
      </c>
      <c r="F697" t="s">
        <v>249</v>
      </c>
      <c r="G697" t="s">
        <v>14</v>
      </c>
      <c r="H697" s="4">
        <v>2295</v>
      </c>
      <c r="J697" t="str">
        <f t="shared" si="20"/>
        <v>0000120979Decennial Unit Population</v>
      </c>
      <c r="K697" s="4">
        <f t="shared" si="21"/>
        <v>2295</v>
      </c>
    </row>
    <row r="698" spans="1:11">
      <c r="A698" t="s">
        <v>250</v>
      </c>
      <c r="B698" t="s">
        <v>10</v>
      </c>
      <c r="C698" s="3">
        <v>46128</v>
      </c>
      <c r="D698" t="s">
        <v>245</v>
      </c>
      <c r="E698" t="s">
        <v>21</v>
      </c>
      <c r="F698" t="s">
        <v>251</v>
      </c>
      <c r="G698" t="s">
        <v>16</v>
      </c>
      <c r="H698" s="4">
        <v>0</v>
      </c>
      <c r="J698" t="str">
        <f t="shared" si="20"/>
        <v>0000120984Consolidated City Population</v>
      </c>
      <c r="K698" s="4">
        <f t="shared" si="21"/>
        <v>0</v>
      </c>
    </row>
    <row r="699" spans="1:11">
      <c r="A699" t="s">
        <v>250</v>
      </c>
      <c r="B699" t="s">
        <v>10</v>
      </c>
      <c r="C699" s="3">
        <v>46128</v>
      </c>
      <c r="D699" t="s">
        <v>245</v>
      </c>
      <c r="E699" t="s">
        <v>21</v>
      </c>
      <c r="F699" t="s">
        <v>251</v>
      </c>
      <c r="G699" t="s">
        <v>17</v>
      </c>
      <c r="H699" s="4">
        <v>0</v>
      </c>
      <c r="J699" t="str">
        <f t="shared" si="20"/>
        <v>0000120984Registered Automobiles</v>
      </c>
      <c r="K699" s="4">
        <f t="shared" si="21"/>
        <v>0</v>
      </c>
    </row>
    <row r="700" spans="1:11">
      <c r="A700" t="s">
        <v>250</v>
      </c>
      <c r="B700" t="s">
        <v>10</v>
      </c>
      <c r="C700" s="3">
        <v>46128</v>
      </c>
      <c r="D700" t="s">
        <v>245</v>
      </c>
      <c r="E700" t="s">
        <v>21</v>
      </c>
      <c r="F700" t="s">
        <v>251</v>
      </c>
      <c r="G700" t="s">
        <v>15</v>
      </c>
      <c r="H700" s="4">
        <v>1595</v>
      </c>
      <c r="J700" t="str">
        <f t="shared" si="20"/>
        <v>0000120984Current Unit Population</v>
      </c>
      <c r="K700" s="4">
        <f t="shared" si="21"/>
        <v>1595</v>
      </c>
    </row>
    <row r="701" spans="1:11">
      <c r="A701" t="s">
        <v>250</v>
      </c>
      <c r="B701" t="s">
        <v>10</v>
      </c>
      <c r="C701" s="3">
        <v>46128</v>
      </c>
      <c r="D701" t="s">
        <v>245</v>
      </c>
      <c r="E701" t="s">
        <v>21</v>
      </c>
      <c r="F701" t="s">
        <v>251</v>
      </c>
      <c r="G701" t="s">
        <v>14</v>
      </c>
      <c r="H701" s="4">
        <v>1595</v>
      </c>
      <c r="J701" t="str">
        <f t="shared" si="20"/>
        <v>0000120984Decennial Unit Population</v>
      </c>
      <c r="K701" s="4">
        <f t="shared" si="21"/>
        <v>1595</v>
      </c>
    </row>
    <row r="702" spans="1:11">
      <c r="A702" t="s">
        <v>250</v>
      </c>
      <c r="B702" t="s">
        <v>10</v>
      </c>
      <c r="C702" s="3">
        <v>46128</v>
      </c>
      <c r="D702" t="s">
        <v>245</v>
      </c>
      <c r="E702" t="s">
        <v>21</v>
      </c>
      <c r="F702" t="s">
        <v>251</v>
      </c>
      <c r="G702" t="s">
        <v>19</v>
      </c>
      <c r="H702" s="4">
        <v>20.27</v>
      </c>
      <c r="J702" t="str">
        <f t="shared" si="20"/>
        <v>0000120984Miles of Road of Unit</v>
      </c>
      <c r="K702" s="4">
        <f t="shared" si="21"/>
        <v>20.27</v>
      </c>
    </row>
    <row r="703" spans="1:11">
      <c r="A703" t="s">
        <v>250</v>
      </c>
      <c r="B703" t="s">
        <v>10</v>
      </c>
      <c r="C703" s="3">
        <v>46128</v>
      </c>
      <c r="D703" t="s">
        <v>245</v>
      </c>
      <c r="E703" t="s">
        <v>21</v>
      </c>
      <c r="F703" t="s">
        <v>251</v>
      </c>
      <c r="G703" t="s">
        <v>18</v>
      </c>
      <c r="H703" s="4">
        <v>0</v>
      </c>
      <c r="J703" t="str">
        <f t="shared" si="20"/>
        <v>0000120984Registered Vehicles</v>
      </c>
      <c r="K703" s="4">
        <f t="shared" si="21"/>
        <v>0</v>
      </c>
    </row>
    <row r="704" spans="1:11">
      <c r="A704" t="s">
        <v>252</v>
      </c>
      <c r="B704" t="s">
        <v>10</v>
      </c>
      <c r="C704" s="3">
        <v>46128</v>
      </c>
      <c r="D704" t="s">
        <v>245</v>
      </c>
      <c r="E704" t="s">
        <v>21</v>
      </c>
      <c r="F704" t="s">
        <v>253</v>
      </c>
      <c r="G704" t="s">
        <v>16</v>
      </c>
      <c r="H704" s="4">
        <v>0</v>
      </c>
      <c r="J704" t="str">
        <f t="shared" si="20"/>
        <v>0000120987Consolidated City Population</v>
      </c>
      <c r="K704" s="4">
        <f t="shared" si="21"/>
        <v>0</v>
      </c>
    </row>
    <row r="705" spans="1:11">
      <c r="A705" t="s">
        <v>252</v>
      </c>
      <c r="B705" t="s">
        <v>10</v>
      </c>
      <c r="C705" s="3">
        <v>46128</v>
      </c>
      <c r="D705" t="s">
        <v>245</v>
      </c>
      <c r="E705" t="s">
        <v>21</v>
      </c>
      <c r="F705" t="s">
        <v>253</v>
      </c>
      <c r="G705" t="s">
        <v>17</v>
      </c>
      <c r="H705" s="4">
        <v>0</v>
      </c>
      <c r="J705" t="str">
        <f t="shared" si="20"/>
        <v>0000120987Registered Automobiles</v>
      </c>
      <c r="K705" s="4">
        <f t="shared" si="21"/>
        <v>0</v>
      </c>
    </row>
    <row r="706" spans="1:11">
      <c r="A706" t="s">
        <v>252</v>
      </c>
      <c r="B706" t="s">
        <v>10</v>
      </c>
      <c r="C706" s="3">
        <v>46128</v>
      </c>
      <c r="D706" t="s">
        <v>245</v>
      </c>
      <c r="E706" t="s">
        <v>21</v>
      </c>
      <c r="F706" t="s">
        <v>253</v>
      </c>
      <c r="G706" t="s">
        <v>18</v>
      </c>
      <c r="H706" s="4">
        <v>0</v>
      </c>
      <c r="J706" t="str">
        <f t="shared" si="20"/>
        <v>0000120987Registered Vehicles</v>
      </c>
      <c r="K706" s="4">
        <f t="shared" si="21"/>
        <v>0</v>
      </c>
    </row>
    <row r="707" spans="1:11">
      <c r="A707" t="s">
        <v>252</v>
      </c>
      <c r="B707" t="s">
        <v>10</v>
      </c>
      <c r="C707" s="3">
        <v>46128</v>
      </c>
      <c r="D707" t="s">
        <v>245</v>
      </c>
      <c r="E707" t="s">
        <v>21</v>
      </c>
      <c r="F707" t="s">
        <v>253</v>
      </c>
      <c r="G707" t="s">
        <v>19</v>
      </c>
      <c r="H707" s="4">
        <v>5.87</v>
      </c>
      <c r="J707" t="str">
        <f t="shared" ref="J707:J770" si="22">A707&amp;G707</f>
        <v>0000120987Miles of Road of Unit</v>
      </c>
      <c r="K707" s="4">
        <f t="shared" ref="K707:K770" si="23">H707</f>
        <v>5.87</v>
      </c>
    </row>
    <row r="708" spans="1:11">
      <c r="A708" t="s">
        <v>252</v>
      </c>
      <c r="B708" t="s">
        <v>10</v>
      </c>
      <c r="C708" s="3">
        <v>46128</v>
      </c>
      <c r="D708" t="s">
        <v>245</v>
      </c>
      <c r="E708" t="s">
        <v>21</v>
      </c>
      <c r="F708" t="s">
        <v>253</v>
      </c>
      <c r="G708" t="s">
        <v>15</v>
      </c>
      <c r="H708" s="4">
        <v>796</v>
      </c>
      <c r="J708" t="str">
        <f t="shared" si="22"/>
        <v>0000120987Current Unit Population</v>
      </c>
      <c r="K708" s="4">
        <f t="shared" si="23"/>
        <v>796</v>
      </c>
    </row>
    <row r="709" spans="1:11">
      <c r="A709" t="s">
        <v>252</v>
      </c>
      <c r="B709" t="s">
        <v>10</v>
      </c>
      <c r="C709" s="3">
        <v>46128</v>
      </c>
      <c r="D709" t="s">
        <v>245</v>
      </c>
      <c r="E709" t="s">
        <v>21</v>
      </c>
      <c r="F709" t="s">
        <v>253</v>
      </c>
      <c r="G709" t="s">
        <v>14</v>
      </c>
      <c r="H709" s="4">
        <v>796</v>
      </c>
      <c r="J709" t="str">
        <f t="shared" si="22"/>
        <v>0000120987Decennial Unit Population</v>
      </c>
      <c r="K709" s="4">
        <f t="shared" si="23"/>
        <v>796</v>
      </c>
    </row>
    <row r="710" spans="1:11">
      <c r="A710" t="s">
        <v>254</v>
      </c>
      <c r="B710" t="s">
        <v>10</v>
      </c>
      <c r="C710" s="3">
        <v>46128</v>
      </c>
      <c r="D710" t="s">
        <v>245</v>
      </c>
      <c r="E710" t="s">
        <v>21</v>
      </c>
      <c r="F710" t="s">
        <v>255</v>
      </c>
      <c r="G710" t="s">
        <v>14</v>
      </c>
      <c r="H710" s="4">
        <v>747</v>
      </c>
      <c r="J710" t="str">
        <f t="shared" si="22"/>
        <v>0000120997Decennial Unit Population</v>
      </c>
      <c r="K710" s="4">
        <f t="shared" si="23"/>
        <v>747</v>
      </c>
    </row>
    <row r="711" spans="1:11">
      <c r="A711" t="s">
        <v>254</v>
      </c>
      <c r="B711" t="s">
        <v>10</v>
      </c>
      <c r="C711" s="3">
        <v>46128</v>
      </c>
      <c r="D711" t="s">
        <v>245</v>
      </c>
      <c r="E711" t="s">
        <v>21</v>
      </c>
      <c r="F711" t="s">
        <v>255</v>
      </c>
      <c r="G711" t="s">
        <v>16</v>
      </c>
      <c r="H711" s="4">
        <v>0</v>
      </c>
      <c r="J711" t="str">
        <f t="shared" si="22"/>
        <v>0000120997Consolidated City Population</v>
      </c>
      <c r="K711" s="4">
        <f t="shared" si="23"/>
        <v>0</v>
      </c>
    </row>
    <row r="712" spans="1:11">
      <c r="A712" t="s">
        <v>254</v>
      </c>
      <c r="B712" t="s">
        <v>10</v>
      </c>
      <c r="C712" s="3">
        <v>46128</v>
      </c>
      <c r="D712" t="s">
        <v>245</v>
      </c>
      <c r="E712" t="s">
        <v>21</v>
      </c>
      <c r="F712" t="s">
        <v>255</v>
      </c>
      <c r="G712" t="s">
        <v>17</v>
      </c>
      <c r="H712" s="4">
        <v>0</v>
      </c>
      <c r="J712" t="str">
        <f t="shared" si="22"/>
        <v>0000120997Registered Automobiles</v>
      </c>
      <c r="K712" s="4">
        <f t="shared" si="23"/>
        <v>0</v>
      </c>
    </row>
    <row r="713" spans="1:11">
      <c r="A713" t="s">
        <v>254</v>
      </c>
      <c r="B713" t="s">
        <v>10</v>
      </c>
      <c r="C713" s="3">
        <v>46128</v>
      </c>
      <c r="D713" t="s">
        <v>245</v>
      </c>
      <c r="E713" t="s">
        <v>21</v>
      </c>
      <c r="F713" t="s">
        <v>255</v>
      </c>
      <c r="G713" t="s">
        <v>18</v>
      </c>
      <c r="H713" s="4">
        <v>0</v>
      </c>
      <c r="J713" t="str">
        <f t="shared" si="22"/>
        <v>0000120997Registered Vehicles</v>
      </c>
      <c r="K713" s="4">
        <f t="shared" si="23"/>
        <v>0</v>
      </c>
    </row>
    <row r="714" spans="1:11">
      <c r="A714" t="s">
        <v>254</v>
      </c>
      <c r="B714" t="s">
        <v>10</v>
      </c>
      <c r="C714" s="3">
        <v>46128</v>
      </c>
      <c r="D714" t="s">
        <v>245</v>
      </c>
      <c r="E714" t="s">
        <v>21</v>
      </c>
      <c r="F714" t="s">
        <v>255</v>
      </c>
      <c r="G714" t="s">
        <v>19</v>
      </c>
      <c r="H714" s="4">
        <v>6.49</v>
      </c>
      <c r="J714" t="str">
        <f t="shared" si="22"/>
        <v>0000120997Miles of Road of Unit</v>
      </c>
      <c r="K714" s="4">
        <f t="shared" si="23"/>
        <v>6.49</v>
      </c>
    </row>
    <row r="715" spans="1:11">
      <c r="A715" t="s">
        <v>254</v>
      </c>
      <c r="B715" t="s">
        <v>10</v>
      </c>
      <c r="C715" s="3">
        <v>46128</v>
      </c>
      <c r="D715" t="s">
        <v>245</v>
      </c>
      <c r="E715" t="s">
        <v>21</v>
      </c>
      <c r="F715" t="s">
        <v>255</v>
      </c>
      <c r="G715" t="s">
        <v>15</v>
      </c>
      <c r="H715" s="4">
        <v>747</v>
      </c>
      <c r="J715" t="str">
        <f t="shared" si="22"/>
        <v>0000120997Current Unit Population</v>
      </c>
      <c r="K715" s="4">
        <f t="shared" si="23"/>
        <v>747</v>
      </c>
    </row>
    <row r="716" spans="1:11">
      <c r="A716" t="s">
        <v>256</v>
      </c>
      <c r="B716" t="s">
        <v>10</v>
      </c>
      <c r="C716" s="3">
        <v>46128</v>
      </c>
      <c r="D716" t="s">
        <v>245</v>
      </c>
      <c r="E716" t="s">
        <v>21</v>
      </c>
      <c r="F716" t="s">
        <v>257</v>
      </c>
      <c r="G716" t="s">
        <v>17</v>
      </c>
      <c r="H716" s="4">
        <v>0</v>
      </c>
      <c r="J716" t="str">
        <f t="shared" si="22"/>
        <v>0000120998Registered Automobiles</v>
      </c>
      <c r="K716" s="4">
        <f t="shared" si="23"/>
        <v>0</v>
      </c>
    </row>
    <row r="717" spans="1:11">
      <c r="A717" t="s">
        <v>256</v>
      </c>
      <c r="B717" t="s">
        <v>10</v>
      </c>
      <c r="C717" s="3">
        <v>46128</v>
      </c>
      <c r="D717" t="s">
        <v>245</v>
      </c>
      <c r="E717" t="s">
        <v>21</v>
      </c>
      <c r="F717" t="s">
        <v>257</v>
      </c>
      <c r="G717" t="s">
        <v>18</v>
      </c>
      <c r="H717" s="4">
        <v>0</v>
      </c>
      <c r="J717" t="str">
        <f t="shared" si="22"/>
        <v>0000120998Registered Vehicles</v>
      </c>
      <c r="K717" s="4">
        <f t="shared" si="23"/>
        <v>0</v>
      </c>
    </row>
    <row r="718" spans="1:11">
      <c r="A718" t="s">
        <v>256</v>
      </c>
      <c r="B718" t="s">
        <v>10</v>
      </c>
      <c r="C718" s="3">
        <v>46128</v>
      </c>
      <c r="D718" t="s">
        <v>245</v>
      </c>
      <c r="E718" t="s">
        <v>21</v>
      </c>
      <c r="F718" t="s">
        <v>257</v>
      </c>
      <c r="G718" t="s">
        <v>19</v>
      </c>
      <c r="H718" s="4">
        <v>68.069999999999993</v>
      </c>
      <c r="J718" t="str">
        <f t="shared" si="22"/>
        <v>0000120998Miles of Road of Unit</v>
      </c>
      <c r="K718" s="4">
        <f t="shared" si="23"/>
        <v>68.069999999999993</v>
      </c>
    </row>
    <row r="719" spans="1:11">
      <c r="A719" t="s">
        <v>256</v>
      </c>
      <c r="B719" t="s">
        <v>10</v>
      </c>
      <c r="C719" s="3">
        <v>46128</v>
      </c>
      <c r="D719" t="s">
        <v>245</v>
      </c>
      <c r="E719" t="s">
        <v>21</v>
      </c>
      <c r="F719" t="s">
        <v>257</v>
      </c>
      <c r="G719" t="s">
        <v>15</v>
      </c>
      <c r="H719" s="4">
        <v>11548</v>
      </c>
      <c r="J719" t="str">
        <f t="shared" si="22"/>
        <v>0000120998Current Unit Population</v>
      </c>
      <c r="K719" s="4">
        <f t="shared" si="23"/>
        <v>11548</v>
      </c>
    </row>
    <row r="720" spans="1:11">
      <c r="A720" t="s">
        <v>256</v>
      </c>
      <c r="B720" t="s">
        <v>10</v>
      </c>
      <c r="C720" s="3">
        <v>46128</v>
      </c>
      <c r="D720" t="s">
        <v>245</v>
      </c>
      <c r="E720" t="s">
        <v>21</v>
      </c>
      <c r="F720" t="s">
        <v>257</v>
      </c>
      <c r="G720" t="s">
        <v>14</v>
      </c>
      <c r="H720" s="4">
        <v>11548</v>
      </c>
      <c r="J720" t="str">
        <f t="shared" si="22"/>
        <v>0000120998Decennial Unit Population</v>
      </c>
      <c r="K720" s="4">
        <f t="shared" si="23"/>
        <v>11548</v>
      </c>
    </row>
    <row r="721" spans="1:11">
      <c r="A721" t="s">
        <v>256</v>
      </c>
      <c r="B721" t="s">
        <v>10</v>
      </c>
      <c r="C721" s="3">
        <v>46128</v>
      </c>
      <c r="D721" t="s">
        <v>245</v>
      </c>
      <c r="E721" t="s">
        <v>21</v>
      </c>
      <c r="F721" t="s">
        <v>257</v>
      </c>
      <c r="G721" t="s">
        <v>16</v>
      </c>
      <c r="H721" s="4">
        <v>0</v>
      </c>
      <c r="J721" t="str">
        <f t="shared" si="22"/>
        <v>0000120998Consolidated City Population</v>
      </c>
      <c r="K721" s="4">
        <f t="shared" si="23"/>
        <v>0</v>
      </c>
    </row>
    <row r="722" spans="1:11">
      <c r="A722" t="s">
        <v>258</v>
      </c>
      <c r="B722" t="s">
        <v>10</v>
      </c>
      <c r="C722" s="3">
        <v>46128</v>
      </c>
      <c r="D722" t="s">
        <v>245</v>
      </c>
      <c r="E722" t="s">
        <v>21</v>
      </c>
      <c r="F722" t="s">
        <v>259</v>
      </c>
      <c r="G722" t="s">
        <v>17</v>
      </c>
      <c r="H722" s="4">
        <v>0</v>
      </c>
      <c r="J722" t="str">
        <f t="shared" si="22"/>
        <v>0000075133Registered Automobiles</v>
      </c>
      <c r="K722" s="4">
        <f t="shared" si="23"/>
        <v>0</v>
      </c>
    </row>
    <row r="723" spans="1:11">
      <c r="A723" t="s">
        <v>258</v>
      </c>
      <c r="B723" t="s">
        <v>10</v>
      </c>
      <c r="C723" s="3">
        <v>46128</v>
      </c>
      <c r="D723" t="s">
        <v>245</v>
      </c>
      <c r="E723" t="s">
        <v>21</v>
      </c>
      <c r="F723" t="s">
        <v>259</v>
      </c>
      <c r="G723" t="s">
        <v>19</v>
      </c>
      <c r="H723" s="4">
        <v>11.96</v>
      </c>
      <c r="J723" t="str">
        <f t="shared" si="22"/>
        <v>0000075133Miles of Road of Unit</v>
      </c>
      <c r="K723" s="4">
        <f t="shared" si="23"/>
        <v>11.96</v>
      </c>
    </row>
    <row r="724" spans="1:11">
      <c r="A724" t="s">
        <v>258</v>
      </c>
      <c r="B724" t="s">
        <v>10</v>
      </c>
      <c r="C724" s="3">
        <v>46128</v>
      </c>
      <c r="D724" t="s">
        <v>245</v>
      </c>
      <c r="E724" t="s">
        <v>21</v>
      </c>
      <c r="F724" t="s">
        <v>259</v>
      </c>
      <c r="G724" t="s">
        <v>14</v>
      </c>
      <c r="H724" s="4">
        <v>1651</v>
      </c>
      <c r="J724" t="str">
        <f t="shared" si="22"/>
        <v>0000075133Decennial Unit Population</v>
      </c>
      <c r="K724" s="4">
        <f t="shared" si="23"/>
        <v>1651</v>
      </c>
    </row>
    <row r="725" spans="1:11">
      <c r="A725" t="s">
        <v>258</v>
      </c>
      <c r="B725" t="s">
        <v>10</v>
      </c>
      <c r="C725" s="3">
        <v>46128</v>
      </c>
      <c r="D725" t="s">
        <v>245</v>
      </c>
      <c r="E725" t="s">
        <v>21</v>
      </c>
      <c r="F725" t="s">
        <v>259</v>
      </c>
      <c r="G725" t="s">
        <v>15</v>
      </c>
      <c r="H725" s="4">
        <v>1651</v>
      </c>
      <c r="J725" t="str">
        <f t="shared" si="22"/>
        <v>0000075133Current Unit Population</v>
      </c>
      <c r="K725" s="4">
        <f t="shared" si="23"/>
        <v>1651</v>
      </c>
    </row>
    <row r="726" spans="1:11">
      <c r="A726" t="s">
        <v>258</v>
      </c>
      <c r="B726" t="s">
        <v>10</v>
      </c>
      <c r="C726" s="3">
        <v>46128</v>
      </c>
      <c r="D726" t="s">
        <v>245</v>
      </c>
      <c r="E726" t="s">
        <v>21</v>
      </c>
      <c r="F726" t="s">
        <v>259</v>
      </c>
      <c r="G726" t="s">
        <v>16</v>
      </c>
      <c r="H726" s="4">
        <v>0</v>
      </c>
      <c r="J726" t="str">
        <f t="shared" si="22"/>
        <v>0000075133Consolidated City Population</v>
      </c>
      <c r="K726" s="4">
        <f t="shared" si="23"/>
        <v>0</v>
      </c>
    </row>
    <row r="727" spans="1:11">
      <c r="A727" t="s">
        <v>258</v>
      </c>
      <c r="B727" t="s">
        <v>10</v>
      </c>
      <c r="C727" s="3">
        <v>46128</v>
      </c>
      <c r="D727" t="s">
        <v>245</v>
      </c>
      <c r="E727" t="s">
        <v>21</v>
      </c>
      <c r="F727" t="s">
        <v>259</v>
      </c>
      <c r="G727" t="s">
        <v>18</v>
      </c>
      <c r="H727" s="4">
        <v>0</v>
      </c>
      <c r="J727" t="str">
        <f t="shared" si="22"/>
        <v>0000075133Registered Vehicles</v>
      </c>
      <c r="K727" s="4">
        <f t="shared" si="23"/>
        <v>0</v>
      </c>
    </row>
    <row r="728" spans="1:11">
      <c r="A728" t="s">
        <v>260</v>
      </c>
      <c r="B728" t="s">
        <v>10</v>
      </c>
      <c r="C728" s="3">
        <v>46128</v>
      </c>
      <c r="D728" t="s">
        <v>261</v>
      </c>
      <c r="E728" t="s">
        <v>12</v>
      </c>
      <c r="F728" t="s">
        <v>13</v>
      </c>
      <c r="G728" t="s">
        <v>19</v>
      </c>
      <c r="H728" s="4">
        <v>650.16</v>
      </c>
      <c r="J728" t="str">
        <f t="shared" si="22"/>
        <v>0000075245Miles of Road of Unit</v>
      </c>
      <c r="K728" s="4">
        <f t="shared" si="23"/>
        <v>650.16</v>
      </c>
    </row>
    <row r="729" spans="1:11">
      <c r="A729" t="s">
        <v>260</v>
      </c>
      <c r="B729" t="s">
        <v>10</v>
      </c>
      <c r="C729" s="3">
        <v>46128</v>
      </c>
      <c r="D729" t="s">
        <v>261</v>
      </c>
      <c r="E729" t="s">
        <v>12</v>
      </c>
      <c r="F729" t="s">
        <v>13</v>
      </c>
      <c r="G729" t="s">
        <v>18</v>
      </c>
      <c r="H729" s="4">
        <v>61563</v>
      </c>
      <c r="J729" t="str">
        <f t="shared" si="22"/>
        <v>0000075245Registered Vehicles</v>
      </c>
      <c r="K729" s="4">
        <f t="shared" si="23"/>
        <v>61563</v>
      </c>
    </row>
    <row r="730" spans="1:11">
      <c r="A730" t="s">
        <v>260</v>
      </c>
      <c r="B730" t="s">
        <v>10</v>
      </c>
      <c r="C730" s="3">
        <v>46128</v>
      </c>
      <c r="D730" t="s">
        <v>261</v>
      </c>
      <c r="E730" t="s">
        <v>12</v>
      </c>
      <c r="F730" t="s">
        <v>13</v>
      </c>
      <c r="G730" t="s">
        <v>17</v>
      </c>
      <c r="H730" s="4">
        <v>32433</v>
      </c>
      <c r="J730" t="str">
        <f t="shared" si="22"/>
        <v>0000075245Registered Automobiles</v>
      </c>
      <c r="K730" s="4">
        <f t="shared" si="23"/>
        <v>32433</v>
      </c>
    </row>
    <row r="731" spans="1:11">
      <c r="A731" t="s">
        <v>260</v>
      </c>
      <c r="B731" t="s">
        <v>10</v>
      </c>
      <c r="C731" s="3">
        <v>46128</v>
      </c>
      <c r="D731" t="s">
        <v>261</v>
      </c>
      <c r="E731" t="s">
        <v>12</v>
      </c>
      <c r="F731" t="s">
        <v>13</v>
      </c>
      <c r="G731" t="s">
        <v>16</v>
      </c>
      <c r="H731" s="4">
        <v>0</v>
      </c>
      <c r="J731" t="str">
        <f t="shared" si="22"/>
        <v>0000075245Consolidated City Population</v>
      </c>
      <c r="K731" s="4">
        <f t="shared" si="23"/>
        <v>0</v>
      </c>
    </row>
    <row r="732" spans="1:11">
      <c r="A732" t="s">
        <v>260</v>
      </c>
      <c r="B732" t="s">
        <v>10</v>
      </c>
      <c r="C732" s="3">
        <v>46128</v>
      </c>
      <c r="D732" t="s">
        <v>261</v>
      </c>
      <c r="E732" t="s">
        <v>12</v>
      </c>
      <c r="F732" t="s">
        <v>13</v>
      </c>
      <c r="G732" t="s">
        <v>15</v>
      </c>
      <c r="H732" s="4">
        <v>17379</v>
      </c>
      <c r="J732" t="str">
        <f t="shared" si="22"/>
        <v>0000075245Current Unit Population</v>
      </c>
      <c r="K732" s="4">
        <f t="shared" si="23"/>
        <v>17379</v>
      </c>
    </row>
    <row r="733" spans="1:11">
      <c r="A733" t="s">
        <v>260</v>
      </c>
      <c r="B733" t="s">
        <v>10</v>
      </c>
      <c r="C733" s="3">
        <v>46128</v>
      </c>
      <c r="D733" t="s">
        <v>261</v>
      </c>
      <c r="E733" t="s">
        <v>12</v>
      </c>
      <c r="F733" t="s">
        <v>13</v>
      </c>
      <c r="G733" t="s">
        <v>14</v>
      </c>
      <c r="H733" s="4">
        <v>17379</v>
      </c>
      <c r="J733" t="str">
        <f t="shared" si="22"/>
        <v>0000075245Decennial Unit Population</v>
      </c>
      <c r="K733" s="4">
        <f t="shared" si="23"/>
        <v>17379</v>
      </c>
    </row>
    <row r="734" spans="1:11">
      <c r="A734" t="s">
        <v>262</v>
      </c>
      <c r="B734" t="s">
        <v>10</v>
      </c>
      <c r="C734" s="3">
        <v>46128</v>
      </c>
      <c r="D734" t="s">
        <v>261</v>
      </c>
      <c r="E734" t="s">
        <v>21</v>
      </c>
      <c r="F734" t="s">
        <v>263</v>
      </c>
      <c r="G734" t="s">
        <v>18</v>
      </c>
      <c r="H734" s="4">
        <v>0</v>
      </c>
      <c r="J734" t="str">
        <f t="shared" si="22"/>
        <v>0000121029Registered Vehicles</v>
      </c>
      <c r="K734" s="4">
        <f t="shared" si="23"/>
        <v>0</v>
      </c>
    </row>
    <row r="735" spans="1:11">
      <c r="A735" t="s">
        <v>262</v>
      </c>
      <c r="B735" t="s">
        <v>10</v>
      </c>
      <c r="C735" s="3">
        <v>46128</v>
      </c>
      <c r="D735" t="s">
        <v>261</v>
      </c>
      <c r="E735" t="s">
        <v>21</v>
      </c>
      <c r="F735" t="s">
        <v>263</v>
      </c>
      <c r="G735" t="s">
        <v>19</v>
      </c>
      <c r="H735" s="4">
        <v>117.32</v>
      </c>
      <c r="J735" t="str">
        <f t="shared" si="22"/>
        <v>0000121029Miles of Road of Unit</v>
      </c>
      <c r="K735" s="4">
        <f t="shared" si="23"/>
        <v>117.32</v>
      </c>
    </row>
    <row r="736" spans="1:11">
      <c r="A736" t="s">
        <v>262</v>
      </c>
      <c r="B736" t="s">
        <v>10</v>
      </c>
      <c r="C736" s="3">
        <v>46128</v>
      </c>
      <c r="D736" t="s">
        <v>261</v>
      </c>
      <c r="E736" t="s">
        <v>21</v>
      </c>
      <c r="F736" t="s">
        <v>263</v>
      </c>
      <c r="G736" t="s">
        <v>17</v>
      </c>
      <c r="H736" s="4">
        <v>0</v>
      </c>
      <c r="J736" t="str">
        <f t="shared" si="22"/>
        <v>0000121029Registered Automobiles</v>
      </c>
      <c r="K736" s="4">
        <f t="shared" si="23"/>
        <v>0</v>
      </c>
    </row>
    <row r="737" spans="1:11">
      <c r="A737" t="s">
        <v>262</v>
      </c>
      <c r="B737" t="s">
        <v>10</v>
      </c>
      <c r="C737" s="3">
        <v>46128</v>
      </c>
      <c r="D737" t="s">
        <v>261</v>
      </c>
      <c r="E737" t="s">
        <v>21</v>
      </c>
      <c r="F737" t="s">
        <v>263</v>
      </c>
      <c r="G737" t="s">
        <v>16</v>
      </c>
      <c r="H737" s="4">
        <v>0</v>
      </c>
      <c r="J737" t="str">
        <f t="shared" si="22"/>
        <v>0000121029Consolidated City Population</v>
      </c>
      <c r="K737" s="4">
        <f t="shared" si="23"/>
        <v>0</v>
      </c>
    </row>
    <row r="738" spans="1:11">
      <c r="A738" t="s">
        <v>262</v>
      </c>
      <c r="B738" t="s">
        <v>10</v>
      </c>
      <c r="C738" s="3">
        <v>46128</v>
      </c>
      <c r="D738" t="s">
        <v>261</v>
      </c>
      <c r="E738" t="s">
        <v>21</v>
      </c>
      <c r="F738" t="s">
        <v>263</v>
      </c>
      <c r="G738" t="s">
        <v>15</v>
      </c>
      <c r="H738" s="4">
        <v>16703</v>
      </c>
      <c r="J738" t="str">
        <f t="shared" si="22"/>
        <v>0000121029Current Unit Population</v>
      </c>
      <c r="K738" s="4">
        <f t="shared" si="23"/>
        <v>16703</v>
      </c>
    </row>
    <row r="739" spans="1:11">
      <c r="A739" t="s">
        <v>262</v>
      </c>
      <c r="B739" t="s">
        <v>10</v>
      </c>
      <c r="C739" s="3">
        <v>46128</v>
      </c>
      <c r="D739" t="s">
        <v>261</v>
      </c>
      <c r="E739" t="s">
        <v>21</v>
      </c>
      <c r="F739" t="s">
        <v>263</v>
      </c>
      <c r="G739" t="s">
        <v>14</v>
      </c>
      <c r="H739" s="4">
        <v>16703</v>
      </c>
      <c r="J739" t="str">
        <f t="shared" si="22"/>
        <v>0000121029Decennial Unit Population</v>
      </c>
      <c r="K739" s="4">
        <f t="shared" si="23"/>
        <v>16703</v>
      </c>
    </row>
    <row r="740" spans="1:11">
      <c r="A740" t="s">
        <v>264</v>
      </c>
      <c r="B740" t="s">
        <v>10</v>
      </c>
      <c r="C740" s="3">
        <v>46128</v>
      </c>
      <c r="D740" t="s">
        <v>261</v>
      </c>
      <c r="E740" t="s">
        <v>21</v>
      </c>
      <c r="F740" t="s">
        <v>265</v>
      </c>
      <c r="G740" t="s">
        <v>18</v>
      </c>
      <c r="H740" s="4">
        <v>0</v>
      </c>
      <c r="J740" t="str">
        <f t="shared" si="22"/>
        <v>0000121027Registered Vehicles</v>
      </c>
      <c r="K740" s="4">
        <f t="shared" si="23"/>
        <v>0</v>
      </c>
    </row>
    <row r="741" spans="1:11">
      <c r="A741" t="s">
        <v>264</v>
      </c>
      <c r="B741" t="s">
        <v>10</v>
      </c>
      <c r="C741" s="3">
        <v>46128</v>
      </c>
      <c r="D741" t="s">
        <v>261</v>
      </c>
      <c r="E741" t="s">
        <v>21</v>
      </c>
      <c r="F741" t="s">
        <v>265</v>
      </c>
      <c r="G741" t="s">
        <v>17</v>
      </c>
      <c r="H741" s="4">
        <v>0</v>
      </c>
      <c r="J741" t="str">
        <f t="shared" si="22"/>
        <v>0000121027Registered Automobiles</v>
      </c>
      <c r="K741" s="4">
        <f t="shared" si="23"/>
        <v>0</v>
      </c>
    </row>
    <row r="742" spans="1:11">
      <c r="A742" t="s">
        <v>264</v>
      </c>
      <c r="B742" t="s">
        <v>10</v>
      </c>
      <c r="C742" s="3">
        <v>46128</v>
      </c>
      <c r="D742" t="s">
        <v>261</v>
      </c>
      <c r="E742" t="s">
        <v>21</v>
      </c>
      <c r="F742" t="s">
        <v>265</v>
      </c>
      <c r="G742" t="s">
        <v>16</v>
      </c>
      <c r="H742" s="4">
        <v>0</v>
      </c>
      <c r="J742" t="str">
        <f t="shared" si="22"/>
        <v>0000121027Consolidated City Population</v>
      </c>
      <c r="K742" s="4">
        <f t="shared" si="23"/>
        <v>0</v>
      </c>
    </row>
    <row r="743" spans="1:11">
      <c r="A743" t="s">
        <v>264</v>
      </c>
      <c r="B743" t="s">
        <v>10</v>
      </c>
      <c r="C743" s="3">
        <v>46128</v>
      </c>
      <c r="D743" t="s">
        <v>261</v>
      </c>
      <c r="E743" t="s">
        <v>21</v>
      </c>
      <c r="F743" t="s">
        <v>265</v>
      </c>
      <c r="G743" t="s">
        <v>15</v>
      </c>
      <c r="H743" s="4">
        <v>6362</v>
      </c>
      <c r="J743" t="str">
        <f t="shared" si="22"/>
        <v>0000121027Current Unit Population</v>
      </c>
      <c r="K743" s="4">
        <f t="shared" si="23"/>
        <v>6362</v>
      </c>
    </row>
    <row r="744" spans="1:11">
      <c r="A744" t="s">
        <v>264</v>
      </c>
      <c r="B744" t="s">
        <v>10</v>
      </c>
      <c r="C744" s="3">
        <v>46128</v>
      </c>
      <c r="D744" t="s">
        <v>261</v>
      </c>
      <c r="E744" t="s">
        <v>21</v>
      </c>
      <c r="F744" t="s">
        <v>265</v>
      </c>
      <c r="G744" t="s">
        <v>14</v>
      </c>
      <c r="H744" s="4">
        <v>6362</v>
      </c>
      <c r="J744" t="str">
        <f t="shared" si="22"/>
        <v>0000121027Decennial Unit Population</v>
      </c>
      <c r="K744" s="4">
        <f t="shared" si="23"/>
        <v>6362</v>
      </c>
    </row>
    <row r="745" spans="1:11">
      <c r="A745" t="s">
        <v>264</v>
      </c>
      <c r="B745" t="s">
        <v>10</v>
      </c>
      <c r="C745" s="3">
        <v>46128</v>
      </c>
      <c r="D745" t="s">
        <v>261</v>
      </c>
      <c r="E745" t="s">
        <v>21</v>
      </c>
      <c r="F745" t="s">
        <v>265</v>
      </c>
      <c r="G745" t="s">
        <v>19</v>
      </c>
      <c r="H745" s="4">
        <v>43.43</v>
      </c>
      <c r="J745" t="str">
        <f t="shared" si="22"/>
        <v>0000121027Miles of Road of Unit</v>
      </c>
      <c r="K745" s="4">
        <f t="shared" si="23"/>
        <v>43.43</v>
      </c>
    </row>
    <row r="746" spans="1:11">
      <c r="A746" t="s">
        <v>266</v>
      </c>
      <c r="B746" t="s">
        <v>10</v>
      </c>
      <c r="C746" s="3">
        <v>46128</v>
      </c>
      <c r="D746" t="s">
        <v>261</v>
      </c>
      <c r="E746" t="s">
        <v>21</v>
      </c>
      <c r="F746" t="s">
        <v>267</v>
      </c>
      <c r="G746" t="s">
        <v>19</v>
      </c>
      <c r="H746" s="4">
        <v>3.57</v>
      </c>
      <c r="J746" t="str">
        <f t="shared" si="22"/>
        <v>0000121020Miles of Road of Unit</v>
      </c>
      <c r="K746" s="4">
        <f t="shared" si="23"/>
        <v>3.57</v>
      </c>
    </row>
    <row r="747" spans="1:11">
      <c r="A747" t="s">
        <v>266</v>
      </c>
      <c r="B747" t="s">
        <v>10</v>
      </c>
      <c r="C747" s="3">
        <v>46128</v>
      </c>
      <c r="D747" t="s">
        <v>261</v>
      </c>
      <c r="E747" t="s">
        <v>21</v>
      </c>
      <c r="F747" t="s">
        <v>267</v>
      </c>
      <c r="G747" t="s">
        <v>18</v>
      </c>
      <c r="H747" s="4">
        <v>0</v>
      </c>
      <c r="J747" t="str">
        <f t="shared" si="22"/>
        <v>0000121020Registered Vehicles</v>
      </c>
      <c r="K747" s="4">
        <f t="shared" si="23"/>
        <v>0</v>
      </c>
    </row>
    <row r="748" spans="1:11">
      <c r="A748" t="s">
        <v>266</v>
      </c>
      <c r="B748" t="s">
        <v>10</v>
      </c>
      <c r="C748" s="3">
        <v>46128</v>
      </c>
      <c r="D748" t="s">
        <v>261</v>
      </c>
      <c r="E748" t="s">
        <v>21</v>
      </c>
      <c r="F748" t="s">
        <v>267</v>
      </c>
      <c r="G748" t="s">
        <v>17</v>
      </c>
      <c r="H748" s="4">
        <v>0</v>
      </c>
      <c r="J748" t="str">
        <f t="shared" si="22"/>
        <v>0000121020Registered Automobiles</v>
      </c>
      <c r="K748" s="4">
        <f t="shared" si="23"/>
        <v>0</v>
      </c>
    </row>
    <row r="749" spans="1:11">
      <c r="A749" t="s">
        <v>266</v>
      </c>
      <c r="B749" t="s">
        <v>10</v>
      </c>
      <c r="C749" s="3">
        <v>46128</v>
      </c>
      <c r="D749" t="s">
        <v>261</v>
      </c>
      <c r="E749" t="s">
        <v>21</v>
      </c>
      <c r="F749" t="s">
        <v>267</v>
      </c>
      <c r="G749" t="s">
        <v>16</v>
      </c>
      <c r="H749" s="4">
        <v>0</v>
      </c>
      <c r="J749" t="str">
        <f t="shared" si="22"/>
        <v>0000121020Consolidated City Population</v>
      </c>
      <c r="K749" s="4">
        <f t="shared" si="23"/>
        <v>0</v>
      </c>
    </row>
    <row r="750" spans="1:11">
      <c r="A750" t="s">
        <v>266</v>
      </c>
      <c r="B750" t="s">
        <v>10</v>
      </c>
      <c r="C750" s="3">
        <v>46128</v>
      </c>
      <c r="D750" t="s">
        <v>261</v>
      </c>
      <c r="E750" t="s">
        <v>21</v>
      </c>
      <c r="F750" t="s">
        <v>267</v>
      </c>
      <c r="G750" t="s">
        <v>14</v>
      </c>
      <c r="H750" s="4">
        <v>417</v>
      </c>
      <c r="J750" t="str">
        <f t="shared" si="22"/>
        <v>0000121020Decennial Unit Population</v>
      </c>
      <c r="K750" s="4">
        <f t="shared" si="23"/>
        <v>417</v>
      </c>
    </row>
    <row r="751" spans="1:11">
      <c r="A751" t="s">
        <v>266</v>
      </c>
      <c r="B751" t="s">
        <v>10</v>
      </c>
      <c r="C751" s="3">
        <v>46128</v>
      </c>
      <c r="D751" t="s">
        <v>261</v>
      </c>
      <c r="E751" t="s">
        <v>21</v>
      </c>
      <c r="F751" t="s">
        <v>267</v>
      </c>
      <c r="G751" t="s">
        <v>15</v>
      </c>
      <c r="H751" s="4">
        <v>417</v>
      </c>
      <c r="J751" t="str">
        <f t="shared" si="22"/>
        <v>0000121020Current Unit Population</v>
      </c>
      <c r="K751" s="4">
        <f t="shared" si="23"/>
        <v>417</v>
      </c>
    </row>
    <row r="752" spans="1:11">
      <c r="A752" t="s">
        <v>268</v>
      </c>
      <c r="B752" t="s">
        <v>10</v>
      </c>
      <c r="C752" s="3">
        <v>46128</v>
      </c>
      <c r="D752" t="s">
        <v>261</v>
      </c>
      <c r="E752" t="s">
        <v>21</v>
      </c>
      <c r="F752" t="s">
        <v>269</v>
      </c>
      <c r="G752" t="s">
        <v>14</v>
      </c>
      <c r="H752" s="4">
        <v>2157</v>
      </c>
      <c r="J752" t="str">
        <f t="shared" si="22"/>
        <v>0000121021Decennial Unit Population</v>
      </c>
      <c r="K752" s="4">
        <f t="shared" si="23"/>
        <v>2157</v>
      </c>
    </row>
    <row r="753" spans="1:11">
      <c r="A753" t="s">
        <v>268</v>
      </c>
      <c r="B753" t="s">
        <v>10</v>
      </c>
      <c r="C753" s="3">
        <v>46128</v>
      </c>
      <c r="D753" t="s">
        <v>261</v>
      </c>
      <c r="E753" t="s">
        <v>21</v>
      </c>
      <c r="F753" t="s">
        <v>269</v>
      </c>
      <c r="G753" t="s">
        <v>15</v>
      </c>
      <c r="H753" s="4">
        <v>2157</v>
      </c>
      <c r="J753" t="str">
        <f t="shared" si="22"/>
        <v>0000121021Current Unit Population</v>
      </c>
      <c r="K753" s="4">
        <f t="shared" si="23"/>
        <v>2157</v>
      </c>
    </row>
    <row r="754" spans="1:11">
      <c r="A754" t="s">
        <v>268</v>
      </c>
      <c r="B754" t="s">
        <v>10</v>
      </c>
      <c r="C754" s="3">
        <v>46128</v>
      </c>
      <c r="D754" t="s">
        <v>261</v>
      </c>
      <c r="E754" t="s">
        <v>21</v>
      </c>
      <c r="F754" t="s">
        <v>269</v>
      </c>
      <c r="G754" t="s">
        <v>16</v>
      </c>
      <c r="H754" s="4">
        <v>0</v>
      </c>
      <c r="J754" t="str">
        <f t="shared" si="22"/>
        <v>0000121021Consolidated City Population</v>
      </c>
      <c r="K754" s="4">
        <f t="shared" si="23"/>
        <v>0</v>
      </c>
    </row>
    <row r="755" spans="1:11">
      <c r="A755" t="s">
        <v>268</v>
      </c>
      <c r="B755" t="s">
        <v>10</v>
      </c>
      <c r="C755" s="3">
        <v>46128</v>
      </c>
      <c r="D755" t="s">
        <v>261</v>
      </c>
      <c r="E755" t="s">
        <v>21</v>
      </c>
      <c r="F755" t="s">
        <v>269</v>
      </c>
      <c r="G755" t="s">
        <v>17</v>
      </c>
      <c r="H755" s="4">
        <v>0</v>
      </c>
      <c r="J755" t="str">
        <f t="shared" si="22"/>
        <v>0000121021Registered Automobiles</v>
      </c>
      <c r="K755" s="4">
        <f t="shared" si="23"/>
        <v>0</v>
      </c>
    </row>
    <row r="756" spans="1:11">
      <c r="A756" t="s">
        <v>268</v>
      </c>
      <c r="B756" t="s">
        <v>10</v>
      </c>
      <c r="C756" s="3">
        <v>46128</v>
      </c>
      <c r="D756" t="s">
        <v>261</v>
      </c>
      <c r="E756" t="s">
        <v>21</v>
      </c>
      <c r="F756" t="s">
        <v>269</v>
      </c>
      <c r="G756" t="s">
        <v>18</v>
      </c>
      <c r="H756" s="4">
        <v>0</v>
      </c>
      <c r="J756" t="str">
        <f t="shared" si="22"/>
        <v>0000121021Registered Vehicles</v>
      </c>
      <c r="K756" s="4">
        <f t="shared" si="23"/>
        <v>0</v>
      </c>
    </row>
    <row r="757" spans="1:11">
      <c r="A757" t="s">
        <v>268</v>
      </c>
      <c r="B757" t="s">
        <v>10</v>
      </c>
      <c r="C757" s="3">
        <v>46128</v>
      </c>
      <c r="D757" t="s">
        <v>261</v>
      </c>
      <c r="E757" t="s">
        <v>21</v>
      </c>
      <c r="F757" t="s">
        <v>269</v>
      </c>
      <c r="G757" t="s">
        <v>19</v>
      </c>
      <c r="H757" s="4">
        <v>21.41</v>
      </c>
      <c r="J757" t="str">
        <f t="shared" si="22"/>
        <v>0000121021Miles of Road of Unit</v>
      </c>
      <c r="K757" s="4">
        <f t="shared" si="23"/>
        <v>21.41</v>
      </c>
    </row>
    <row r="758" spans="1:11">
      <c r="A758" t="s">
        <v>270</v>
      </c>
      <c r="B758" t="s">
        <v>10</v>
      </c>
      <c r="C758" s="3">
        <v>46128</v>
      </c>
      <c r="D758" t="s">
        <v>261</v>
      </c>
      <c r="E758" t="s">
        <v>21</v>
      </c>
      <c r="F758" t="s">
        <v>271</v>
      </c>
      <c r="G758" t="s">
        <v>14</v>
      </c>
      <c r="H758" s="4">
        <v>619</v>
      </c>
      <c r="J758" t="str">
        <f t="shared" si="22"/>
        <v>0000121023Decennial Unit Population</v>
      </c>
      <c r="K758" s="4">
        <f t="shared" si="23"/>
        <v>619</v>
      </c>
    </row>
    <row r="759" spans="1:11">
      <c r="A759" t="s">
        <v>270</v>
      </c>
      <c r="B759" t="s">
        <v>10</v>
      </c>
      <c r="C759" s="3">
        <v>46128</v>
      </c>
      <c r="D759" t="s">
        <v>261</v>
      </c>
      <c r="E759" t="s">
        <v>21</v>
      </c>
      <c r="F759" t="s">
        <v>271</v>
      </c>
      <c r="G759" t="s">
        <v>15</v>
      </c>
      <c r="H759" s="4">
        <v>619</v>
      </c>
      <c r="J759" t="str">
        <f t="shared" si="22"/>
        <v>0000121023Current Unit Population</v>
      </c>
      <c r="K759" s="4">
        <f t="shared" si="23"/>
        <v>619</v>
      </c>
    </row>
    <row r="760" spans="1:11">
      <c r="A760" t="s">
        <v>270</v>
      </c>
      <c r="B760" t="s">
        <v>10</v>
      </c>
      <c r="C760" s="3">
        <v>46128</v>
      </c>
      <c r="D760" t="s">
        <v>261</v>
      </c>
      <c r="E760" t="s">
        <v>21</v>
      </c>
      <c r="F760" t="s">
        <v>271</v>
      </c>
      <c r="G760" t="s">
        <v>16</v>
      </c>
      <c r="H760" s="4">
        <v>0</v>
      </c>
      <c r="J760" t="str">
        <f t="shared" si="22"/>
        <v>0000121023Consolidated City Population</v>
      </c>
      <c r="K760" s="4">
        <f t="shared" si="23"/>
        <v>0</v>
      </c>
    </row>
    <row r="761" spans="1:11">
      <c r="A761" t="s">
        <v>270</v>
      </c>
      <c r="B761" t="s">
        <v>10</v>
      </c>
      <c r="C761" s="3">
        <v>46128</v>
      </c>
      <c r="D761" t="s">
        <v>261</v>
      </c>
      <c r="E761" t="s">
        <v>21</v>
      </c>
      <c r="F761" t="s">
        <v>271</v>
      </c>
      <c r="G761" t="s">
        <v>17</v>
      </c>
      <c r="H761" s="4">
        <v>0</v>
      </c>
      <c r="J761" t="str">
        <f t="shared" si="22"/>
        <v>0000121023Registered Automobiles</v>
      </c>
      <c r="K761" s="4">
        <f t="shared" si="23"/>
        <v>0</v>
      </c>
    </row>
    <row r="762" spans="1:11">
      <c r="A762" t="s">
        <v>270</v>
      </c>
      <c r="B762" t="s">
        <v>10</v>
      </c>
      <c r="C762" s="3">
        <v>46128</v>
      </c>
      <c r="D762" t="s">
        <v>261</v>
      </c>
      <c r="E762" t="s">
        <v>21</v>
      </c>
      <c r="F762" t="s">
        <v>271</v>
      </c>
      <c r="G762" t="s">
        <v>18</v>
      </c>
      <c r="H762" s="4">
        <v>0</v>
      </c>
      <c r="J762" t="str">
        <f t="shared" si="22"/>
        <v>0000121023Registered Vehicles</v>
      </c>
      <c r="K762" s="4">
        <f t="shared" si="23"/>
        <v>0</v>
      </c>
    </row>
    <row r="763" spans="1:11">
      <c r="A763" t="s">
        <v>270</v>
      </c>
      <c r="B763" t="s">
        <v>10</v>
      </c>
      <c r="C763" s="3">
        <v>46128</v>
      </c>
      <c r="D763" t="s">
        <v>261</v>
      </c>
      <c r="E763" t="s">
        <v>21</v>
      </c>
      <c r="F763" t="s">
        <v>271</v>
      </c>
      <c r="G763" t="s">
        <v>19</v>
      </c>
      <c r="H763" s="4">
        <v>7.25</v>
      </c>
      <c r="J763" t="str">
        <f t="shared" si="22"/>
        <v>0000121023Miles of Road of Unit</v>
      </c>
      <c r="K763" s="4">
        <f t="shared" si="23"/>
        <v>7.25</v>
      </c>
    </row>
    <row r="764" spans="1:11">
      <c r="A764" t="s">
        <v>272</v>
      </c>
      <c r="B764" t="s">
        <v>10</v>
      </c>
      <c r="C764" s="3">
        <v>46128</v>
      </c>
      <c r="D764" t="s">
        <v>273</v>
      </c>
      <c r="E764" t="s">
        <v>12</v>
      </c>
      <c r="F764" t="s">
        <v>13</v>
      </c>
      <c r="G764" t="s">
        <v>14</v>
      </c>
      <c r="H764" s="4">
        <v>103772</v>
      </c>
      <c r="J764" t="str">
        <f t="shared" si="22"/>
        <v>0000075247Decennial Unit Population</v>
      </c>
      <c r="K764" s="4">
        <f t="shared" si="23"/>
        <v>103772</v>
      </c>
    </row>
    <row r="765" spans="1:11">
      <c r="A765" t="s">
        <v>272</v>
      </c>
      <c r="B765" t="s">
        <v>10</v>
      </c>
      <c r="C765" s="3">
        <v>46128</v>
      </c>
      <c r="D765" t="s">
        <v>273</v>
      </c>
      <c r="E765" t="s">
        <v>12</v>
      </c>
      <c r="F765" t="s">
        <v>13</v>
      </c>
      <c r="G765" t="s">
        <v>15</v>
      </c>
      <c r="H765" s="4">
        <v>103772</v>
      </c>
      <c r="J765" t="str">
        <f t="shared" si="22"/>
        <v>0000075247Current Unit Population</v>
      </c>
      <c r="K765" s="4">
        <f t="shared" si="23"/>
        <v>103772</v>
      </c>
    </row>
    <row r="766" spans="1:11">
      <c r="A766" t="s">
        <v>272</v>
      </c>
      <c r="B766" t="s">
        <v>10</v>
      </c>
      <c r="C766" s="3">
        <v>46128</v>
      </c>
      <c r="D766" t="s">
        <v>273</v>
      </c>
      <c r="E766" t="s">
        <v>12</v>
      </c>
      <c r="F766" t="s">
        <v>13</v>
      </c>
      <c r="G766" t="s">
        <v>16</v>
      </c>
      <c r="H766" s="4">
        <v>0</v>
      </c>
      <c r="J766" t="str">
        <f t="shared" si="22"/>
        <v>0000075247Consolidated City Population</v>
      </c>
      <c r="K766" s="4">
        <f t="shared" si="23"/>
        <v>0</v>
      </c>
    </row>
    <row r="767" spans="1:11">
      <c r="A767" t="s">
        <v>272</v>
      </c>
      <c r="B767" t="s">
        <v>10</v>
      </c>
      <c r="C767" s="3">
        <v>46128</v>
      </c>
      <c r="D767" t="s">
        <v>273</v>
      </c>
      <c r="E767" t="s">
        <v>12</v>
      </c>
      <c r="F767" t="s">
        <v>13</v>
      </c>
      <c r="G767" t="s">
        <v>17</v>
      </c>
      <c r="H767" s="4">
        <v>140401</v>
      </c>
      <c r="J767" t="str">
        <f t="shared" si="22"/>
        <v>0000075247Registered Automobiles</v>
      </c>
      <c r="K767" s="4">
        <f t="shared" si="23"/>
        <v>140401</v>
      </c>
    </row>
    <row r="768" spans="1:11">
      <c r="A768" t="s">
        <v>272</v>
      </c>
      <c r="B768" t="s">
        <v>10</v>
      </c>
      <c r="C768" s="3">
        <v>46128</v>
      </c>
      <c r="D768" t="s">
        <v>273</v>
      </c>
      <c r="E768" t="s">
        <v>12</v>
      </c>
      <c r="F768" t="s">
        <v>13</v>
      </c>
      <c r="G768" t="s">
        <v>18</v>
      </c>
      <c r="H768" s="4">
        <v>214995</v>
      </c>
      <c r="J768" t="str">
        <f t="shared" si="22"/>
        <v>0000075247Registered Vehicles</v>
      </c>
      <c r="K768" s="4">
        <f t="shared" si="23"/>
        <v>214995</v>
      </c>
    </row>
    <row r="769" spans="1:11">
      <c r="A769" t="s">
        <v>272</v>
      </c>
      <c r="B769" t="s">
        <v>10</v>
      </c>
      <c r="C769" s="3">
        <v>46128</v>
      </c>
      <c r="D769" t="s">
        <v>273</v>
      </c>
      <c r="E769" t="s">
        <v>12</v>
      </c>
      <c r="F769" t="s">
        <v>13</v>
      </c>
      <c r="G769" t="s">
        <v>19</v>
      </c>
      <c r="H769" s="4">
        <v>1124</v>
      </c>
      <c r="J769" t="str">
        <f t="shared" si="22"/>
        <v>0000075247Miles of Road of Unit</v>
      </c>
      <c r="K769" s="4">
        <f t="shared" si="23"/>
        <v>1124</v>
      </c>
    </row>
    <row r="770" spans="1:11">
      <c r="A770" t="s">
        <v>274</v>
      </c>
      <c r="B770" t="s">
        <v>10</v>
      </c>
      <c r="C770" s="3">
        <v>46128</v>
      </c>
      <c r="D770" t="s">
        <v>273</v>
      </c>
      <c r="E770" t="s">
        <v>21</v>
      </c>
      <c r="F770" t="s">
        <v>275</v>
      </c>
      <c r="G770" t="s">
        <v>19</v>
      </c>
      <c r="H770" s="4">
        <v>281.06</v>
      </c>
      <c r="J770" t="str">
        <f t="shared" si="22"/>
        <v>0000121050Miles of Road of Unit</v>
      </c>
      <c r="K770" s="4">
        <f t="shared" si="23"/>
        <v>281.06</v>
      </c>
    </row>
    <row r="771" spans="1:11">
      <c r="A771" t="s">
        <v>274</v>
      </c>
      <c r="B771" t="s">
        <v>10</v>
      </c>
      <c r="C771" s="3">
        <v>46128</v>
      </c>
      <c r="D771" t="s">
        <v>273</v>
      </c>
      <c r="E771" t="s">
        <v>21</v>
      </c>
      <c r="F771" t="s">
        <v>275</v>
      </c>
      <c r="G771" t="s">
        <v>18</v>
      </c>
      <c r="H771" s="4">
        <v>0</v>
      </c>
      <c r="J771" t="str">
        <f t="shared" ref="J771:J834" si="24">A771&amp;G771</f>
        <v>0000121050Registered Vehicles</v>
      </c>
      <c r="K771" s="4">
        <f t="shared" ref="K771:K834" si="25">H771</f>
        <v>0</v>
      </c>
    </row>
    <row r="772" spans="1:11">
      <c r="A772" t="s">
        <v>274</v>
      </c>
      <c r="B772" t="s">
        <v>10</v>
      </c>
      <c r="C772" s="3">
        <v>46128</v>
      </c>
      <c r="D772" t="s">
        <v>273</v>
      </c>
      <c r="E772" t="s">
        <v>21</v>
      </c>
      <c r="F772" t="s">
        <v>275</v>
      </c>
      <c r="G772" t="s">
        <v>17</v>
      </c>
      <c r="H772" s="4">
        <v>0</v>
      </c>
      <c r="J772" t="str">
        <f t="shared" si="24"/>
        <v>0000121050Registered Automobiles</v>
      </c>
      <c r="K772" s="4">
        <f t="shared" si="25"/>
        <v>0</v>
      </c>
    </row>
    <row r="773" spans="1:11">
      <c r="A773" t="s">
        <v>274</v>
      </c>
      <c r="B773" t="s">
        <v>10</v>
      </c>
      <c r="C773" s="3">
        <v>46128</v>
      </c>
      <c r="D773" t="s">
        <v>273</v>
      </c>
      <c r="E773" t="s">
        <v>21</v>
      </c>
      <c r="F773" t="s">
        <v>275</v>
      </c>
      <c r="G773" t="s">
        <v>16</v>
      </c>
      <c r="H773" s="4">
        <v>0</v>
      </c>
      <c r="J773" t="str">
        <f t="shared" si="24"/>
        <v>0000121050Consolidated City Population</v>
      </c>
      <c r="K773" s="4">
        <f t="shared" si="25"/>
        <v>0</v>
      </c>
    </row>
    <row r="774" spans="1:11">
      <c r="A774" t="s">
        <v>274</v>
      </c>
      <c r="B774" t="s">
        <v>10</v>
      </c>
      <c r="C774" s="3">
        <v>46128</v>
      </c>
      <c r="D774" t="s">
        <v>273</v>
      </c>
      <c r="E774" t="s">
        <v>21</v>
      </c>
      <c r="F774" t="s">
        <v>275</v>
      </c>
      <c r="G774" t="s">
        <v>15</v>
      </c>
      <c r="H774" s="4">
        <v>53923</v>
      </c>
      <c r="J774" t="str">
        <f t="shared" si="24"/>
        <v>0000121050Current Unit Population</v>
      </c>
      <c r="K774" s="4">
        <f t="shared" si="25"/>
        <v>53923</v>
      </c>
    </row>
    <row r="775" spans="1:11">
      <c r="A775" t="s">
        <v>274</v>
      </c>
      <c r="B775" t="s">
        <v>10</v>
      </c>
      <c r="C775" s="3">
        <v>46128</v>
      </c>
      <c r="D775" t="s">
        <v>273</v>
      </c>
      <c r="E775" t="s">
        <v>21</v>
      </c>
      <c r="F775" t="s">
        <v>275</v>
      </c>
      <c r="G775" t="s">
        <v>14</v>
      </c>
      <c r="H775" s="4">
        <v>53923</v>
      </c>
      <c r="J775" t="str">
        <f t="shared" si="24"/>
        <v>0000121050Decennial Unit Population</v>
      </c>
      <c r="K775" s="4">
        <f t="shared" si="25"/>
        <v>53923</v>
      </c>
    </row>
    <row r="776" spans="1:11">
      <c r="A776" t="s">
        <v>276</v>
      </c>
      <c r="B776" t="s">
        <v>10</v>
      </c>
      <c r="C776" s="3">
        <v>46128</v>
      </c>
      <c r="D776" t="s">
        <v>273</v>
      </c>
      <c r="E776" t="s">
        <v>21</v>
      </c>
      <c r="F776" t="s">
        <v>277</v>
      </c>
      <c r="G776" t="s">
        <v>19</v>
      </c>
      <c r="H776" s="4">
        <v>146.65</v>
      </c>
      <c r="J776" t="str">
        <f t="shared" si="24"/>
        <v>0000121052Miles of Road of Unit</v>
      </c>
      <c r="K776" s="4">
        <f t="shared" si="25"/>
        <v>146.65</v>
      </c>
    </row>
    <row r="777" spans="1:11">
      <c r="A777" t="s">
        <v>276</v>
      </c>
      <c r="B777" t="s">
        <v>10</v>
      </c>
      <c r="C777" s="3">
        <v>46128</v>
      </c>
      <c r="D777" t="s">
        <v>273</v>
      </c>
      <c r="E777" t="s">
        <v>21</v>
      </c>
      <c r="F777" t="s">
        <v>277</v>
      </c>
      <c r="G777" t="s">
        <v>18</v>
      </c>
      <c r="H777" s="4">
        <v>0</v>
      </c>
      <c r="J777" t="str">
        <f t="shared" si="24"/>
        <v>0000121052Registered Vehicles</v>
      </c>
      <c r="K777" s="4">
        <f t="shared" si="25"/>
        <v>0</v>
      </c>
    </row>
    <row r="778" spans="1:11">
      <c r="A778" t="s">
        <v>276</v>
      </c>
      <c r="B778" t="s">
        <v>10</v>
      </c>
      <c r="C778" s="3">
        <v>46128</v>
      </c>
      <c r="D778" t="s">
        <v>273</v>
      </c>
      <c r="E778" t="s">
        <v>21</v>
      </c>
      <c r="F778" t="s">
        <v>277</v>
      </c>
      <c r="G778" t="s">
        <v>17</v>
      </c>
      <c r="H778" s="4">
        <v>0</v>
      </c>
      <c r="J778" t="str">
        <f t="shared" si="24"/>
        <v>0000121052Registered Automobiles</v>
      </c>
      <c r="K778" s="4">
        <f t="shared" si="25"/>
        <v>0</v>
      </c>
    </row>
    <row r="779" spans="1:11">
      <c r="A779" t="s">
        <v>276</v>
      </c>
      <c r="B779" t="s">
        <v>10</v>
      </c>
      <c r="C779" s="3">
        <v>46128</v>
      </c>
      <c r="D779" t="s">
        <v>273</v>
      </c>
      <c r="E779" t="s">
        <v>21</v>
      </c>
      <c r="F779" t="s">
        <v>277</v>
      </c>
      <c r="G779" t="s">
        <v>16</v>
      </c>
      <c r="H779" s="4">
        <v>0</v>
      </c>
      <c r="J779" t="str">
        <f t="shared" si="24"/>
        <v>0000121052Consolidated City Population</v>
      </c>
      <c r="K779" s="4">
        <f t="shared" si="25"/>
        <v>0</v>
      </c>
    </row>
    <row r="780" spans="1:11">
      <c r="A780" t="s">
        <v>276</v>
      </c>
      <c r="B780" t="s">
        <v>10</v>
      </c>
      <c r="C780" s="3">
        <v>46128</v>
      </c>
      <c r="D780" t="s">
        <v>273</v>
      </c>
      <c r="E780" t="s">
        <v>21</v>
      </c>
      <c r="F780" t="s">
        <v>277</v>
      </c>
      <c r="G780" t="s">
        <v>15</v>
      </c>
      <c r="H780" s="4">
        <v>34517</v>
      </c>
      <c r="J780" t="str">
        <f t="shared" si="24"/>
        <v>0000121052Current Unit Population</v>
      </c>
      <c r="K780" s="4">
        <f t="shared" si="25"/>
        <v>34517</v>
      </c>
    </row>
    <row r="781" spans="1:11">
      <c r="A781" t="s">
        <v>276</v>
      </c>
      <c r="B781" t="s">
        <v>10</v>
      </c>
      <c r="C781" s="3">
        <v>46128</v>
      </c>
      <c r="D781" t="s">
        <v>273</v>
      </c>
      <c r="E781" t="s">
        <v>21</v>
      </c>
      <c r="F781" t="s">
        <v>277</v>
      </c>
      <c r="G781" t="s">
        <v>14</v>
      </c>
      <c r="H781" s="4">
        <v>34517</v>
      </c>
      <c r="J781" t="str">
        <f t="shared" si="24"/>
        <v>0000121052Decennial Unit Population</v>
      </c>
      <c r="K781" s="4">
        <f t="shared" si="25"/>
        <v>34517</v>
      </c>
    </row>
    <row r="782" spans="1:11">
      <c r="A782" t="s">
        <v>278</v>
      </c>
      <c r="B782" t="s">
        <v>10</v>
      </c>
      <c r="C782" s="3">
        <v>46128</v>
      </c>
      <c r="D782" t="s">
        <v>273</v>
      </c>
      <c r="E782" t="s">
        <v>21</v>
      </c>
      <c r="F782" t="s">
        <v>279</v>
      </c>
      <c r="G782" t="s">
        <v>15</v>
      </c>
      <c r="H782" s="4">
        <v>6949</v>
      </c>
      <c r="J782" t="str">
        <f t="shared" si="24"/>
        <v>0000121064Current Unit Population</v>
      </c>
      <c r="K782" s="4">
        <f t="shared" si="25"/>
        <v>6949</v>
      </c>
    </row>
    <row r="783" spans="1:11">
      <c r="A783" t="s">
        <v>278</v>
      </c>
      <c r="B783" t="s">
        <v>10</v>
      </c>
      <c r="C783" s="3">
        <v>46128</v>
      </c>
      <c r="D783" t="s">
        <v>273</v>
      </c>
      <c r="E783" t="s">
        <v>21</v>
      </c>
      <c r="F783" t="s">
        <v>279</v>
      </c>
      <c r="G783" t="s">
        <v>14</v>
      </c>
      <c r="H783" s="4">
        <v>6949</v>
      </c>
      <c r="J783" t="str">
        <f t="shared" si="24"/>
        <v>0000121064Decennial Unit Population</v>
      </c>
      <c r="K783" s="4">
        <f t="shared" si="25"/>
        <v>6949</v>
      </c>
    </row>
    <row r="784" spans="1:11">
      <c r="A784" t="s">
        <v>278</v>
      </c>
      <c r="B784" t="s">
        <v>10</v>
      </c>
      <c r="C784" s="3">
        <v>46128</v>
      </c>
      <c r="D784" t="s">
        <v>273</v>
      </c>
      <c r="E784" t="s">
        <v>21</v>
      </c>
      <c r="F784" t="s">
        <v>279</v>
      </c>
      <c r="G784" t="s">
        <v>16</v>
      </c>
      <c r="H784" s="4">
        <v>0</v>
      </c>
      <c r="J784" t="str">
        <f t="shared" si="24"/>
        <v>0000121064Consolidated City Population</v>
      </c>
      <c r="K784" s="4">
        <f t="shared" si="25"/>
        <v>0</v>
      </c>
    </row>
    <row r="785" spans="1:11">
      <c r="A785" t="s">
        <v>278</v>
      </c>
      <c r="B785" t="s">
        <v>10</v>
      </c>
      <c r="C785" s="3">
        <v>46128</v>
      </c>
      <c r="D785" t="s">
        <v>273</v>
      </c>
      <c r="E785" t="s">
        <v>21</v>
      </c>
      <c r="F785" t="s">
        <v>279</v>
      </c>
      <c r="G785" t="s">
        <v>17</v>
      </c>
      <c r="H785" s="4">
        <v>0</v>
      </c>
      <c r="J785" t="str">
        <f t="shared" si="24"/>
        <v>0000121064Registered Automobiles</v>
      </c>
      <c r="K785" s="4">
        <f t="shared" si="25"/>
        <v>0</v>
      </c>
    </row>
    <row r="786" spans="1:11">
      <c r="A786" t="s">
        <v>278</v>
      </c>
      <c r="B786" t="s">
        <v>10</v>
      </c>
      <c r="C786" s="3">
        <v>46128</v>
      </c>
      <c r="D786" t="s">
        <v>273</v>
      </c>
      <c r="E786" t="s">
        <v>21</v>
      </c>
      <c r="F786" t="s">
        <v>279</v>
      </c>
      <c r="G786" t="s">
        <v>18</v>
      </c>
      <c r="H786" s="4">
        <v>0</v>
      </c>
      <c r="J786" t="str">
        <f t="shared" si="24"/>
        <v>0000121064Registered Vehicles</v>
      </c>
      <c r="K786" s="4">
        <f t="shared" si="25"/>
        <v>0</v>
      </c>
    </row>
    <row r="787" spans="1:11">
      <c r="A787" t="s">
        <v>278</v>
      </c>
      <c r="B787" t="s">
        <v>10</v>
      </c>
      <c r="C787" s="3">
        <v>46128</v>
      </c>
      <c r="D787" t="s">
        <v>273</v>
      </c>
      <c r="E787" t="s">
        <v>21</v>
      </c>
      <c r="F787" t="s">
        <v>279</v>
      </c>
      <c r="G787" t="s">
        <v>19</v>
      </c>
      <c r="H787" s="4">
        <v>33.36</v>
      </c>
      <c r="J787" t="str">
        <f t="shared" si="24"/>
        <v>0000121064Miles of Road of Unit</v>
      </c>
      <c r="K787" s="4">
        <f t="shared" si="25"/>
        <v>33.36</v>
      </c>
    </row>
    <row r="788" spans="1:11">
      <c r="A788" t="s">
        <v>280</v>
      </c>
      <c r="B788" t="s">
        <v>10</v>
      </c>
      <c r="C788" s="3">
        <v>46128</v>
      </c>
      <c r="D788" t="s">
        <v>273</v>
      </c>
      <c r="E788" t="s">
        <v>21</v>
      </c>
      <c r="F788" t="s">
        <v>281</v>
      </c>
      <c r="G788" t="s">
        <v>14</v>
      </c>
      <c r="H788" s="4">
        <v>1789</v>
      </c>
      <c r="J788" t="str">
        <f t="shared" si="24"/>
        <v>0000121048Decennial Unit Population</v>
      </c>
      <c r="K788" s="4">
        <f t="shared" si="25"/>
        <v>1789</v>
      </c>
    </row>
    <row r="789" spans="1:11">
      <c r="A789" t="s">
        <v>280</v>
      </c>
      <c r="B789" t="s">
        <v>10</v>
      </c>
      <c r="C789" s="3">
        <v>46128</v>
      </c>
      <c r="D789" t="s">
        <v>273</v>
      </c>
      <c r="E789" t="s">
        <v>21</v>
      </c>
      <c r="F789" t="s">
        <v>281</v>
      </c>
      <c r="G789" t="s">
        <v>15</v>
      </c>
      <c r="H789" s="4">
        <v>1789</v>
      </c>
      <c r="J789" t="str">
        <f t="shared" si="24"/>
        <v>0000121048Current Unit Population</v>
      </c>
      <c r="K789" s="4">
        <f t="shared" si="25"/>
        <v>1789</v>
      </c>
    </row>
    <row r="790" spans="1:11">
      <c r="A790" t="s">
        <v>280</v>
      </c>
      <c r="B790" t="s">
        <v>10</v>
      </c>
      <c r="C790" s="3">
        <v>46128</v>
      </c>
      <c r="D790" t="s">
        <v>273</v>
      </c>
      <c r="E790" t="s">
        <v>21</v>
      </c>
      <c r="F790" t="s">
        <v>281</v>
      </c>
      <c r="G790" t="s">
        <v>16</v>
      </c>
      <c r="H790" s="4">
        <v>0</v>
      </c>
      <c r="J790" t="str">
        <f t="shared" si="24"/>
        <v>0000121048Consolidated City Population</v>
      </c>
      <c r="K790" s="4">
        <f t="shared" si="25"/>
        <v>0</v>
      </c>
    </row>
    <row r="791" spans="1:11">
      <c r="A791" t="s">
        <v>280</v>
      </c>
      <c r="B791" t="s">
        <v>10</v>
      </c>
      <c r="C791" s="3">
        <v>46128</v>
      </c>
      <c r="D791" t="s">
        <v>273</v>
      </c>
      <c r="E791" t="s">
        <v>21</v>
      </c>
      <c r="F791" t="s">
        <v>281</v>
      </c>
      <c r="G791" t="s">
        <v>17</v>
      </c>
      <c r="H791" s="4">
        <v>0</v>
      </c>
      <c r="J791" t="str">
        <f t="shared" si="24"/>
        <v>0000121048Registered Automobiles</v>
      </c>
      <c r="K791" s="4">
        <f t="shared" si="25"/>
        <v>0</v>
      </c>
    </row>
    <row r="792" spans="1:11">
      <c r="A792" t="s">
        <v>280</v>
      </c>
      <c r="B792" t="s">
        <v>10</v>
      </c>
      <c r="C792" s="3">
        <v>46128</v>
      </c>
      <c r="D792" t="s">
        <v>273</v>
      </c>
      <c r="E792" t="s">
        <v>21</v>
      </c>
      <c r="F792" t="s">
        <v>281</v>
      </c>
      <c r="G792" t="s">
        <v>18</v>
      </c>
      <c r="H792" s="4">
        <v>0</v>
      </c>
      <c r="J792" t="str">
        <f t="shared" si="24"/>
        <v>0000121048Registered Vehicles</v>
      </c>
      <c r="K792" s="4">
        <f t="shared" si="25"/>
        <v>0</v>
      </c>
    </row>
    <row r="793" spans="1:11">
      <c r="A793" t="s">
        <v>280</v>
      </c>
      <c r="B793" t="s">
        <v>10</v>
      </c>
      <c r="C793" s="3">
        <v>46128</v>
      </c>
      <c r="D793" t="s">
        <v>273</v>
      </c>
      <c r="E793" t="s">
        <v>21</v>
      </c>
      <c r="F793" t="s">
        <v>281</v>
      </c>
      <c r="G793" t="s">
        <v>19</v>
      </c>
      <c r="H793" s="4">
        <v>19.98</v>
      </c>
      <c r="J793" t="str">
        <f t="shared" si="24"/>
        <v>0000121048Miles of Road of Unit</v>
      </c>
      <c r="K793" s="4">
        <f t="shared" si="25"/>
        <v>19.98</v>
      </c>
    </row>
    <row r="794" spans="1:11">
      <c r="A794" t="s">
        <v>282</v>
      </c>
      <c r="B794" t="s">
        <v>10</v>
      </c>
      <c r="C794" s="3">
        <v>46128</v>
      </c>
      <c r="D794" t="s">
        <v>273</v>
      </c>
      <c r="E794" t="s">
        <v>21</v>
      </c>
      <c r="F794" t="s">
        <v>283</v>
      </c>
      <c r="G794" t="s">
        <v>19</v>
      </c>
      <c r="H794" s="4">
        <v>22.9</v>
      </c>
      <c r="J794" t="str">
        <f t="shared" si="24"/>
        <v>0000121062Miles of Road of Unit</v>
      </c>
      <c r="K794" s="4">
        <f t="shared" si="25"/>
        <v>22.9</v>
      </c>
    </row>
    <row r="795" spans="1:11">
      <c r="A795" t="s">
        <v>282</v>
      </c>
      <c r="B795" t="s">
        <v>10</v>
      </c>
      <c r="C795" s="3">
        <v>46128</v>
      </c>
      <c r="D795" t="s">
        <v>273</v>
      </c>
      <c r="E795" t="s">
        <v>21</v>
      </c>
      <c r="F795" t="s">
        <v>283</v>
      </c>
      <c r="G795" t="s">
        <v>14</v>
      </c>
      <c r="H795" s="4">
        <v>3466</v>
      </c>
      <c r="J795" t="str">
        <f t="shared" si="24"/>
        <v>0000121062Decennial Unit Population</v>
      </c>
      <c r="K795" s="4">
        <f t="shared" si="25"/>
        <v>3466</v>
      </c>
    </row>
    <row r="796" spans="1:11">
      <c r="A796" t="s">
        <v>282</v>
      </c>
      <c r="B796" t="s">
        <v>10</v>
      </c>
      <c r="C796" s="3">
        <v>46128</v>
      </c>
      <c r="D796" t="s">
        <v>273</v>
      </c>
      <c r="E796" t="s">
        <v>21</v>
      </c>
      <c r="F796" t="s">
        <v>283</v>
      </c>
      <c r="G796" t="s">
        <v>15</v>
      </c>
      <c r="H796" s="4">
        <v>3466</v>
      </c>
      <c r="J796" t="str">
        <f t="shared" si="24"/>
        <v>0000121062Current Unit Population</v>
      </c>
      <c r="K796" s="4">
        <f t="shared" si="25"/>
        <v>3466</v>
      </c>
    </row>
    <row r="797" spans="1:11">
      <c r="A797" t="s">
        <v>282</v>
      </c>
      <c r="B797" t="s">
        <v>10</v>
      </c>
      <c r="C797" s="3">
        <v>46128</v>
      </c>
      <c r="D797" t="s">
        <v>273</v>
      </c>
      <c r="E797" t="s">
        <v>21</v>
      </c>
      <c r="F797" t="s">
        <v>283</v>
      </c>
      <c r="G797" t="s">
        <v>16</v>
      </c>
      <c r="H797" s="4">
        <v>0</v>
      </c>
      <c r="J797" t="str">
        <f t="shared" si="24"/>
        <v>0000121062Consolidated City Population</v>
      </c>
      <c r="K797" s="4">
        <f t="shared" si="25"/>
        <v>0</v>
      </c>
    </row>
    <row r="798" spans="1:11">
      <c r="A798" t="s">
        <v>282</v>
      </c>
      <c r="B798" t="s">
        <v>10</v>
      </c>
      <c r="C798" s="3">
        <v>46128</v>
      </c>
      <c r="D798" t="s">
        <v>273</v>
      </c>
      <c r="E798" t="s">
        <v>21</v>
      </c>
      <c r="F798" t="s">
        <v>283</v>
      </c>
      <c r="G798" t="s">
        <v>17</v>
      </c>
      <c r="H798" s="4">
        <v>0</v>
      </c>
      <c r="J798" t="str">
        <f t="shared" si="24"/>
        <v>0000121062Registered Automobiles</v>
      </c>
      <c r="K798" s="4">
        <f t="shared" si="25"/>
        <v>0</v>
      </c>
    </row>
    <row r="799" spans="1:11">
      <c r="A799" t="s">
        <v>282</v>
      </c>
      <c r="B799" t="s">
        <v>10</v>
      </c>
      <c r="C799" s="3">
        <v>46128</v>
      </c>
      <c r="D799" t="s">
        <v>273</v>
      </c>
      <c r="E799" t="s">
        <v>21</v>
      </c>
      <c r="F799" t="s">
        <v>283</v>
      </c>
      <c r="G799" t="s">
        <v>18</v>
      </c>
      <c r="H799" s="4">
        <v>0</v>
      </c>
      <c r="J799" t="str">
        <f t="shared" si="24"/>
        <v>0000121062Registered Vehicles</v>
      </c>
      <c r="K799" s="4">
        <f t="shared" si="25"/>
        <v>0</v>
      </c>
    </row>
    <row r="800" spans="1:11">
      <c r="A800" t="s">
        <v>284</v>
      </c>
      <c r="B800" t="s">
        <v>10</v>
      </c>
      <c r="C800" s="3">
        <v>46128</v>
      </c>
      <c r="D800" t="s">
        <v>273</v>
      </c>
      <c r="E800" t="s">
        <v>21</v>
      </c>
      <c r="F800" t="s">
        <v>285</v>
      </c>
      <c r="G800" t="s">
        <v>18</v>
      </c>
      <c r="H800" s="4">
        <v>0</v>
      </c>
      <c r="J800" t="str">
        <f t="shared" si="24"/>
        <v>0000121063Registered Vehicles</v>
      </c>
      <c r="K800" s="4">
        <f t="shared" si="25"/>
        <v>0</v>
      </c>
    </row>
    <row r="801" spans="1:11">
      <c r="A801" t="s">
        <v>284</v>
      </c>
      <c r="B801" t="s">
        <v>10</v>
      </c>
      <c r="C801" s="3">
        <v>46128</v>
      </c>
      <c r="D801" t="s">
        <v>273</v>
      </c>
      <c r="E801" t="s">
        <v>21</v>
      </c>
      <c r="F801" t="s">
        <v>285</v>
      </c>
      <c r="G801" t="s">
        <v>17</v>
      </c>
      <c r="H801" s="4">
        <v>0</v>
      </c>
      <c r="J801" t="str">
        <f t="shared" si="24"/>
        <v>0000121063Registered Automobiles</v>
      </c>
      <c r="K801" s="4">
        <f t="shared" si="25"/>
        <v>0</v>
      </c>
    </row>
    <row r="802" spans="1:11">
      <c r="A802" t="s">
        <v>284</v>
      </c>
      <c r="B802" t="s">
        <v>10</v>
      </c>
      <c r="C802" s="3">
        <v>46128</v>
      </c>
      <c r="D802" t="s">
        <v>273</v>
      </c>
      <c r="E802" t="s">
        <v>21</v>
      </c>
      <c r="F802" t="s">
        <v>285</v>
      </c>
      <c r="G802" t="s">
        <v>16</v>
      </c>
      <c r="H802" s="4">
        <v>0</v>
      </c>
      <c r="J802" t="str">
        <f t="shared" si="24"/>
        <v>0000121063Consolidated City Population</v>
      </c>
      <c r="K802" s="4">
        <f t="shared" si="25"/>
        <v>0</v>
      </c>
    </row>
    <row r="803" spans="1:11">
      <c r="A803" t="s">
        <v>284</v>
      </c>
      <c r="B803" t="s">
        <v>10</v>
      </c>
      <c r="C803" s="3">
        <v>46128</v>
      </c>
      <c r="D803" t="s">
        <v>273</v>
      </c>
      <c r="E803" t="s">
        <v>21</v>
      </c>
      <c r="F803" t="s">
        <v>285</v>
      </c>
      <c r="G803" t="s">
        <v>15</v>
      </c>
      <c r="H803" s="4">
        <v>957</v>
      </c>
      <c r="J803" t="str">
        <f t="shared" si="24"/>
        <v>0000121063Current Unit Population</v>
      </c>
      <c r="K803" s="4">
        <f t="shared" si="25"/>
        <v>957</v>
      </c>
    </row>
    <row r="804" spans="1:11">
      <c r="A804" t="s">
        <v>284</v>
      </c>
      <c r="B804" t="s">
        <v>10</v>
      </c>
      <c r="C804" s="3">
        <v>46128</v>
      </c>
      <c r="D804" t="s">
        <v>273</v>
      </c>
      <c r="E804" t="s">
        <v>21</v>
      </c>
      <c r="F804" t="s">
        <v>285</v>
      </c>
      <c r="G804" t="s">
        <v>14</v>
      </c>
      <c r="H804" s="4">
        <v>957</v>
      </c>
      <c r="J804" t="str">
        <f t="shared" si="24"/>
        <v>0000121063Decennial Unit Population</v>
      </c>
      <c r="K804" s="4">
        <f t="shared" si="25"/>
        <v>957</v>
      </c>
    </row>
    <row r="805" spans="1:11">
      <c r="A805" t="s">
        <v>284</v>
      </c>
      <c r="B805" t="s">
        <v>10</v>
      </c>
      <c r="C805" s="3">
        <v>46128</v>
      </c>
      <c r="D805" t="s">
        <v>273</v>
      </c>
      <c r="E805" t="s">
        <v>21</v>
      </c>
      <c r="F805" t="s">
        <v>285</v>
      </c>
      <c r="G805" t="s">
        <v>19</v>
      </c>
      <c r="H805" s="4">
        <v>6.02</v>
      </c>
      <c r="J805" t="str">
        <f t="shared" si="24"/>
        <v>0000121063Miles of Road of Unit</v>
      </c>
      <c r="K805" s="4">
        <f t="shared" si="25"/>
        <v>6.02</v>
      </c>
    </row>
    <row r="806" spans="1:11">
      <c r="A806" t="s">
        <v>286</v>
      </c>
      <c r="B806" t="s">
        <v>10</v>
      </c>
      <c r="C806" s="3">
        <v>46128</v>
      </c>
      <c r="D806" t="s">
        <v>273</v>
      </c>
      <c r="E806" t="s">
        <v>21</v>
      </c>
      <c r="F806" t="s">
        <v>287</v>
      </c>
      <c r="G806" t="s">
        <v>19</v>
      </c>
      <c r="H806" s="4">
        <v>12.84</v>
      </c>
      <c r="J806" t="str">
        <f t="shared" si="24"/>
        <v>0000121066Miles of Road of Unit</v>
      </c>
      <c r="K806" s="4">
        <f t="shared" si="25"/>
        <v>12.84</v>
      </c>
    </row>
    <row r="807" spans="1:11">
      <c r="A807" t="s">
        <v>286</v>
      </c>
      <c r="B807" t="s">
        <v>10</v>
      </c>
      <c r="C807" s="3">
        <v>46128</v>
      </c>
      <c r="D807" t="s">
        <v>273</v>
      </c>
      <c r="E807" t="s">
        <v>21</v>
      </c>
      <c r="F807" t="s">
        <v>287</v>
      </c>
      <c r="G807" t="s">
        <v>18</v>
      </c>
      <c r="H807" s="4">
        <v>0</v>
      </c>
      <c r="J807" t="str">
        <f t="shared" si="24"/>
        <v>0000121066Registered Vehicles</v>
      </c>
      <c r="K807" s="4">
        <f t="shared" si="25"/>
        <v>0</v>
      </c>
    </row>
    <row r="808" spans="1:11">
      <c r="A808" t="s">
        <v>286</v>
      </c>
      <c r="B808" t="s">
        <v>10</v>
      </c>
      <c r="C808" s="3">
        <v>46128</v>
      </c>
      <c r="D808" t="s">
        <v>273</v>
      </c>
      <c r="E808" t="s">
        <v>21</v>
      </c>
      <c r="F808" t="s">
        <v>287</v>
      </c>
      <c r="G808" t="s">
        <v>17</v>
      </c>
      <c r="H808" s="4">
        <v>0</v>
      </c>
      <c r="J808" t="str">
        <f t="shared" si="24"/>
        <v>0000121066Registered Automobiles</v>
      </c>
      <c r="K808" s="4">
        <f t="shared" si="25"/>
        <v>0</v>
      </c>
    </row>
    <row r="809" spans="1:11">
      <c r="A809" t="s">
        <v>286</v>
      </c>
      <c r="B809" t="s">
        <v>10</v>
      </c>
      <c r="C809" s="3">
        <v>46128</v>
      </c>
      <c r="D809" t="s">
        <v>273</v>
      </c>
      <c r="E809" t="s">
        <v>21</v>
      </c>
      <c r="F809" t="s">
        <v>287</v>
      </c>
      <c r="G809" t="s">
        <v>16</v>
      </c>
      <c r="H809" s="4">
        <v>0</v>
      </c>
      <c r="J809" t="str">
        <f t="shared" si="24"/>
        <v>0000121066Consolidated City Population</v>
      </c>
      <c r="K809" s="4">
        <f t="shared" si="25"/>
        <v>0</v>
      </c>
    </row>
    <row r="810" spans="1:11">
      <c r="A810" t="s">
        <v>286</v>
      </c>
      <c r="B810" t="s">
        <v>10</v>
      </c>
      <c r="C810" s="3">
        <v>46128</v>
      </c>
      <c r="D810" t="s">
        <v>273</v>
      </c>
      <c r="E810" t="s">
        <v>21</v>
      </c>
      <c r="F810" t="s">
        <v>287</v>
      </c>
      <c r="G810" t="s">
        <v>15</v>
      </c>
      <c r="H810" s="4">
        <v>1998</v>
      </c>
      <c r="J810" t="str">
        <f t="shared" si="24"/>
        <v>0000121066Current Unit Population</v>
      </c>
      <c r="K810" s="4">
        <f t="shared" si="25"/>
        <v>1998</v>
      </c>
    </row>
    <row r="811" spans="1:11">
      <c r="A811" t="s">
        <v>286</v>
      </c>
      <c r="B811" t="s">
        <v>10</v>
      </c>
      <c r="C811" s="3">
        <v>46128</v>
      </c>
      <c r="D811" t="s">
        <v>273</v>
      </c>
      <c r="E811" t="s">
        <v>21</v>
      </c>
      <c r="F811" t="s">
        <v>287</v>
      </c>
      <c r="G811" t="s">
        <v>14</v>
      </c>
      <c r="H811" s="4">
        <v>1998</v>
      </c>
      <c r="J811" t="str">
        <f t="shared" si="24"/>
        <v>0000121066Decennial Unit Population</v>
      </c>
      <c r="K811" s="4">
        <f t="shared" si="25"/>
        <v>1998</v>
      </c>
    </row>
    <row r="812" spans="1:11">
      <c r="A812" t="s">
        <v>288</v>
      </c>
      <c r="B812" t="s">
        <v>10</v>
      </c>
      <c r="C812" s="3">
        <v>46128</v>
      </c>
      <c r="D812" t="s">
        <v>289</v>
      </c>
      <c r="E812" t="s">
        <v>12</v>
      </c>
      <c r="F812" t="s">
        <v>13</v>
      </c>
      <c r="G812" t="s">
        <v>14</v>
      </c>
      <c r="H812" s="4">
        <v>10002</v>
      </c>
      <c r="J812" t="str">
        <f t="shared" si="24"/>
        <v>0000078425Decennial Unit Population</v>
      </c>
      <c r="K812" s="4">
        <f t="shared" si="25"/>
        <v>10002</v>
      </c>
    </row>
    <row r="813" spans="1:11">
      <c r="A813" t="s">
        <v>288</v>
      </c>
      <c r="B813" t="s">
        <v>10</v>
      </c>
      <c r="C813" s="3">
        <v>46128</v>
      </c>
      <c r="D813" t="s">
        <v>289</v>
      </c>
      <c r="E813" t="s">
        <v>12</v>
      </c>
      <c r="F813" t="s">
        <v>13</v>
      </c>
      <c r="G813" t="s">
        <v>19</v>
      </c>
      <c r="H813" s="4">
        <v>376.73</v>
      </c>
      <c r="J813" t="str">
        <f t="shared" si="24"/>
        <v>0000078425Miles of Road of Unit</v>
      </c>
      <c r="K813" s="4">
        <f t="shared" si="25"/>
        <v>376.73</v>
      </c>
    </row>
    <row r="814" spans="1:11">
      <c r="A814" t="s">
        <v>288</v>
      </c>
      <c r="B814" t="s">
        <v>10</v>
      </c>
      <c r="C814" s="3">
        <v>46128</v>
      </c>
      <c r="D814" t="s">
        <v>289</v>
      </c>
      <c r="E814" t="s">
        <v>12</v>
      </c>
      <c r="F814" t="s">
        <v>13</v>
      </c>
      <c r="G814" t="s">
        <v>18</v>
      </c>
      <c r="H814" s="4">
        <v>26123</v>
      </c>
      <c r="J814" t="str">
        <f t="shared" si="24"/>
        <v>0000078425Registered Vehicles</v>
      </c>
      <c r="K814" s="4">
        <f t="shared" si="25"/>
        <v>26123</v>
      </c>
    </row>
    <row r="815" spans="1:11">
      <c r="A815" t="s">
        <v>288</v>
      </c>
      <c r="B815" t="s">
        <v>10</v>
      </c>
      <c r="C815" s="3">
        <v>46128</v>
      </c>
      <c r="D815" t="s">
        <v>289</v>
      </c>
      <c r="E815" t="s">
        <v>12</v>
      </c>
      <c r="F815" t="s">
        <v>13</v>
      </c>
      <c r="G815" t="s">
        <v>17</v>
      </c>
      <c r="H815" s="4">
        <v>14447</v>
      </c>
      <c r="J815" t="str">
        <f t="shared" si="24"/>
        <v>0000078425Registered Automobiles</v>
      </c>
      <c r="K815" s="4">
        <f t="shared" si="25"/>
        <v>14447</v>
      </c>
    </row>
    <row r="816" spans="1:11">
      <c r="A816" t="s">
        <v>288</v>
      </c>
      <c r="B816" t="s">
        <v>10</v>
      </c>
      <c r="C816" s="3">
        <v>46128</v>
      </c>
      <c r="D816" t="s">
        <v>289</v>
      </c>
      <c r="E816" t="s">
        <v>12</v>
      </c>
      <c r="F816" t="s">
        <v>13</v>
      </c>
      <c r="G816" t="s">
        <v>16</v>
      </c>
      <c r="H816" s="4">
        <v>0</v>
      </c>
      <c r="J816" t="str">
        <f t="shared" si="24"/>
        <v>0000078425Consolidated City Population</v>
      </c>
      <c r="K816" s="4">
        <f t="shared" si="25"/>
        <v>0</v>
      </c>
    </row>
    <row r="817" spans="1:11">
      <c r="A817" t="s">
        <v>288</v>
      </c>
      <c r="B817" t="s">
        <v>10</v>
      </c>
      <c r="C817" s="3">
        <v>46128</v>
      </c>
      <c r="D817" t="s">
        <v>289</v>
      </c>
      <c r="E817" t="s">
        <v>12</v>
      </c>
      <c r="F817" t="s">
        <v>13</v>
      </c>
      <c r="G817" t="s">
        <v>15</v>
      </c>
      <c r="H817" s="4">
        <v>10002</v>
      </c>
      <c r="J817" t="str">
        <f t="shared" si="24"/>
        <v>0000078425Current Unit Population</v>
      </c>
      <c r="K817" s="4">
        <f t="shared" si="25"/>
        <v>10002</v>
      </c>
    </row>
    <row r="818" spans="1:11">
      <c r="A818" t="s">
        <v>290</v>
      </c>
      <c r="B818" t="s">
        <v>10</v>
      </c>
      <c r="C818" s="3">
        <v>46128</v>
      </c>
      <c r="D818" t="s">
        <v>289</v>
      </c>
      <c r="E818" t="s">
        <v>21</v>
      </c>
      <c r="F818" t="s">
        <v>291</v>
      </c>
      <c r="G818" t="s">
        <v>18</v>
      </c>
      <c r="H818" s="4">
        <v>0</v>
      </c>
      <c r="J818" t="str">
        <f t="shared" si="24"/>
        <v>0000121090Registered Vehicles</v>
      </c>
      <c r="K818" s="4">
        <f t="shared" si="25"/>
        <v>0</v>
      </c>
    </row>
    <row r="819" spans="1:11">
      <c r="A819" t="s">
        <v>290</v>
      </c>
      <c r="B819" t="s">
        <v>10</v>
      </c>
      <c r="C819" s="3">
        <v>46128</v>
      </c>
      <c r="D819" t="s">
        <v>289</v>
      </c>
      <c r="E819" t="s">
        <v>21</v>
      </c>
      <c r="F819" t="s">
        <v>291</v>
      </c>
      <c r="G819" t="s">
        <v>17</v>
      </c>
      <c r="H819" s="4">
        <v>0</v>
      </c>
      <c r="J819" t="str">
        <f t="shared" si="24"/>
        <v>0000121090Registered Automobiles</v>
      </c>
      <c r="K819" s="4">
        <f t="shared" si="25"/>
        <v>0</v>
      </c>
    </row>
    <row r="820" spans="1:11">
      <c r="A820" t="s">
        <v>290</v>
      </c>
      <c r="B820" t="s">
        <v>10</v>
      </c>
      <c r="C820" s="3">
        <v>46128</v>
      </c>
      <c r="D820" t="s">
        <v>289</v>
      </c>
      <c r="E820" t="s">
        <v>21</v>
      </c>
      <c r="F820" t="s">
        <v>291</v>
      </c>
      <c r="G820" t="s">
        <v>16</v>
      </c>
      <c r="H820" s="4">
        <v>0</v>
      </c>
      <c r="J820" t="str">
        <f t="shared" si="24"/>
        <v>0000121090Consolidated City Population</v>
      </c>
      <c r="K820" s="4">
        <f t="shared" si="25"/>
        <v>0</v>
      </c>
    </row>
    <row r="821" spans="1:11">
      <c r="A821" t="s">
        <v>290</v>
      </c>
      <c r="B821" t="s">
        <v>10</v>
      </c>
      <c r="C821" s="3">
        <v>46128</v>
      </c>
      <c r="D821" t="s">
        <v>289</v>
      </c>
      <c r="E821" t="s">
        <v>21</v>
      </c>
      <c r="F821" t="s">
        <v>291</v>
      </c>
      <c r="G821" t="s">
        <v>15</v>
      </c>
      <c r="H821" s="4">
        <v>13324</v>
      </c>
      <c r="J821" t="str">
        <f t="shared" si="24"/>
        <v>0000121090Current Unit Population</v>
      </c>
      <c r="K821" s="4">
        <f t="shared" si="25"/>
        <v>13324</v>
      </c>
    </row>
    <row r="822" spans="1:11">
      <c r="A822" t="s">
        <v>290</v>
      </c>
      <c r="B822" t="s">
        <v>10</v>
      </c>
      <c r="C822" s="3">
        <v>46128</v>
      </c>
      <c r="D822" t="s">
        <v>289</v>
      </c>
      <c r="E822" t="s">
        <v>21</v>
      </c>
      <c r="F822" t="s">
        <v>291</v>
      </c>
      <c r="G822" t="s">
        <v>14</v>
      </c>
      <c r="H822" s="4">
        <v>13324</v>
      </c>
      <c r="J822" t="str">
        <f t="shared" si="24"/>
        <v>0000121090Decennial Unit Population</v>
      </c>
      <c r="K822" s="4">
        <f t="shared" si="25"/>
        <v>13324</v>
      </c>
    </row>
    <row r="823" spans="1:11">
      <c r="A823" t="s">
        <v>290</v>
      </c>
      <c r="B823" t="s">
        <v>10</v>
      </c>
      <c r="C823" s="3">
        <v>46128</v>
      </c>
      <c r="D823" t="s">
        <v>289</v>
      </c>
      <c r="E823" t="s">
        <v>21</v>
      </c>
      <c r="F823" t="s">
        <v>291</v>
      </c>
      <c r="G823" t="s">
        <v>19</v>
      </c>
      <c r="H823" s="4">
        <v>68.28</v>
      </c>
      <c r="J823" t="str">
        <f t="shared" si="24"/>
        <v>0000121090Miles of Road of Unit</v>
      </c>
      <c r="K823" s="4">
        <f t="shared" si="25"/>
        <v>68.28</v>
      </c>
    </row>
    <row r="824" spans="1:11">
      <c r="A824" t="s">
        <v>292</v>
      </c>
      <c r="B824" t="s">
        <v>10</v>
      </c>
      <c r="C824" s="3">
        <v>46128</v>
      </c>
      <c r="D824" t="s">
        <v>293</v>
      </c>
      <c r="E824" t="s">
        <v>12</v>
      </c>
      <c r="F824" t="s">
        <v>13</v>
      </c>
      <c r="G824" t="s">
        <v>15</v>
      </c>
      <c r="H824" s="4">
        <v>37473</v>
      </c>
      <c r="J824" t="str">
        <f t="shared" si="24"/>
        <v>0000077217Current Unit Population</v>
      </c>
      <c r="K824" s="4">
        <f t="shared" si="25"/>
        <v>37473</v>
      </c>
    </row>
    <row r="825" spans="1:11">
      <c r="A825" t="s">
        <v>292</v>
      </c>
      <c r="B825" t="s">
        <v>10</v>
      </c>
      <c r="C825" s="3">
        <v>46128</v>
      </c>
      <c r="D825" t="s">
        <v>293</v>
      </c>
      <c r="E825" t="s">
        <v>12</v>
      </c>
      <c r="F825" t="s">
        <v>13</v>
      </c>
      <c r="G825" t="s">
        <v>16</v>
      </c>
      <c r="H825" s="4">
        <v>0</v>
      </c>
      <c r="J825" t="str">
        <f t="shared" si="24"/>
        <v>0000077217Consolidated City Population</v>
      </c>
      <c r="K825" s="4">
        <f t="shared" si="25"/>
        <v>0</v>
      </c>
    </row>
    <row r="826" spans="1:11">
      <c r="A826" t="s">
        <v>292</v>
      </c>
      <c r="B826" t="s">
        <v>10</v>
      </c>
      <c r="C826" s="3">
        <v>46128</v>
      </c>
      <c r="D826" t="s">
        <v>293</v>
      </c>
      <c r="E826" t="s">
        <v>12</v>
      </c>
      <c r="F826" t="s">
        <v>13</v>
      </c>
      <c r="G826" t="s">
        <v>17</v>
      </c>
      <c r="H826" s="4">
        <v>57592</v>
      </c>
      <c r="J826" t="str">
        <f t="shared" si="24"/>
        <v>0000077217Registered Automobiles</v>
      </c>
      <c r="K826" s="4">
        <f t="shared" si="25"/>
        <v>57592</v>
      </c>
    </row>
    <row r="827" spans="1:11">
      <c r="A827" t="s">
        <v>292</v>
      </c>
      <c r="B827" t="s">
        <v>10</v>
      </c>
      <c r="C827" s="3">
        <v>46128</v>
      </c>
      <c r="D827" t="s">
        <v>293</v>
      </c>
      <c r="E827" t="s">
        <v>12</v>
      </c>
      <c r="F827" t="s">
        <v>13</v>
      </c>
      <c r="G827" t="s">
        <v>18</v>
      </c>
      <c r="H827" s="4">
        <v>85628</v>
      </c>
      <c r="J827" t="str">
        <f t="shared" si="24"/>
        <v>0000077217Registered Vehicles</v>
      </c>
      <c r="K827" s="4">
        <f t="shared" si="25"/>
        <v>85628</v>
      </c>
    </row>
    <row r="828" spans="1:11">
      <c r="A828" t="s">
        <v>292</v>
      </c>
      <c r="B828" t="s">
        <v>10</v>
      </c>
      <c r="C828" s="3">
        <v>46128</v>
      </c>
      <c r="D828" t="s">
        <v>293</v>
      </c>
      <c r="E828" t="s">
        <v>12</v>
      </c>
      <c r="F828" t="s">
        <v>13</v>
      </c>
      <c r="G828" t="s">
        <v>19</v>
      </c>
      <c r="H828" s="4">
        <v>348.97</v>
      </c>
      <c r="J828" t="str">
        <f t="shared" si="24"/>
        <v>0000077217Miles of Road of Unit</v>
      </c>
      <c r="K828" s="4">
        <f t="shared" si="25"/>
        <v>348.97</v>
      </c>
    </row>
    <row r="829" spans="1:11">
      <c r="A829" t="s">
        <v>292</v>
      </c>
      <c r="B829" t="s">
        <v>10</v>
      </c>
      <c r="C829" s="3">
        <v>46128</v>
      </c>
      <c r="D829" t="s">
        <v>293</v>
      </c>
      <c r="E829" t="s">
        <v>12</v>
      </c>
      <c r="F829" t="s">
        <v>13</v>
      </c>
      <c r="G829" t="s">
        <v>14</v>
      </c>
      <c r="H829" s="4">
        <v>37473</v>
      </c>
      <c r="J829" t="str">
        <f t="shared" si="24"/>
        <v>0000077217Decennial Unit Population</v>
      </c>
      <c r="K829" s="4">
        <f t="shared" si="25"/>
        <v>37473</v>
      </c>
    </row>
    <row r="830" spans="1:11">
      <c r="A830" t="s">
        <v>294</v>
      </c>
      <c r="B830" t="s">
        <v>10</v>
      </c>
      <c r="C830" s="3">
        <v>46128</v>
      </c>
      <c r="D830" t="s">
        <v>293</v>
      </c>
      <c r="E830" t="s">
        <v>21</v>
      </c>
      <c r="F830" t="s">
        <v>295</v>
      </c>
      <c r="G830" t="s">
        <v>18</v>
      </c>
      <c r="H830" s="4">
        <v>0</v>
      </c>
      <c r="J830" t="str">
        <f t="shared" si="24"/>
        <v>0000121104Registered Vehicles</v>
      </c>
      <c r="K830" s="4">
        <f t="shared" si="25"/>
        <v>0</v>
      </c>
    </row>
    <row r="831" spans="1:11">
      <c r="A831" t="s">
        <v>294</v>
      </c>
      <c r="B831" t="s">
        <v>10</v>
      </c>
      <c r="C831" s="3">
        <v>46128</v>
      </c>
      <c r="D831" t="s">
        <v>293</v>
      </c>
      <c r="E831" t="s">
        <v>21</v>
      </c>
      <c r="F831" t="s">
        <v>295</v>
      </c>
      <c r="G831" t="s">
        <v>17</v>
      </c>
      <c r="H831" s="4">
        <v>0</v>
      </c>
      <c r="J831" t="str">
        <f t="shared" si="24"/>
        <v>0000121104Registered Automobiles</v>
      </c>
      <c r="K831" s="4">
        <f t="shared" si="25"/>
        <v>0</v>
      </c>
    </row>
    <row r="832" spans="1:11">
      <c r="A832" t="s">
        <v>294</v>
      </c>
      <c r="B832" t="s">
        <v>10</v>
      </c>
      <c r="C832" s="3">
        <v>46128</v>
      </c>
      <c r="D832" t="s">
        <v>293</v>
      </c>
      <c r="E832" t="s">
        <v>21</v>
      </c>
      <c r="F832" t="s">
        <v>295</v>
      </c>
      <c r="G832" t="s">
        <v>16</v>
      </c>
      <c r="H832" s="4">
        <v>0</v>
      </c>
      <c r="J832" t="str">
        <f t="shared" si="24"/>
        <v>0000121104Consolidated City Population</v>
      </c>
      <c r="K832" s="4">
        <f t="shared" si="25"/>
        <v>0</v>
      </c>
    </row>
    <row r="833" spans="1:11">
      <c r="A833" t="s">
        <v>294</v>
      </c>
      <c r="B833" t="s">
        <v>10</v>
      </c>
      <c r="C833" s="3">
        <v>46128</v>
      </c>
      <c r="D833" t="s">
        <v>293</v>
      </c>
      <c r="E833" t="s">
        <v>21</v>
      </c>
      <c r="F833" t="s">
        <v>295</v>
      </c>
      <c r="G833" t="s">
        <v>15</v>
      </c>
      <c r="H833" s="4">
        <v>37841</v>
      </c>
      <c r="J833" t="str">
        <f t="shared" si="24"/>
        <v>0000121104Current Unit Population</v>
      </c>
      <c r="K833" s="4">
        <f t="shared" si="25"/>
        <v>37841</v>
      </c>
    </row>
    <row r="834" spans="1:11">
      <c r="A834" t="s">
        <v>294</v>
      </c>
      <c r="B834" t="s">
        <v>10</v>
      </c>
      <c r="C834" s="3">
        <v>46128</v>
      </c>
      <c r="D834" t="s">
        <v>293</v>
      </c>
      <c r="E834" t="s">
        <v>21</v>
      </c>
      <c r="F834" t="s">
        <v>295</v>
      </c>
      <c r="G834" t="s">
        <v>14</v>
      </c>
      <c r="H834" s="4">
        <v>37841</v>
      </c>
      <c r="J834" t="str">
        <f t="shared" si="24"/>
        <v>0000121104Decennial Unit Population</v>
      </c>
      <c r="K834" s="4">
        <f t="shared" si="25"/>
        <v>37841</v>
      </c>
    </row>
    <row r="835" spans="1:11">
      <c r="A835" t="s">
        <v>294</v>
      </c>
      <c r="B835" t="s">
        <v>10</v>
      </c>
      <c r="C835" s="3">
        <v>46128</v>
      </c>
      <c r="D835" t="s">
        <v>293</v>
      </c>
      <c r="E835" t="s">
        <v>21</v>
      </c>
      <c r="F835" t="s">
        <v>295</v>
      </c>
      <c r="G835" t="s">
        <v>19</v>
      </c>
      <c r="H835" s="4">
        <v>158.46</v>
      </c>
      <c r="J835" t="str">
        <f t="shared" ref="J835:J898" si="26">A835&amp;G835</f>
        <v>0000121104Miles of Road of Unit</v>
      </c>
      <c r="K835" s="4">
        <f t="shared" ref="K835:K898" si="27">H835</f>
        <v>158.46</v>
      </c>
    </row>
    <row r="836" spans="1:11">
      <c r="A836" t="s">
        <v>296</v>
      </c>
      <c r="B836" t="s">
        <v>10</v>
      </c>
      <c r="C836" s="3">
        <v>46128</v>
      </c>
      <c r="D836" t="s">
        <v>293</v>
      </c>
      <c r="E836" t="s">
        <v>21</v>
      </c>
      <c r="F836" t="s">
        <v>297</v>
      </c>
      <c r="G836" t="s">
        <v>18</v>
      </c>
      <c r="H836" s="4">
        <v>0</v>
      </c>
      <c r="J836" t="str">
        <f t="shared" si="26"/>
        <v>0000121101Registered Vehicles</v>
      </c>
      <c r="K836" s="4">
        <f t="shared" si="27"/>
        <v>0</v>
      </c>
    </row>
    <row r="837" spans="1:11">
      <c r="A837" t="s">
        <v>296</v>
      </c>
      <c r="B837" t="s">
        <v>10</v>
      </c>
      <c r="C837" s="3">
        <v>46128</v>
      </c>
      <c r="D837" t="s">
        <v>293</v>
      </c>
      <c r="E837" t="s">
        <v>21</v>
      </c>
      <c r="F837" t="s">
        <v>297</v>
      </c>
      <c r="G837" t="s">
        <v>19</v>
      </c>
      <c r="H837" s="4">
        <v>21.21</v>
      </c>
      <c r="J837" t="str">
        <f t="shared" si="26"/>
        <v>0000121101Miles of Road of Unit</v>
      </c>
      <c r="K837" s="4">
        <f t="shared" si="27"/>
        <v>21.21</v>
      </c>
    </row>
    <row r="838" spans="1:11">
      <c r="A838" t="s">
        <v>296</v>
      </c>
      <c r="B838" t="s">
        <v>10</v>
      </c>
      <c r="C838" s="3">
        <v>46128</v>
      </c>
      <c r="D838" t="s">
        <v>293</v>
      </c>
      <c r="E838" t="s">
        <v>21</v>
      </c>
      <c r="F838" t="s">
        <v>297</v>
      </c>
      <c r="G838" t="s">
        <v>17</v>
      </c>
      <c r="H838" s="4">
        <v>0</v>
      </c>
      <c r="J838" t="str">
        <f t="shared" si="26"/>
        <v>0000121101Registered Automobiles</v>
      </c>
      <c r="K838" s="4">
        <f t="shared" si="27"/>
        <v>0</v>
      </c>
    </row>
    <row r="839" spans="1:11">
      <c r="A839" t="s">
        <v>296</v>
      </c>
      <c r="B839" t="s">
        <v>10</v>
      </c>
      <c r="C839" s="3">
        <v>46128</v>
      </c>
      <c r="D839" t="s">
        <v>293</v>
      </c>
      <c r="E839" t="s">
        <v>21</v>
      </c>
      <c r="F839" t="s">
        <v>297</v>
      </c>
      <c r="G839" t="s">
        <v>16</v>
      </c>
      <c r="H839" s="4">
        <v>0</v>
      </c>
      <c r="J839" t="str">
        <f t="shared" si="26"/>
        <v>0000121101Consolidated City Population</v>
      </c>
      <c r="K839" s="4">
        <f t="shared" si="27"/>
        <v>0</v>
      </c>
    </row>
    <row r="840" spans="1:11">
      <c r="A840" t="s">
        <v>296</v>
      </c>
      <c r="B840" t="s">
        <v>10</v>
      </c>
      <c r="C840" s="3">
        <v>46128</v>
      </c>
      <c r="D840" t="s">
        <v>293</v>
      </c>
      <c r="E840" t="s">
        <v>21</v>
      </c>
      <c r="F840" t="s">
        <v>297</v>
      </c>
      <c r="G840" t="s">
        <v>15</v>
      </c>
      <c r="H840" s="4">
        <v>3805</v>
      </c>
      <c r="J840" t="str">
        <f t="shared" si="26"/>
        <v>0000121101Current Unit Population</v>
      </c>
      <c r="K840" s="4">
        <f t="shared" si="27"/>
        <v>3805</v>
      </c>
    </row>
    <row r="841" spans="1:11">
      <c r="A841" t="s">
        <v>296</v>
      </c>
      <c r="B841" t="s">
        <v>10</v>
      </c>
      <c r="C841" s="3">
        <v>46128</v>
      </c>
      <c r="D841" t="s">
        <v>293</v>
      </c>
      <c r="E841" t="s">
        <v>21</v>
      </c>
      <c r="F841" t="s">
        <v>297</v>
      </c>
      <c r="G841" t="s">
        <v>14</v>
      </c>
      <c r="H841" s="4">
        <v>3805</v>
      </c>
      <c r="J841" t="str">
        <f t="shared" si="26"/>
        <v>0000121101Decennial Unit Population</v>
      </c>
      <c r="K841" s="4">
        <f t="shared" si="27"/>
        <v>3805</v>
      </c>
    </row>
    <row r="842" spans="1:11">
      <c r="A842" t="s">
        <v>298</v>
      </c>
      <c r="B842" t="s">
        <v>10</v>
      </c>
      <c r="C842" s="3">
        <v>46128</v>
      </c>
      <c r="D842" t="s">
        <v>293</v>
      </c>
      <c r="E842" t="s">
        <v>21</v>
      </c>
      <c r="F842" t="s">
        <v>299</v>
      </c>
      <c r="G842" t="s">
        <v>14</v>
      </c>
      <c r="H842" s="4">
        <v>1365</v>
      </c>
      <c r="J842" t="str">
        <f t="shared" si="26"/>
        <v>0000121102Decennial Unit Population</v>
      </c>
      <c r="K842" s="4">
        <f t="shared" si="27"/>
        <v>1365</v>
      </c>
    </row>
    <row r="843" spans="1:11">
      <c r="A843" t="s">
        <v>298</v>
      </c>
      <c r="B843" t="s">
        <v>10</v>
      </c>
      <c r="C843" s="3">
        <v>46128</v>
      </c>
      <c r="D843" t="s">
        <v>293</v>
      </c>
      <c r="E843" t="s">
        <v>21</v>
      </c>
      <c r="F843" t="s">
        <v>299</v>
      </c>
      <c r="G843" t="s">
        <v>15</v>
      </c>
      <c r="H843" s="4">
        <v>1365</v>
      </c>
      <c r="J843" t="str">
        <f t="shared" si="26"/>
        <v>0000121102Current Unit Population</v>
      </c>
      <c r="K843" s="4">
        <f t="shared" si="27"/>
        <v>1365</v>
      </c>
    </row>
    <row r="844" spans="1:11">
      <c r="A844" t="s">
        <v>298</v>
      </c>
      <c r="B844" t="s">
        <v>10</v>
      </c>
      <c r="C844" s="3">
        <v>46128</v>
      </c>
      <c r="D844" t="s">
        <v>293</v>
      </c>
      <c r="E844" t="s">
        <v>21</v>
      </c>
      <c r="F844" t="s">
        <v>299</v>
      </c>
      <c r="G844" t="s">
        <v>16</v>
      </c>
      <c r="H844" s="4">
        <v>0</v>
      </c>
      <c r="J844" t="str">
        <f t="shared" si="26"/>
        <v>0000121102Consolidated City Population</v>
      </c>
      <c r="K844" s="4">
        <f t="shared" si="27"/>
        <v>0</v>
      </c>
    </row>
    <row r="845" spans="1:11">
      <c r="A845" t="s">
        <v>298</v>
      </c>
      <c r="B845" t="s">
        <v>10</v>
      </c>
      <c r="C845" s="3">
        <v>46128</v>
      </c>
      <c r="D845" t="s">
        <v>293</v>
      </c>
      <c r="E845" t="s">
        <v>21</v>
      </c>
      <c r="F845" t="s">
        <v>299</v>
      </c>
      <c r="G845" t="s">
        <v>17</v>
      </c>
      <c r="H845" s="4">
        <v>0</v>
      </c>
      <c r="J845" t="str">
        <f t="shared" si="26"/>
        <v>0000121102Registered Automobiles</v>
      </c>
      <c r="K845" s="4">
        <f t="shared" si="27"/>
        <v>0</v>
      </c>
    </row>
    <row r="846" spans="1:11">
      <c r="A846" t="s">
        <v>298</v>
      </c>
      <c r="B846" t="s">
        <v>10</v>
      </c>
      <c r="C846" s="3">
        <v>46128</v>
      </c>
      <c r="D846" t="s">
        <v>293</v>
      </c>
      <c r="E846" t="s">
        <v>21</v>
      </c>
      <c r="F846" t="s">
        <v>299</v>
      </c>
      <c r="G846" t="s">
        <v>18</v>
      </c>
      <c r="H846" s="4">
        <v>0</v>
      </c>
      <c r="J846" t="str">
        <f t="shared" si="26"/>
        <v>0000121102Registered Vehicles</v>
      </c>
      <c r="K846" s="4">
        <f t="shared" si="27"/>
        <v>0</v>
      </c>
    </row>
    <row r="847" spans="1:11">
      <c r="A847" t="s">
        <v>298</v>
      </c>
      <c r="B847" t="s">
        <v>10</v>
      </c>
      <c r="C847" s="3">
        <v>46128</v>
      </c>
      <c r="D847" t="s">
        <v>293</v>
      </c>
      <c r="E847" t="s">
        <v>21</v>
      </c>
      <c r="F847" t="s">
        <v>299</v>
      </c>
      <c r="G847" t="s">
        <v>19</v>
      </c>
      <c r="H847" s="4">
        <v>7.96</v>
      </c>
      <c r="J847" t="str">
        <f t="shared" si="26"/>
        <v>0000121102Miles of Road of Unit</v>
      </c>
      <c r="K847" s="4">
        <f t="shared" si="27"/>
        <v>7.96</v>
      </c>
    </row>
    <row r="848" spans="1:11">
      <c r="A848" t="s">
        <v>300</v>
      </c>
      <c r="B848" t="s">
        <v>10</v>
      </c>
      <c r="C848" s="3">
        <v>46128</v>
      </c>
      <c r="D848" t="s">
        <v>301</v>
      </c>
      <c r="E848" t="s">
        <v>12</v>
      </c>
      <c r="F848" t="s">
        <v>13</v>
      </c>
      <c r="G848" t="s">
        <v>19</v>
      </c>
      <c r="H848" s="4">
        <v>649.23</v>
      </c>
      <c r="J848" t="str">
        <f t="shared" si="26"/>
        <v>0000075172Miles of Road of Unit</v>
      </c>
      <c r="K848" s="4">
        <f t="shared" si="27"/>
        <v>649.23</v>
      </c>
    </row>
    <row r="849" spans="1:11">
      <c r="A849" t="s">
        <v>300</v>
      </c>
      <c r="B849" t="s">
        <v>10</v>
      </c>
      <c r="C849" s="3">
        <v>46128</v>
      </c>
      <c r="D849" t="s">
        <v>301</v>
      </c>
      <c r="E849" t="s">
        <v>12</v>
      </c>
      <c r="F849" t="s">
        <v>13</v>
      </c>
      <c r="G849" t="s">
        <v>18</v>
      </c>
      <c r="H849" s="4">
        <v>21467</v>
      </c>
      <c r="J849" t="str">
        <f t="shared" si="26"/>
        <v>0000075172Registered Vehicles</v>
      </c>
      <c r="K849" s="4">
        <f t="shared" si="27"/>
        <v>21467</v>
      </c>
    </row>
    <row r="850" spans="1:11">
      <c r="A850" t="s">
        <v>300</v>
      </c>
      <c r="B850" t="s">
        <v>10</v>
      </c>
      <c r="C850" s="3">
        <v>46128</v>
      </c>
      <c r="D850" t="s">
        <v>301</v>
      </c>
      <c r="E850" t="s">
        <v>12</v>
      </c>
      <c r="F850" t="s">
        <v>13</v>
      </c>
      <c r="G850" t="s">
        <v>17</v>
      </c>
      <c r="H850" s="4">
        <v>11175</v>
      </c>
      <c r="J850" t="str">
        <f t="shared" si="26"/>
        <v>0000075172Registered Automobiles</v>
      </c>
      <c r="K850" s="4">
        <f t="shared" si="27"/>
        <v>11175</v>
      </c>
    </row>
    <row r="851" spans="1:11">
      <c r="A851" t="s">
        <v>300</v>
      </c>
      <c r="B851" t="s">
        <v>10</v>
      </c>
      <c r="C851" s="3">
        <v>46128</v>
      </c>
      <c r="D851" t="s">
        <v>301</v>
      </c>
      <c r="E851" t="s">
        <v>12</v>
      </c>
      <c r="F851" t="s">
        <v>13</v>
      </c>
      <c r="G851" t="s">
        <v>16</v>
      </c>
      <c r="H851" s="4">
        <v>0</v>
      </c>
      <c r="J851" t="str">
        <f t="shared" si="26"/>
        <v>0000075172Consolidated City Population</v>
      </c>
      <c r="K851" s="4">
        <f t="shared" si="27"/>
        <v>0</v>
      </c>
    </row>
    <row r="852" spans="1:11">
      <c r="A852" t="s">
        <v>300</v>
      </c>
      <c r="B852" t="s">
        <v>10</v>
      </c>
      <c r="C852" s="3">
        <v>46128</v>
      </c>
      <c r="D852" t="s">
        <v>301</v>
      </c>
      <c r="E852" t="s">
        <v>12</v>
      </c>
      <c r="F852" t="s">
        <v>13</v>
      </c>
      <c r="G852" t="s">
        <v>15</v>
      </c>
      <c r="H852" s="4">
        <v>7140</v>
      </c>
      <c r="J852" t="str">
        <f t="shared" si="26"/>
        <v>0000075172Current Unit Population</v>
      </c>
      <c r="K852" s="4">
        <f t="shared" si="27"/>
        <v>7140</v>
      </c>
    </row>
    <row r="853" spans="1:11">
      <c r="A853" t="s">
        <v>300</v>
      </c>
      <c r="B853" t="s">
        <v>10</v>
      </c>
      <c r="C853" s="3">
        <v>46128</v>
      </c>
      <c r="D853" t="s">
        <v>301</v>
      </c>
      <c r="E853" t="s">
        <v>12</v>
      </c>
      <c r="F853" t="s">
        <v>13</v>
      </c>
      <c r="G853" t="s">
        <v>14</v>
      </c>
      <c r="H853" s="4">
        <v>7140</v>
      </c>
      <c r="J853" t="str">
        <f t="shared" si="26"/>
        <v>0000075172Decennial Unit Population</v>
      </c>
      <c r="K853" s="4">
        <f t="shared" si="27"/>
        <v>7140</v>
      </c>
    </row>
    <row r="854" spans="1:11">
      <c r="A854" t="s">
        <v>302</v>
      </c>
      <c r="B854" t="s">
        <v>10</v>
      </c>
      <c r="C854" s="3">
        <v>46128</v>
      </c>
      <c r="D854" t="s">
        <v>301</v>
      </c>
      <c r="E854" t="s">
        <v>21</v>
      </c>
      <c r="F854" t="s">
        <v>303</v>
      </c>
      <c r="G854" t="s">
        <v>15</v>
      </c>
      <c r="H854" s="4">
        <v>3036</v>
      </c>
      <c r="J854" t="str">
        <f t="shared" si="26"/>
        <v>0000082955Current Unit Population</v>
      </c>
      <c r="K854" s="4">
        <f t="shared" si="27"/>
        <v>3036</v>
      </c>
    </row>
    <row r="855" spans="1:11">
      <c r="A855" t="s">
        <v>302</v>
      </c>
      <c r="B855" t="s">
        <v>10</v>
      </c>
      <c r="C855" s="3">
        <v>46128</v>
      </c>
      <c r="D855" t="s">
        <v>301</v>
      </c>
      <c r="E855" t="s">
        <v>21</v>
      </c>
      <c r="F855" t="s">
        <v>303</v>
      </c>
      <c r="G855" t="s">
        <v>14</v>
      </c>
      <c r="H855" s="4">
        <v>3036</v>
      </c>
      <c r="J855" t="str">
        <f t="shared" si="26"/>
        <v>0000082955Decennial Unit Population</v>
      </c>
      <c r="K855" s="4">
        <f t="shared" si="27"/>
        <v>3036</v>
      </c>
    </row>
    <row r="856" spans="1:11">
      <c r="A856" t="s">
        <v>302</v>
      </c>
      <c r="B856" t="s">
        <v>10</v>
      </c>
      <c r="C856" s="3">
        <v>46128</v>
      </c>
      <c r="D856" t="s">
        <v>301</v>
      </c>
      <c r="E856" t="s">
        <v>21</v>
      </c>
      <c r="F856" t="s">
        <v>303</v>
      </c>
      <c r="G856" t="s">
        <v>16</v>
      </c>
      <c r="H856" s="4">
        <v>0</v>
      </c>
      <c r="J856" t="str">
        <f t="shared" si="26"/>
        <v>0000082955Consolidated City Population</v>
      </c>
      <c r="K856" s="4">
        <f t="shared" si="27"/>
        <v>0</v>
      </c>
    </row>
    <row r="857" spans="1:11">
      <c r="A857" t="s">
        <v>302</v>
      </c>
      <c r="B857" t="s">
        <v>10</v>
      </c>
      <c r="C857" s="3">
        <v>46128</v>
      </c>
      <c r="D857" t="s">
        <v>301</v>
      </c>
      <c r="E857" t="s">
        <v>21</v>
      </c>
      <c r="F857" t="s">
        <v>303</v>
      </c>
      <c r="G857" t="s">
        <v>17</v>
      </c>
      <c r="H857" s="4">
        <v>0</v>
      </c>
      <c r="J857" t="str">
        <f t="shared" si="26"/>
        <v>0000082955Registered Automobiles</v>
      </c>
      <c r="K857" s="4">
        <f t="shared" si="27"/>
        <v>0</v>
      </c>
    </row>
    <row r="858" spans="1:11">
      <c r="A858" t="s">
        <v>302</v>
      </c>
      <c r="B858" t="s">
        <v>10</v>
      </c>
      <c r="C858" s="3">
        <v>46128</v>
      </c>
      <c r="D858" t="s">
        <v>301</v>
      </c>
      <c r="E858" t="s">
        <v>21</v>
      </c>
      <c r="F858" t="s">
        <v>303</v>
      </c>
      <c r="G858" t="s">
        <v>18</v>
      </c>
      <c r="H858" s="4">
        <v>0</v>
      </c>
      <c r="J858" t="str">
        <f t="shared" si="26"/>
        <v>0000082955Registered Vehicles</v>
      </c>
      <c r="K858" s="4">
        <f t="shared" si="27"/>
        <v>0</v>
      </c>
    </row>
    <row r="859" spans="1:11">
      <c r="A859" t="s">
        <v>302</v>
      </c>
      <c r="B859" t="s">
        <v>10</v>
      </c>
      <c r="C859" s="3">
        <v>46128</v>
      </c>
      <c r="D859" t="s">
        <v>301</v>
      </c>
      <c r="E859" t="s">
        <v>21</v>
      </c>
      <c r="F859" t="s">
        <v>303</v>
      </c>
      <c r="G859" t="s">
        <v>19</v>
      </c>
      <c r="H859" s="4">
        <v>25.38</v>
      </c>
      <c r="J859" t="str">
        <f t="shared" si="26"/>
        <v>0000082955Miles of Road of Unit</v>
      </c>
      <c r="K859" s="4">
        <f t="shared" si="27"/>
        <v>25.38</v>
      </c>
    </row>
    <row r="860" spans="1:11">
      <c r="A860" t="s">
        <v>304</v>
      </c>
      <c r="B860" t="s">
        <v>10</v>
      </c>
      <c r="C860" s="3">
        <v>46128</v>
      </c>
      <c r="D860" t="s">
        <v>301</v>
      </c>
      <c r="E860" t="s">
        <v>21</v>
      </c>
      <c r="F860" t="s">
        <v>305</v>
      </c>
      <c r="G860" t="s">
        <v>14</v>
      </c>
      <c r="H860" s="4">
        <v>2668</v>
      </c>
      <c r="J860" t="str">
        <f t="shared" si="26"/>
        <v>0000121125Decennial Unit Population</v>
      </c>
      <c r="K860" s="4">
        <f t="shared" si="27"/>
        <v>2668</v>
      </c>
    </row>
    <row r="861" spans="1:11">
      <c r="A861" t="s">
        <v>304</v>
      </c>
      <c r="B861" t="s">
        <v>10</v>
      </c>
      <c r="C861" s="3">
        <v>46128</v>
      </c>
      <c r="D861" t="s">
        <v>301</v>
      </c>
      <c r="E861" t="s">
        <v>21</v>
      </c>
      <c r="F861" t="s">
        <v>305</v>
      </c>
      <c r="G861" t="s">
        <v>15</v>
      </c>
      <c r="H861" s="4">
        <v>2668</v>
      </c>
      <c r="J861" t="str">
        <f t="shared" si="26"/>
        <v>0000121125Current Unit Population</v>
      </c>
      <c r="K861" s="4">
        <f t="shared" si="27"/>
        <v>2668</v>
      </c>
    </row>
    <row r="862" spans="1:11">
      <c r="A862" t="s">
        <v>304</v>
      </c>
      <c r="B862" t="s">
        <v>10</v>
      </c>
      <c r="C862" s="3">
        <v>46128</v>
      </c>
      <c r="D862" t="s">
        <v>301</v>
      </c>
      <c r="E862" t="s">
        <v>21</v>
      </c>
      <c r="F862" t="s">
        <v>305</v>
      </c>
      <c r="G862" t="s">
        <v>16</v>
      </c>
      <c r="H862" s="4">
        <v>0</v>
      </c>
      <c r="J862" t="str">
        <f t="shared" si="26"/>
        <v>0000121125Consolidated City Population</v>
      </c>
      <c r="K862" s="4">
        <f t="shared" si="27"/>
        <v>0</v>
      </c>
    </row>
    <row r="863" spans="1:11">
      <c r="A863" t="s">
        <v>304</v>
      </c>
      <c r="B863" t="s">
        <v>10</v>
      </c>
      <c r="C863" s="3">
        <v>46128</v>
      </c>
      <c r="D863" t="s">
        <v>301</v>
      </c>
      <c r="E863" t="s">
        <v>21</v>
      </c>
      <c r="F863" t="s">
        <v>305</v>
      </c>
      <c r="G863" t="s">
        <v>17</v>
      </c>
      <c r="H863" s="4">
        <v>0</v>
      </c>
      <c r="J863" t="str">
        <f t="shared" si="26"/>
        <v>0000121125Registered Automobiles</v>
      </c>
      <c r="K863" s="4">
        <f t="shared" si="27"/>
        <v>0</v>
      </c>
    </row>
    <row r="864" spans="1:11">
      <c r="A864" t="s">
        <v>304</v>
      </c>
      <c r="B864" t="s">
        <v>10</v>
      </c>
      <c r="C864" s="3">
        <v>46128</v>
      </c>
      <c r="D864" t="s">
        <v>301</v>
      </c>
      <c r="E864" t="s">
        <v>21</v>
      </c>
      <c r="F864" t="s">
        <v>305</v>
      </c>
      <c r="G864" t="s">
        <v>18</v>
      </c>
      <c r="H864" s="4">
        <v>0</v>
      </c>
      <c r="J864" t="str">
        <f t="shared" si="26"/>
        <v>0000121125Registered Vehicles</v>
      </c>
      <c r="K864" s="4">
        <f t="shared" si="27"/>
        <v>0</v>
      </c>
    </row>
    <row r="865" spans="1:11">
      <c r="A865" t="s">
        <v>304</v>
      </c>
      <c r="B865" t="s">
        <v>10</v>
      </c>
      <c r="C865" s="3">
        <v>46128</v>
      </c>
      <c r="D865" t="s">
        <v>301</v>
      </c>
      <c r="E865" t="s">
        <v>21</v>
      </c>
      <c r="F865" t="s">
        <v>305</v>
      </c>
      <c r="G865" t="s">
        <v>19</v>
      </c>
      <c r="H865" s="4">
        <v>17.79</v>
      </c>
      <c r="J865" t="str">
        <f t="shared" si="26"/>
        <v>0000121125Miles of Road of Unit</v>
      </c>
      <c r="K865" s="4">
        <f t="shared" si="27"/>
        <v>17.79</v>
      </c>
    </row>
    <row r="866" spans="1:11">
      <c r="A866" t="s">
        <v>306</v>
      </c>
      <c r="B866" t="s">
        <v>10</v>
      </c>
      <c r="C866" s="3">
        <v>46128</v>
      </c>
      <c r="D866" t="s">
        <v>301</v>
      </c>
      <c r="E866" t="s">
        <v>21</v>
      </c>
      <c r="F866" t="s">
        <v>307</v>
      </c>
      <c r="G866" t="s">
        <v>16</v>
      </c>
      <c r="H866" s="4">
        <v>0</v>
      </c>
      <c r="J866" t="str">
        <f t="shared" si="26"/>
        <v>0000121127Consolidated City Population</v>
      </c>
      <c r="K866" s="4">
        <f t="shared" si="27"/>
        <v>0</v>
      </c>
    </row>
    <row r="867" spans="1:11">
      <c r="A867" t="s">
        <v>306</v>
      </c>
      <c r="B867" t="s">
        <v>10</v>
      </c>
      <c r="C867" s="3">
        <v>46128</v>
      </c>
      <c r="D867" t="s">
        <v>301</v>
      </c>
      <c r="E867" t="s">
        <v>21</v>
      </c>
      <c r="F867" t="s">
        <v>307</v>
      </c>
      <c r="G867" t="s">
        <v>17</v>
      </c>
      <c r="H867" s="4">
        <v>0</v>
      </c>
      <c r="J867" t="str">
        <f t="shared" si="26"/>
        <v>0000121127Registered Automobiles</v>
      </c>
      <c r="K867" s="4">
        <f t="shared" si="27"/>
        <v>0</v>
      </c>
    </row>
    <row r="868" spans="1:11">
      <c r="A868" t="s">
        <v>306</v>
      </c>
      <c r="B868" t="s">
        <v>10</v>
      </c>
      <c r="C868" s="3">
        <v>46128</v>
      </c>
      <c r="D868" t="s">
        <v>301</v>
      </c>
      <c r="E868" t="s">
        <v>21</v>
      </c>
      <c r="F868" t="s">
        <v>307</v>
      </c>
      <c r="G868" t="s">
        <v>15</v>
      </c>
      <c r="H868" s="4">
        <v>508</v>
      </c>
      <c r="J868" t="str">
        <f t="shared" si="26"/>
        <v>0000121127Current Unit Population</v>
      </c>
      <c r="K868" s="4">
        <f t="shared" si="27"/>
        <v>508</v>
      </c>
    </row>
    <row r="869" spans="1:11">
      <c r="A869" t="s">
        <v>306</v>
      </c>
      <c r="B869" t="s">
        <v>10</v>
      </c>
      <c r="C869" s="3">
        <v>46128</v>
      </c>
      <c r="D869" t="s">
        <v>301</v>
      </c>
      <c r="E869" t="s">
        <v>21</v>
      </c>
      <c r="F869" t="s">
        <v>307</v>
      </c>
      <c r="G869" t="s">
        <v>14</v>
      </c>
      <c r="H869" s="4">
        <v>508</v>
      </c>
      <c r="J869" t="str">
        <f t="shared" si="26"/>
        <v>0000121127Decennial Unit Population</v>
      </c>
      <c r="K869" s="4">
        <f t="shared" si="27"/>
        <v>508</v>
      </c>
    </row>
    <row r="870" spans="1:11">
      <c r="A870" t="s">
        <v>306</v>
      </c>
      <c r="B870" t="s">
        <v>10</v>
      </c>
      <c r="C870" s="3">
        <v>46128</v>
      </c>
      <c r="D870" t="s">
        <v>301</v>
      </c>
      <c r="E870" t="s">
        <v>21</v>
      </c>
      <c r="F870" t="s">
        <v>307</v>
      </c>
      <c r="G870" t="s">
        <v>19</v>
      </c>
      <c r="H870" s="4">
        <v>4.38</v>
      </c>
      <c r="J870" t="str">
        <f t="shared" si="26"/>
        <v>0000121127Miles of Road of Unit</v>
      </c>
      <c r="K870" s="4">
        <f t="shared" si="27"/>
        <v>4.38</v>
      </c>
    </row>
    <row r="871" spans="1:11">
      <c r="A871" t="s">
        <v>306</v>
      </c>
      <c r="B871" t="s">
        <v>10</v>
      </c>
      <c r="C871" s="3">
        <v>46128</v>
      </c>
      <c r="D871" t="s">
        <v>301</v>
      </c>
      <c r="E871" t="s">
        <v>21</v>
      </c>
      <c r="F871" t="s">
        <v>307</v>
      </c>
      <c r="G871" t="s">
        <v>18</v>
      </c>
      <c r="H871" s="4">
        <v>0</v>
      </c>
      <c r="J871" t="str">
        <f t="shared" si="26"/>
        <v>0000121127Registered Vehicles</v>
      </c>
      <c r="K871" s="4">
        <f t="shared" si="27"/>
        <v>0</v>
      </c>
    </row>
    <row r="872" spans="1:11">
      <c r="A872" t="s">
        <v>308</v>
      </c>
      <c r="B872" t="s">
        <v>10</v>
      </c>
      <c r="C872" s="3">
        <v>46128</v>
      </c>
      <c r="D872" t="s">
        <v>301</v>
      </c>
      <c r="E872" t="s">
        <v>21</v>
      </c>
      <c r="F872" t="s">
        <v>309</v>
      </c>
      <c r="G872" t="s">
        <v>14</v>
      </c>
      <c r="H872" s="4">
        <v>559</v>
      </c>
      <c r="J872" t="str">
        <f t="shared" si="26"/>
        <v>0000121128Decennial Unit Population</v>
      </c>
      <c r="K872" s="4">
        <f t="shared" si="27"/>
        <v>559</v>
      </c>
    </row>
    <row r="873" spans="1:11">
      <c r="A873" t="s">
        <v>308</v>
      </c>
      <c r="B873" t="s">
        <v>10</v>
      </c>
      <c r="C873" s="3">
        <v>46128</v>
      </c>
      <c r="D873" t="s">
        <v>301</v>
      </c>
      <c r="E873" t="s">
        <v>21</v>
      </c>
      <c r="F873" t="s">
        <v>309</v>
      </c>
      <c r="G873" t="s">
        <v>19</v>
      </c>
      <c r="H873" s="4">
        <v>4.78</v>
      </c>
      <c r="J873" t="str">
        <f t="shared" si="26"/>
        <v>0000121128Miles of Road of Unit</v>
      </c>
      <c r="K873" s="4">
        <f t="shared" si="27"/>
        <v>4.78</v>
      </c>
    </row>
    <row r="874" spans="1:11">
      <c r="A874" t="s">
        <v>308</v>
      </c>
      <c r="B874" t="s">
        <v>10</v>
      </c>
      <c r="C874" s="3">
        <v>46128</v>
      </c>
      <c r="D874" t="s">
        <v>301</v>
      </c>
      <c r="E874" t="s">
        <v>21</v>
      </c>
      <c r="F874" t="s">
        <v>309</v>
      </c>
      <c r="G874" t="s">
        <v>18</v>
      </c>
      <c r="H874" s="4">
        <v>0</v>
      </c>
      <c r="J874" t="str">
        <f t="shared" si="26"/>
        <v>0000121128Registered Vehicles</v>
      </c>
      <c r="K874" s="4">
        <f t="shared" si="27"/>
        <v>0</v>
      </c>
    </row>
    <row r="875" spans="1:11">
      <c r="A875" t="s">
        <v>308</v>
      </c>
      <c r="B875" t="s">
        <v>10</v>
      </c>
      <c r="C875" s="3">
        <v>46128</v>
      </c>
      <c r="D875" t="s">
        <v>301</v>
      </c>
      <c r="E875" t="s">
        <v>21</v>
      </c>
      <c r="F875" t="s">
        <v>309</v>
      </c>
      <c r="G875" t="s">
        <v>17</v>
      </c>
      <c r="H875" s="4">
        <v>0</v>
      </c>
      <c r="J875" t="str">
        <f t="shared" si="26"/>
        <v>0000121128Registered Automobiles</v>
      </c>
      <c r="K875" s="4">
        <f t="shared" si="27"/>
        <v>0</v>
      </c>
    </row>
    <row r="876" spans="1:11">
      <c r="A876" t="s">
        <v>308</v>
      </c>
      <c r="B876" t="s">
        <v>10</v>
      </c>
      <c r="C876" s="3">
        <v>46128</v>
      </c>
      <c r="D876" t="s">
        <v>301</v>
      </c>
      <c r="E876" t="s">
        <v>21</v>
      </c>
      <c r="F876" t="s">
        <v>309</v>
      </c>
      <c r="G876" t="s">
        <v>16</v>
      </c>
      <c r="H876" s="4">
        <v>0</v>
      </c>
      <c r="J876" t="str">
        <f t="shared" si="26"/>
        <v>0000121128Consolidated City Population</v>
      </c>
      <c r="K876" s="4">
        <f t="shared" si="27"/>
        <v>0</v>
      </c>
    </row>
    <row r="877" spans="1:11">
      <c r="A877" t="s">
        <v>308</v>
      </c>
      <c r="B877" t="s">
        <v>10</v>
      </c>
      <c r="C877" s="3">
        <v>46128</v>
      </c>
      <c r="D877" t="s">
        <v>301</v>
      </c>
      <c r="E877" t="s">
        <v>21</v>
      </c>
      <c r="F877" t="s">
        <v>309</v>
      </c>
      <c r="G877" t="s">
        <v>15</v>
      </c>
      <c r="H877" s="4">
        <v>559</v>
      </c>
      <c r="J877" t="str">
        <f t="shared" si="26"/>
        <v>0000121128Current Unit Population</v>
      </c>
      <c r="K877" s="4">
        <f t="shared" si="27"/>
        <v>559</v>
      </c>
    </row>
    <row r="878" spans="1:11">
      <c r="A878" t="s">
        <v>310</v>
      </c>
      <c r="B878" t="s">
        <v>10</v>
      </c>
      <c r="C878" s="3">
        <v>46128</v>
      </c>
      <c r="D878" t="s">
        <v>301</v>
      </c>
      <c r="E878" t="s">
        <v>21</v>
      </c>
      <c r="F878" t="s">
        <v>311</v>
      </c>
      <c r="G878" t="s">
        <v>18</v>
      </c>
      <c r="H878" s="4">
        <v>0</v>
      </c>
      <c r="J878" t="str">
        <f t="shared" si="26"/>
        <v>0000121132Registered Vehicles</v>
      </c>
      <c r="K878" s="4">
        <f t="shared" si="27"/>
        <v>0</v>
      </c>
    </row>
    <row r="879" spans="1:11">
      <c r="A879" t="s">
        <v>310</v>
      </c>
      <c r="B879" t="s">
        <v>10</v>
      </c>
      <c r="C879" s="3">
        <v>46128</v>
      </c>
      <c r="D879" t="s">
        <v>301</v>
      </c>
      <c r="E879" t="s">
        <v>21</v>
      </c>
      <c r="F879" t="s">
        <v>311</v>
      </c>
      <c r="G879" t="s">
        <v>17</v>
      </c>
      <c r="H879" s="4">
        <v>0</v>
      </c>
      <c r="J879" t="str">
        <f t="shared" si="26"/>
        <v>0000121132Registered Automobiles</v>
      </c>
      <c r="K879" s="4">
        <f t="shared" si="27"/>
        <v>0</v>
      </c>
    </row>
    <row r="880" spans="1:11">
      <c r="A880" t="s">
        <v>310</v>
      </c>
      <c r="B880" t="s">
        <v>10</v>
      </c>
      <c r="C880" s="3">
        <v>46128</v>
      </c>
      <c r="D880" t="s">
        <v>301</v>
      </c>
      <c r="E880" t="s">
        <v>21</v>
      </c>
      <c r="F880" t="s">
        <v>311</v>
      </c>
      <c r="G880" t="s">
        <v>16</v>
      </c>
      <c r="H880" s="4">
        <v>0</v>
      </c>
      <c r="J880" t="str">
        <f t="shared" si="26"/>
        <v>0000121132Consolidated City Population</v>
      </c>
      <c r="K880" s="4">
        <f t="shared" si="27"/>
        <v>0</v>
      </c>
    </row>
    <row r="881" spans="1:11">
      <c r="A881" t="s">
        <v>310</v>
      </c>
      <c r="B881" t="s">
        <v>10</v>
      </c>
      <c r="C881" s="3">
        <v>46128</v>
      </c>
      <c r="D881" t="s">
        <v>301</v>
      </c>
      <c r="E881" t="s">
        <v>21</v>
      </c>
      <c r="F881" t="s">
        <v>311</v>
      </c>
      <c r="G881" t="s">
        <v>15</v>
      </c>
      <c r="H881" s="4">
        <v>174</v>
      </c>
      <c r="J881" t="str">
        <f t="shared" si="26"/>
        <v>0000121132Current Unit Population</v>
      </c>
      <c r="K881" s="4">
        <f t="shared" si="27"/>
        <v>174</v>
      </c>
    </row>
    <row r="882" spans="1:11">
      <c r="A882" t="s">
        <v>310</v>
      </c>
      <c r="B882" t="s">
        <v>10</v>
      </c>
      <c r="C882" s="3">
        <v>46128</v>
      </c>
      <c r="D882" t="s">
        <v>301</v>
      </c>
      <c r="E882" t="s">
        <v>21</v>
      </c>
      <c r="F882" t="s">
        <v>311</v>
      </c>
      <c r="G882" t="s">
        <v>14</v>
      </c>
      <c r="H882" s="4">
        <v>174</v>
      </c>
      <c r="J882" t="str">
        <f t="shared" si="26"/>
        <v>0000121132Decennial Unit Population</v>
      </c>
      <c r="K882" s="4">
        <f t="shared" si="27"/>
        <v>174</v>
      </c>
    </row>
    <row r="883" spans="1:11">
      <c r="A883" t="s">
        <v>310</v>
      </c>
      <c r="B883" t="s">
        <v>10</v>
      </c>
      <c r="C883" s="3">
        <v>46128</v>
      </c>
      <c r="D883" t="s">
        <v>301</v>
      </c>
      <c r="E883" t="s">
        <v>21</v>
      </c>
      <c r="F883" t="s">
        <v>311</v>
      </c>
      <c r="G883" t="s">
        <v>19</v>
      </c>
      <c r="H883" s="4">
        <v>2.4900000000000002</v>
      </c>
      <c r="J883" t="str">
        <f t="shared" si="26"/>
        <v>0000121132Miles of Road of Unit</v>
      </c>
      <c r="K883" s="4">
        <f t="shared" si="27"/>
        <v>2.4900000000000002</v>
      </c>
    </row>
    <row r="884" spans="1:11">
      <c r="A884" t="s">
        <v>312</v>
      </c>
      <c r="B884" t="s">
        <v>10</v>
      </c>
      <c r="C884" s="3">
        <v>46128</v>
      </c>
      <c r="D884" t="s">
        <v>301</v>
      </c>
      <c r="E884" t="s">
        <v>21</v>
      </c>
      <c r="F884" t="s">
        <v>313</v>
      </c>
      <c r="G884" t="s">
        <v>15</v>
      </c>
      <c r="H884" s="4">
        <v>217</v>
      </c>
      <c r="J884" t="str">
        <f t="shared" si="26"/>
        <v>0000260590Current Unit Population</v>
      </c>
      <c r="K884" s="4">
        <f t="shared" si="27"/>
        <v>217</v>
      </c>
    </row>
    <row r="885" spans="1:11">
      <c r="A885" t="s">
        <v>312</v>
      </c>
      <c r="B885" t="s">
        <v>10</v>
      </c>
      <c r="C885" s="3">
        <v>46128</v>
      </c>
      <c r="D885" t="s">
        <v>301</v>
      </c>
      <c r="E885" t="s">
        <v>21</v>
      </c>
      <c r="F885" t="s">
        <v>313</v>
      </c>
      <c r="G885" t="s">
        <v>14</v>
      </c>
      <c r="H885" s="4">
        <v>217</v>
      </c>
      <c r="J885" t="str">
        <f t="shared" si="26"/>
        <v>0000260590Decennial Unit Population</v>
      </c>
      <c r="K885" s="4">
        <f t="shared" si="27"/>
        <v>217</v>
      </c>
    </row>
    <row r="886" spans="1:11">
      <c r="A886" t="s">
        <v>312</v>
      </c>
      <c r="B886" t="s">
        <v>10</v>
      </c>
      <c r="C886" s="3">
        <v>46128</v>
      </c>
      <c r="D886" t="s">
        <v>301</v>
      </c>
      <c r="E886" t="s">
        <v>21</v>
      </c>
      <c r="F886" t="s">
        <v>313</v>
      </c>
      <c r="G886" t="s">
        <v>16</v>
      </c>
      <c r="H886" s="4">
        <v>0</v>
      </c>
      <c r="J886" t="str">
        <f t="shared" si="26"/>
        <v>0000260590Consolidated City Population</v>
      </c>
      <c r="K886" s="4">
        <f t="shared" si="27"/>
        <v>0</v>
      </c>
    </row>
    <row r="887" spans="1:11">
      <c r="A887" t="s">
        <v>312</v>
      </c>
      <c r="B887" t="s">
        <v>10</v>
      </c>
      <c r="C887" s="3">
        <v>46128</v>
      </c>
      <c r="D887" t="s">
        <v>301</v>
      </c>
      <c r="E887" t="s">
        <v>21</v>
      </c>
      <c r="F887" t="s">
        <v>313</v>
      </c>
      <c r="G887" t="s">
        <v>17</v>
      </c>
      <c r="H887" s="4">
        <v>0</v>
      </c>
      <c r="J887" t="str">
        <f t="shared" si="26"/>
        <v>0000260590Registered Automobiles</v>
      </c>
      <c r="K887" s="4">
        <f t="shared" si="27"/>
        <v>0</v>
      </c>
    </row>
    <row r="888" spans="1:11">
      <c r="A888" t="s">
        <v>312</v>
      </c>
      <c r="B888" t="s">
        <v>10</v>
      </c>
      <c r="C888" s="3">
        <v>46128</v>
      </c>
      <c r="D888" t="s">
        <v>301</v>
      </c>
      <c r="E888" t="s">
        <v>21</v>
      </c>
      <c r="F888" t="s">
        <v>313</v>
      </c>
      <c r="G888" t="s">
        <v>18</v>
      </c>
      <c r="H888" s="4">
        <v>0</v>
      </c>
      <c r="J888" t="str">
        <f t="shared" si="26"/>
        <v>0000260590Registered Vehicles</v>
      </c>
      <c r="K888" s="4">
        <f t="shared" si="27"/>
        <v>0</v>
      </c>
    </row>
    <row r="889" spans="1:11">
      <c r="A889" t="s">
        <v>312</v>
      </c>
      <c r="B889" t="s">
        <v>10</v>
      </c>
      <c r="C889" s="3">
        <v>46128</v>
      </c>
      <c r="D889" t="s">
        <v>301</v>
      </c>
      <c r="E889" t="s">
        <v>21</v>
      </c>
      <c r="F889" t="s">
        <v>313</v>
      </c>
      <c r="G889" t="s">
        <v>19</v>
      </c>
      <c r="H889" s="4">
        <v>2.1800000000000002</v>
      </c>
      <c r="J889" t="str">
        <f t="shared" si="26"/>
        <v>0000260590Miles of Road of Unit</v>
      </c>
      <c r="K889" s="4">
        <f t="shared" si="27"/>
        <v>2.1800000000000002</v>
      </c>
    </row>
    <row r="890" spans="1:11">
      <c r="A890" t="s">
        <v>314</v>
      </c>
      <c r="B890" t="s">
        <v>10</v>
      </c>
      <c r="C890" s="3">
        <v>46128</v>
      </c>
      <c r="D890" t="s">
        <v>301</v>
      </c>
      <c r="E890" t="s">
        <v>21</v>
      </c>
      <c r="F890" t="s">
        <v>315</v>
      </c>
      <c r="G890" t="s">
        <v>15</v>
      </c>
      <c r="H890" s="4">
        <v>2098</v>
      </c>
      <c r="J890" t="str">
        <f t="shared" si="26"/>
        <v>0000121135Current Unit Population</v>
      </c>
      <c r="K890" s="4">
        <f t="shared" si="27"/>
        <v>2098</v>
      </c>
    </row>
    <row r="891" spans="1:11">
      <c r="A891" t="s">
        <v>314</v>
      </c>
      <c r="B891" t="s">
        <v>10</v>
      </c>
      <c r="C891" s="3">
        <v>46128</v>
      </c>
      <c r="D891" t="s">
        <v>301</v>
      </c>
      <c r="E891" t="s">
        <v>21</v>
      </c>
      <c r="F891" t="s">
        <v>315</v>
      </c>
      <c r="G891" t="s">
        <v>16</v>
      </c>
      <c r="H891" s="4">
        <v>0</v>
      </c>
      <c r="J891" t="str">
        <f t="shared" si="26"/>
        <v>0000121135Consolidated City Population</v>
      </c>
      <c r="K891" s="4">
        <f t="shared" si="27"/>
        <v>0</v>
      </c>
    </row>
    <row r="892" spans="1:11">
      <c r="A892" t="s">
        <v>314</v>
      </c>
      <c r="B892" t="s">
        <v>10</v>
      </c>
      <c r="C892" s="3">
        <v>46128</v>
      </c>
      <c r="D892" t="s">
        <v>301</v>
      </c>
      <c r="E892" t="s">
        <v>21</v>
      </c>
      <c r="F892" t="s">
        <v>315</v>
      </c>
      <c r="G892" t="s">
        <v>17</v>
      </c>
      <c r="H892" s="4">
        <v>0</v>
      </c>
      <c r="J892" t="str">
        <f t="shared" si="26"/>
        <v>0000121135Registered Automobiles</v>
      </c>
      <c r="K892" s="4">
        <f t="shared" si="27"/>
        <v>0</v>
      </c>
    </row>
    <row r="893" spans="1:11">
      <c r="A893" t="s">
        <v>314</v>
      </c>
      <c r="B893" t="s">
        <v>10</v>
      </c>
      <c r="C893" s="3">
        <v>46128</v>
      </c>
      <c r="D893" t="s">
        <v>301</v>
      </c>
      <c r="E893" t="s">
        <v>21</v>
      </c>
      <c r="F893" t="s">
        <v>315</v>
      </c>
      <c r="G893" t="s">
        <v>18</v>
      </c>
      <c r="H893" s="4">
        <v>0</v>
      </c>
      <c r="J893" t="str">
        <f t="shared" si="26"/>
        <v>0000121135Registered Vehicles</v>
      </c>
      <c r="K893" s="4">
        <f t="shared" si="27"/>
        <v>0</v>
      </c>
    </row>
    <row r="894" spans="1:11">
      <c r="A894" t="s">
        <v>314</v>
      </c>
      <c r="B894" t="s">
        <v>10</v>
      </c>
      <c r="C894" s="3">
        <v>46128</v>
      </c>
      <c r="D894" t="s">
        <v>301</v>
      </c>
      <c r="E894" t="s">
        <v>21</v>
      </c>
      <c r="F894" t="s">
        <v>315</v>
      </c>
      <c r="G894" t="s">
        <v>19</v>
      </c>
      <c r="H894" s="4">
        <v>20.63</v>
      </c>
      <c r="J894" t="str">
        <f t="shared" si="26"/>
        <v>0000121135Miles of Road of Unit</v>
      </c>
      <c r="K894" s="4">
        <f t="shared" si="27"/>
        <v>20.63</v>
      </c>
    </row>
    <row r="895" spans="1:11">
      <c r="A895" t="s">
        <v>314</v>
      </c>
      <c r="B895" t="s">
        <v>10</v>
      </c>
      <c r="C895" s="3">
        <v>46128</v>
      </c>
      <c r="D895" t="s">
        <v>301</v>
      </c>
      <c r="E895" t="s">
        <v>21</v>
      </c>
      <c r="F895" t="s">
        <v>315</v>
      </c>
      <c r="G895" t="s">
        <v>14</v>
      </c>
      <c r="H895" s="4">
        <v>2098</v>
      </c>
      <c r="J895" t="str">
        <f t="shared" si="26"/>
        <v>0000121135Decennial Unit Population</v>
      </c>
      <c r="K895" s="4">
        <f t="shared" si="27"/>
        <v>2098</v>
      </c>
    </row>
    <row r="896" spans="1:11">
      <c r="A896" t="s">
        <v>316</v>
      </c>
      <c r="B896" t="s">
        <v>10</v>
      </c>
      <c r="C896" s="3">
        <v>46128</v>
      </c>
      <c r="D896" t="s">
        <v>301</v>
      </c>
      <c r="E896" t="s">
        <v>21</v>
      </c>
      <c r="F896" t="s">
        <v>317</v>
      </c>
      <c r="G896" t="s">
        <v>15</v>
      </c>
      <c r="H896" s="4">
        <v>79</v>
      </c>
      <c r="J896" t="str">
        <f t="shared" si="26"/>
        <v>0000121136Current Unit Population</v>
      </c>
      <c r="K896" s="4">
        <f t="shared" si="27"/>
        <v>79</v>
      </c>
    </row>
    <row r="897" spans="1:11">
      <c r="A897" t="s">
        <v>316</v>
      </c>
      <c r="B897" t="s">
        <v>10</v>
      </c>
      <c r="C897" s="3">
        <v>46128</v>
      </c>
      <c r="D897" t="s">
        <v>301</v>
      </c>
      <c r="E897" t="s">
        <v>21</v>
      </c>
      <c r="F897" t="s">
        <v>317</v>
      </c>
      <c r="G897" t="s">
        <v>16</v>
      </c>
      <c r="H897" s="4">
        <v>0</v>
      </c>
      <c r="J897" t="str">
        <f t="shared" si="26"/>
        <v>0000121136Consolidated City Population</v>
      </c>
      <c r="K897" s="4">
        <f t="shared" si="27"/>
        <v>0</v>
      </c>
    </row>
    <row r="898" spans="1:11">
      <c r="A898" t="s">
        <v>316</v>
      </c>
      <c r="B898" t="s">
        <v>10</v>
      </c>
      <c r="C898" s="3">
        <v>46128</v>
      </c>
      <c r="D898" t="s">
        <v>301</v>
      </c>
      <c r="E898" t="s">
        <v>21</v>
      </c>
      <c r="F898" t="s">
        <v>317</v>
      </c>
      <c r="G898" t="s">
        <v>17</v>
      </c>
      <c r="H898" s="4">
        <v>0</v>
      </c>
      <c r="J898" t="str">
        <f t="shared" si="26"/>
        <v>0000121136Registered Automobiles</v>
      </c>
      <c r="K898" s="4">
        <f t="shared" si="27"/>
        <v>0</v>
      </c>
    </row>
    <row r="899" spans="1:11">
      <c r="A899" t="s">
        <v>316</v>
      </c>
      <c r="B899" t="s">
        <v>10</v>
      </c>
      <c r="C899" s="3">
        <v>46128</v>
      </c>
      <c r="D899" t="s">
        <v>301</v>
      </c>
      <c r="E899" t="s">
        <v>21</v>
      </c>
      <c r="F899" t="s">
        <v>317</v>
      </c>
      <c r="G899" t="s">
        <v>18</v>
      </c>
      <c r="H899" s="4">
        <v>0</v>
      </c>
      <c r="J899" t="str">
        <f t="shared" ref="J899:J962" si="28">A899&amp;G899</f>
        <v>0000121136Registered Vehicles</v>
      </c>
      <c r="K899" s="4">
        <f t="shared" ref="K899:K962" si="29">H899</f>
        <v>0</v>
      </c>
    </row>
    <row r="900" spans="1:11">
      <c r="A900" t="s">
        <v>316</v>
      </c>
      <c r="B900" t="s">
        <v>10</v>
      </c>
      <c r="C900" s="3">
        <v>46128</v>
      </c>
      <c r="D900" t="s">
        <v>301</v>
      </c>
      <c r="E900" t="s">
        <v>21</v>
      </c>
      <c r="F900" t="s">
        <v>317</v>
      </c>
      <c r="G900" t="s">
        <v>19</v>
      </c>
      <c r="H900" s="4">
        <v>0.5</v>
      </c>
      <c r="J900" t="str">
        <f t="shared" si="28"/>
        <v>0000121136Miles of Road of Unit</v>
      </c>
      <c r="K900" s="4">
        <f t="shared" si="29"/>
        <v>0.5</v>
      </c>
    </row>
    <row r="901" spans="1:11">
      <c r="A901" t="s">
        <v>316</v>
      </c>
      <c r="B901" t="s">
        <v>10</v>
      </c>
      <c r="C901" s="3">
        <v>46128</v>
      </c>
      <c r="D901" t="s">
        <v>301</v>
      </c>
      <c r="E901" t="s">
        <v>21</v>
      </c>
      <c r="F901" t="s">
        <v>317</v>
      </c>
      <c r="G901" t="s">
        <v>14</v>
      </c>
      <c r="H901" s="4">
        <v>79</v>
      </c>
      <c r="J901" t="str">
        <f t="shared" si="28"/>
        <v>0000121136Decennial Unit Population</v>
      </c>
      <c r="K901" s="4">
        <f t="shared" si="29"/>
        <v>79</v>
      </c>
    </row>
    <row r="902" spans="1:11">
      <c r="A902" t="s">
        <v>318</v>
      </c>
      <c r="B902" t="s">
        <v>10</v>
      </c>
      <c r="C902" s="3">
        <v>46128</v>
      </c>
      <c r="D902" t="s">
        <v>319</v>
      </c>
      <c r="E902" t="s">
        <v>12</v>
      </c>
      <c r="F902" t="s">
        <v>13</v>
      </c>
      <c r="G902" t="s">
        <v>18</v>
      </c>
      <c r="H902" s="4">
        <v>32455</v>
      </c>
      <c r="J902" t="str">
        <f t="shared" si="28"/>
        <v>0000082949Registered Vehicles</v>
      </c>
      <c r="K902" s="4">
        <f t="shared" si="29"/>
        <v>32455</v>
      </c>
    </row>
    <row r="903" spans="1:11">
      <c r="A903" t="s">
        <v>318</v>
      </c>
      <c r="B903" t="s">
        <v>10</v>
      </c>
      <c r="C903" s="3">
        <v>46128</v>
      </c>
      <c r="D903" t="s">
        <v>319</v>
      </c>
      <c r="E903" t="s">
        <v>12</v>
      </c>
      <c r="F903" t="s">
        <v>13</v>
      </c>
      <c r="G903" t="s">
        <v>19</v>
      </c>
      <c r="H903" s="4">
        <v>626.59</v>
      </c>
      <c r="J903" t="str">
        <f t="shared" si="28"/>
        <v>0000082949Miles of Road of Unit</v>
      </c>
      <c r="K903" s="4">
        <f t="shared" si="29"/>
        <v>626.59</v>
      </c>
    </row>
    <row r="904" spans="1:11">
      <c r="A904" t="s">
        <v>318</v>
      </c>
      <c r="B904" t="s">
        <v>10</v>
      </c>
      <c r="C904" s="3">
        <v>46128</v>
      </c>
      <c r="D904" t="s">
        <v>319</v>
      </c>
      <c r="E904" t="s">
        <v>12</v>
      </c>
      <c r="F904" t="s">
        <v>13</v>
      </c>
      <c r="G904" t="s">
        <v>17</v>
      </c>
      <c r="H904" s="4">
        <v>16824</v>
      </c>
      <c r="J904" t="str">
        <f t="shared" si="28"/>
        <v>0000082949Registered Automobiles</v>
      </c>
      <c r="K904" s="4">
        <f t="shared" si="29"/>
        <v>16824</v>
      </c>
    </row>
    <row r="905" spans="1:11">
      <c r="A905" t="s">
        <v>318</v>
      </c>
      <c r="B905" t="s">
        <v>10</v>
      </c>
      <c r="C905" s="3">
        <v>46128</v>
      </c>
      <c r="D905" t="s">
        <v>319</v>
      </c>
      <c r="E905" t="s">
        <v>12</v>
      </c>
      <c r="F905" t="s">
        <v>13</v>
      </c>
      <c r="G905" t="s">
        <v>16</v>
      </c>
      <c r="H905" s="4">
        <v>0</v>
      </c>
      <c r="J905" t="str">
        <f t="shared" si="28"/>
        <v>0000082949Consolidated City Population</v>
      </c>
      <c r="K905" s="4">
        <f t="shared" si="29"/>
        <v>0</v>
      </c>
    </row>
    <row r="906" spans="1:11">
      <c r="A906" t="s">
        <v>318</v>
      </c>
      <c r="B906" t="s">
        <v>10</v>
      </c>
      <c r="C906" s="3">
        <v>46128</v>
      </c>
      <c r="D906" t="s">
        <v>319</v>
      </c>
      <c r="E906" t="s">
        <v>12</v>
      </c>
      <c r="F906" t="s">
        <v>13</v>
      </c>
      <c r="G906" t="s">
        <v>15</v>
      </c>
      <c r="H906" s="4">
        <v>16950</v>
      </c>
      <c r="J906" t="str">
        <f t="shared" si="28"/>
        <v>0000082949Current Unit Population</v>
      </c>
      <c r="K906" s="4">
        <f t="shared" si="29"/>
        <v>16950</v>
      </c>
    </row>
    <row r="907" spans="1:11">
      <c r="A907" t="s">
        <v>318</v>
      </c>
      <c r="B907" t="s">
        <v>10</v>
      </c>
      <c r="C907" s="3">
        <v>46128</v>
      </c>
      <c r="D907" t="s">
        <v>319</v>
      </c>
      <c r="E907" t="s">
        <v>12</v>
      </c>
      <c r="F907" t="s">
        <v>13</v>
      </c>
      <c r="G907" t="s">
        <v>14</v>
      </c>
      <c r="H907" s="4">
        <v>16950</v>
      </c>
      <c r="J907" t="str">
        <f t="shared" si="28"/>
        <v>0000082949Decennial Unit Population</v>
      </c>
      <c r="K907" s="4">
        <f t="shared" si="29"/>
        <v>16950</v>
      </c>
    </row>
    <row r="908" spans="1:11">
      <c r="A908" t="s">
        <v>320</v>
      </c>
      <c r="B908" t="s">
        <v>10</v>
      </c>
      <c r="C908" s="3">
        <v>46128</v>
      </c>
      <c r="D908" t="s">
        <v>319</v>
      </c>
      <c r="E908" t="s">
        <v>21</v>
      </c>
      <c r="F908" t="s">
        <v>321</v>
      </c>
      <c r="G908" t="s">
        <v>19</v>
      </c>
      <c r="H908" s="4">
        <v>2.4</v>
      </c>
      <c r="J908" t="str">
        <f t="shared" si="28"/>
        <v>0000121141Miles of Road of Unit</v>
      </c>
      <c r="K908" s="4">
        <f t="shared" si="29"/>
        <v>2.4</v>
      </c>
    </row>
    <row r="909" spans="1:11">
      <c r="A909" t="s">
        <v>320</v>
      </c>
      <c r="B909" t="s">
        <v>10</v>
      </c>
      <c r="C909" s="3">
        <v>46128</v>
      </c>
      <c r="D909" t="s">
        <v>319</v>
      </c>
      <c r="E909" t="s">
        <v>21</v>
      </c>
      <c r="F909" t="s">
        <v>321</v>
      </c>
      <c r="G909" t="s">
        <v>18</v>
      </c>
      <c r="H909" s="4">
        <v>0</v>
      </c>
      <c r="J909" t="str">
        <f t="shared" si="28"/>
        <v>0000121141Registered Vehicles</v>
      </c>
      <c r="K909" s="4">
        <f t="shared" si="29"/>
        <v>0</v>
      </c>
    </row>
    <row r="910" spans="1:11">
      <c r="A910" t="s">
        <v>320</v>
      </c>
      <c r="B910" t="s">
        <v>10</v>
      </c>
      <c r="C910" s="3">
        <v>46128</v>
      </c>
      <c r="D910" t="s">
        <v>319</v>
      </c>
      <c r="E910" t="s">
        <v>21</v>
      </c>
      <c r="F910" t="s">
        <v>321</v>
      </c>
      <c r="G910" t="s">
        <v>16</v>
      </c>
      <c r="H910" s="4">
        <v>0</v>
      </c>
      <c r="J910" t="str">
        <f t="shared" si="28"/>
        <v>0000121141Consolidated City Population</v>
      </c>
      <c r="K910" s="4">
        <f t="shared" si="29"/>
        <v>0</v>
      </c>
    </row>
    <row r="911" spans="1:11">
      <c r="A911" t="s">
        <v>320</v>
      </c>
      <c r="B911" t="s">
        <v>10</v>
      </c>
      <c r="C911" s="3">
        <v>46128</v>
      </c>
      <c r="D911" t="s">
        <v>319</v>
      </c>
      <c r="E911" t="s">
        <v>21</v>
      </c>
      <c r="F911" t="s">
        <v>321</v>
      </c>
      <c r="G911" t="s">
        <v>17</v>
      </c>
      <c r="H911" s="4">
        <v>0</v>
      </c>
      <c r="J911" t="str">
        <f t="shared" si="28"/>
        <v>0000121141Registered Automobiles</v>
      </c>
      <c r="K911" s="4">
        <f t="shared" si="29"/>
        <v>0</v>
      </c>
    </row>
    <row r="912" spans="1:11">
      <c r="A912" t="s">
        <v>320</v>
      </c>
      <c r="B912" t="s">
        <v>10</v>
      </c>
      <c r="C912" s="3">
        <v>46128</v>
      </c>
      <c r="D912" t="s">
        <v>319</v>
      </c>
      <c r="E912" t="s">
        <v>21</v>
      </c>
      <c r="F912" t="s">
        <v>321</v>
      </c>
      <c r="G912" t="s">
        <v>15</v>
      </c>
      <c r="H912" s="4">
        <v>150</v>
      </c>
      <c r="J912" t="str">
        <f t="shared" si="28"/>
        <v>0000121141Current Unit Population</v>
      </c>
      <c r="K912" s="4">
        <f t="shared" si="29"/>
        <v>150</v>
      </c>
    </row>
    <row r="913" spans="1:11">
      <c r="A913" t="s">
        <v>320</v>
      </c>
      <c r="B913" t="s">
        <v>10</v>
      </c>
      <c r="C913" s="3">
        <v>46128</v>
      </c>
      <c r="D913" t="s">
        <v>319</v>
      </c>
      <c r="E913" t="s">
        <v>21</v>
      </c>
      <c r="F913" t="s">
        <v>321</v>
      </c>
      <c r="G913" t="s">
        <v>14</v>
      </c>
      <c r="H913" s="4">
        <v>150</v>
      </c>
      <c r="J913" t="str">
        <f t="shared" si="28"/>
        <v>0000121141Decennial Unit Population</v>
      </c>
      <c r="K913" s="4">
        <f t="shared" si="29"/>
        <v>150</v>
      </c>
    </row>
    <row r="914" spans="1:11">
      <c r="A914" t="s">
        <v>322</v>
      </c>
      <c r="B914" t="s">
        <v>10</v>
      </c>
      <c r="C914" s="3">
        <v>46128</v>
      </c>
      <c r="D914" t="s">
        <v>319</v>
      </c>
      <c r="E914" t="s">
        <v>21</v>
      </c>
      <c r="F914" t="s">
        <v>323</v>
      </c>
      <c r="G914" t="s">
        <v>15</v>
      </c>
      <c r="H914" s="4">
        <v>406</v>
      </c>
      <c r="J914" t="str">
        <f t="shared" si="28"/>
        <v>0000121143Current Unit Population</v>
      </c>
      <c r="K914" s="4">
        <f t="shared" si="29"/>
        <v>406</v>
      </c>
    </row>
    <row r="915" spans="1:11">
      <c r="A915" t="s">
        <v>322</v>
      </c>
      <c r="B915" t="s">
        <v>10</v>
      </c>
      <c r="C915" s="3">
        <v>46128</v>
      </c>
      <c r="D915" t="s">
        <v>319</v>
      </c>
      <c r="E915" t="s">
        <v>21</v>
      </c>
      <c r="F915" t="s">
        <v>323</v>
      </c>
      <c r="G915" t="s">
        <v>14</v>
      </c>
      <c r="H915" s="4">
        <v>406</v>
      </c>
      <c r="J915" t="str">
        <f t="shared" si="28"/>
        <v>0000121143Decennial Unit Population</v>
      </c>
      <c r="K915" s="4">
        <f t="shared" si="29"/>
        <v>406</v>
      </c>
    </row>
    <row r="916" spans="1:11">
      <c r="A916" t="s">
        <v>322</v>
      </c>
      <c r="B916" t="s">
        <v>10</v>
      </c>
      <c r="C916" s="3">
        <v>46128</v>
      </c>
      <c r="D916" t="s">
        <v>319</v>
      </c>
      <c r="E916" t="s">
        <v>21</v>
      </c>
      <c r="F916" t="s">
        <v>323</v>
      </c>
      <c r="G916" t="s">
        <v>16</v>
      </c>
      <c r="H916" s="4">
        <v>0</v>
      </c>
      <c r="J916" t="str">
        <f t="shared" si="28"/>
        <v>0000121143Consolidated City Population</v>
      </c>
      <c r="K916" s="4">
        <f t="shared" si="29"/>
        <v>0</v>
      </c>
    </row>
    <row r="917" spans="1:11">
      <c r="A917" t="s">
        <v>322</v>
      </c>
      <c r="B917" t="s">
        <v>10</v>
      </c>
      <c r="C917" s="3">
        <v>46128</v>
      </c>
      <c r="D917" t="s">
        <v>319</v>
      </c>
      <c r="E917" t="s">
        <v>21</v>
      </c>
      <c r="F917" t="s">
        <v>323</v>
      </c>
      <c r="G917" t="s">
        <v>17</v>
      </c>
      <c r="H917" s="4">
        <v>0</v>
      </c>
      <c r="J917" t="str">
        <f t="shared" si="28"/>
        <v>0000121143Registered Automobiles</v>
      </c>
      <c r="K917" s="4">
        <f t="shared" si="29"/>
        <v>0</v>
      </c>
    </row>
    <row r="918" spans="1:11">
      <c r="A918" t="s">
        <v>322</v>
      </c>
      <c r="B918" t="s">
        <v>10</v>
      </c>
      <c r="C918" s="3">
        <v>46128</v>
      </c>
      <c r="D918" t="s">
        <v>319</v>
      </c>
      <c r="E918" t="s">
        <v>21</v>
      </c>
      <c r="F918" t="s">
        <v>323</v>
      </c>
      <c r="G918" t="s">
        <v>18</v>
      </c>
      <c r="H918" s="4">
        <v>0</v>
      </c>
      <c r="J918" t="str">
        <f t="shared" si="28"/>
        <v>0000121143Registered Vehicles</v>
      </c>
      <c r="K918" s="4">
        <f t="shared" si="29"/>
        <v>0</v>
      </c>
    </row>
    <row r="919" spans="1:11">
      <c r="A919" t="s">
        <v>322</v>
      </c>
      <c r="B919" t="s">
        <v>10</v>
      </c>
      <c r="C919" s="3">
        <v>46128</v>
      </c>
      <c r="D919" t="s">
        <v>319</v>
      </c>
      <c r="E919" t="s">
        <v>21</v>
      </c>
      <c r="F919" t="s">
        <v>323</v>
      </c>
      <c r="G919" t="s">
        <v>19</v>
      </c>
      <c r="H919" s="4">
        <v>4.68</v>
      </c>
      <c r="J919" t="str">
        <f t="shared" si="28"/>
        <v>0000121143Miles of Road of Unit</v>
      </c>
      <c r="K919" s="4">
        <f t="shared" si="29"/>
        <v>4.68</v>
      </c>
    </row>
    <row r="920" spans="1:11">
      <c r="A920" t="s">
        <v>324</v>
      </c>
      <c r="B920" t="s">
        <v>10</v>
      </c>
      <c r="C920" s="3">
        <v>46128</v>
      </c>
      <c r="D920" t="s">
        <v>319</v>
      </c>
      <c r="E920" t="s">
        <v>21</v>
      </c>
      <c r="F920" t="s">
        <v>325</v>
      </c>
      <c r="G920" t="s">
        <v>18</v>
      </c>
      <c r="H920" s="4">
        <v>0</v>
      </c>
      <c r="J920" t="str">
        <f t="shared" si="28"/>
        <v>0000260591Registered Vehicles</v>
      </c>
      <c r="K920" s="4">
        <f t="shared" si="29"/>
        <v>0</v>
      </c>
    </row>
    <row r="921" spans="1:11">
      <c r="A921" t="s">
        <v>324</v>
      </c>
      <c r="B921" t="s">
        <v>10</v>
      </c>
      <c r="C921" s="3">
        <v>46128</v>
      </c>
      <c r="D921" t="s">
        <v>319</v>
      </c>
      <c r="E921" t="s">
        <v>21</v>
      </c>
      <c r="F921" t="s">
        <v>325</v>
      </c>
      <c r="G921" t="s">
        <v>19</v>
      </c>
      <c r="H921" s="4">
        <v>0.89</v>
      </c>
      <c r="J921" t="str">
        <f t="shared" si="28"/>
        <v>0000260591Miles of Road of Unit</v>
      </c>
      <c r="K921" s="4">
        <f t="shared" si="29"/>
        <v>0.89</v>
      </c>
    </row>
    <row r="922" spans="1:11">
      <c r="A922" t="s">
        <v>324</v>
      </c>
      <c r="B922" t="s">
        <v>10</v>
      </c>
      <c r="C922" s="3">
        <v>46128</v>
      </c>
      <c r="D922" t="s">
        <v>319</v>
      </c>
      <c r="E922" t="s">
        <v>21</v>
      </c>
      <c r="F922" t="s">
        <v>325</v>
      </c>
      <c r="G922" t="s">
        <v>17</v>
      </c>
      <c r="H922" s="4">
        <v>0</v>
      </c>
      <c r="J922" t="str">
        <f t="shared" si="28"/>
        <v>0000260591Registered Automobiles</v>
      </c>
      <c r="K922" s="4">
        <f t="shared" si="29"/>
        <v>0</v>
      </c>
    </row>
    <row r="923" spans="1:11">
      <c r="A923" t="s">
        <v>324</v>
      </c>
      <c r="B923" t="s">
        <v>10</v>
      </c>
      <c r="C923" s="3">
        <v>46128</v>
      </c>
      <c r="D923" t="s">
        <v>319</v>
      </c>
      <c r="E923" t="s">
        <v>21</v>
      </c>
      <c r="F923" t="s">
        <v>325</v>
      </c>
      <c r="G923" t="s">
        <v>16</v>
      </c>
      <c r="H923" s="4">
        <v>0</v>
      </c>
      <c r="J923" t="str">
        <f t="shared" si="28"/>
        <v>0000260591Consolidated City Population</v>
      </c>
      <c r="K923" s="4">
        <f t="shared" si="29"/>
        <v>0</v>
      </c>
    </row>
    <row r="924" spans="1:11">
      <c r="A924" t="s">
        <v>324</v>
      </c>
      <c r="B924" t="s">
        <v>10</v>
      </c>
      <c r="C924" s="3">
        <v>46128</v>
      </c>
      <c r="D924" t="s">
        <v>319</v>
      </c>
      <c r="E924" t="s">
        <v>21</v>
      </c>
      <c r="F924" t="s">
        <v>325</v>
      </c>
      <c r="G924" t="s">
        <v>15</v>
      </c>
      <c r="H924" s="4">
        <v>76</v>
      </c>
      <c r="J924" t="str">
        <f t="shared" si="28"/>
        <v>0000260591Current Unit Population</v>
      </c>
      <c r="K924" s="4">
        <f t="shared" si="29"/>
        <v>76</v>
      </c>
    </row>
    <row r="925" spans="1:11">
      <c r="A925" t="s">
        <v>324</v>
      </c>
      <c r="B925" t="s">
        <v>10</v>
      </c>
      <c r="C925" s="3">
        <v>46128</v>
      </c>
      <c r="D925" t="s">
        <v>319</v>
      </c>
      <c r="E925" t="s">
        <v>21</v>
      </c>
      <c r="F925" t="s">
        <v>325</v>
      </c>
      <c r="G925" t="s">
        <v>14</v>
      </c>
      <c r="H925" s="4">
        <v>76</v>
      </c>
      <c r="J925" t="str">
        <f t="shared" si="28"/>
        <v>0000260591Decennial Unit Population</v>
      </c>
      <c r="K925" s="4">
        <f t="shared" si="29"/>
        <v>76</v>
      </c>
    </row>
    <row r="926" spans="1:11">
      <c r="A926" t="s">
        <v>326</v>
      </c>
      <c r="B926" t="s">
        <v>10</v>
      </c>
      <c r="C926" s="3">
        <v>46128</v>
      </c>
      <c r="D926" t="s">
        <v>319</v>
      </c>
      <c r="E926" t="s">
        <v>21</v>
      </c>
      <c r="F926" t="s">
        <v>327</v>
      </c>
      <c r="G926" t="s">
        <v>19</v>
      </c>
      <c r="H926" s="4">
        <v>3.9</v>
      </c>
      <c r="J926" t="str">
        <f t="shared" si="28"/>
        <v>0000121145Miles of Road of Unit</v>
      </c>
      <c r="K926" s="4">
        <f t="shared" si="29"/>
        <v>3.9</v>
      </c>
    </row>
    <row r="927" spans="1:11">
      <c r="A927" t="s">
        <v>326</v>
      </c>
      <c r="B927" t="s">
        <v>10</v>
      </c>
      <c r="C927" s="3">
        <v>46128</v>
      </c>
      <c r="D927" t="s">
        <v>319</v>
      </c>
      <c r="E927" t="s">
        <v>21</v>
      </c>
      <c r="F927" t="s">
        <v>327</v>
      </c>
      <c r="G927" t="s">
        <v>18</v>
      </c>
      <c r="H927" s="4">
        <v>0</v>
      </c>
      <c r="J927" t="str">
        <f t="shared" si="28"/>
        <v>0000121145Registered Vehicles</v>
      </c>
      <c r="K927" s="4">
        <f t="shared" si="29"/>
        <v>0</v>
      </c>
    </row>
    <row r="928" spans="1:11">
      <c r="A928" t="s">
        <v>326</v>
      </c>
      <c r="B928" t="s">
        <v>10</v>
      </c>
      <c r="C928" s="3">
        <v>46128</v>
      </c>
      <c r="D928" t="s">
        <v>319</v>
      </c>
      <c r="E928" t="s">
        <v>21</v>
      </c>
      <c r="F928" t="s">
        <v>327</v>
      </c>
      <c r="G928" t="s">
        <v>17</v>
      </c>
      <c r="H928" s="4">
        <v>0</v>
      </c>
      <c r="J928" t="str">
        <f t="shared" si="28"/>
        <v>0000121145Registered Automobiles</v>
      </c>
      <c r="K928" s="4">
        <f t="shared" si="29"/>
        <v>0</v>
      </c>
    </row>
    <row r="929" spans="1:11">
      <c r="A929" t="s">
        <v>326</v>
      </c>
      <c r="B929" t="s">
        <v>10</v>
      </c>
      <c r="C929" s="3">
        <v>46128</v>
      </c>
      <c r="D929" t="s">
        <v>319</v>
      </c>
      <c r="E929" t="s">
        <v>21</v>
      </c>
      <c r="F929" t="s">
        <v>327</v>
      </c>
      <c r="G929" t="s">
        <v>16</v>
      </c>
      <c r="H929" s="4">
        <v>0</v>
      </c>
      <c r="J929" t="str">
        <f t="shared" si="28"/>
        <v>0000121145Consolidated City Population</v>
      </c>
      <c r="K929" s="4">
        <f t="shared" si="29"/>
        <v>0</v>
      </c>
    </row>
    <row r="930" spans="1:11">
      <c r="A930" t="s">
        <v>326</v>
      </c>
      <c r="B930" t="s">
        <v>10</v>
      </c>
      <c r="C930" s="3">
        <v>46128</v>
      </c>
      <c r="D930" t="s">
        <v>319</v>
      </c>
      <c r="E930" t="s">
        <v>21</v>
      </c>
      <c r="F930" t="s">
        <v>327</v>
      </c>
      <c r="G930" t="s">
        <v>15</v>
      </c>
      <c r="H930" s="4">
        <v>647</v>
      </c>
      <c r="J930" t="str">
        <f t="shared" si="28"/>
        <v>0000121145Current Unit Population</v>
      </c>
      <c r="K930" s="4">
        <f t="shared" si="29"/>
        <v>647</v>
      </c>
    </row>
    <row r="931" spans="1:11">
      <c r="A931" t="s">
        <v>326</v>
      </c>
      <c r="B931" t="s">
        <v>10</v>
      </c>
      <c r="C931" s="3">
        <v>46128</v>
      </c>
      <c r="D931" t="s">
        <v>319</v>
      </c>
      <c r="E931" t="s">
        <v>21</v>
      </c>
      <c r="F931" t="s">
        <v>327</v>
      </c>
      <c r="G931" t="s">
        <v>14</v>
      </c>
      <c r="H931" s="4">
        <v>647</v>
      </c>
      <c r="J931" t="str">
        <f t="shared" si="28"/>
        <v>0000121145Decennial Unit Population</v>
      </c>
      <c r="K931" s="4">
        <f t="shared" si="29"/>
        <v>647</v>
      </c>
    </row>
    <row r="932" spans="1:11">
      <c r="A932" t="s">
        <v>328</v>
      </c>
      <c r="B932" t="s">
        <v>10</v>
      </c>
      <c r="C932" s="3">
        <v>46128</v>
      </c>
      <c r="D932" t="s">
        <v>319</v>
      </c>
      <c r="E932" t="s">
        <v>21</v>
      </c>
      <c r="F932" t="s">
        <v>329</v>
      </c>
      <c r="G932" t="s">
        <v>14</v>
      </c>
      <c r="H932" s="4">
        <v>2622</v>
      </c>
      <c r="J932" t="str">
        <f t="shared" si="28"/>
        <v>0000121139Decennial Unit Population</v>
      </c>
      <c r="K932" s="4">
        <f t="shared" si="29"/>
        <v>2622</v>
      </c>
    </row>
    <row r="933" spans="1:11">
      <c r="A933" t="s">
        <v>328</v>
      </c>
      <c r="B933" t="s">
        <v>10</v>
      </c>
      <c r="C933" s="3">
        <v>46128</v>
      </c>
      <c r="D933" t="s">
        <v>319</v>
      </c>
      <c r="E933" t="s">
        <v>21</v>
      </c>
      <c r="F933" t="s">
        <v>329</v>
      </c>
      <c r="G933" t="s">
        <v>15</v>
      </c>
      <c r="H933" s="4">
        <v>2622</v>
      </c>
      <c r="J933" t="str">
        <f t="shared" si="28"/>
        <v>0000121139Current Unit Population</v>
      </c>
      <c r="K933" s="4">
        <f t="shared" si="29"/>
        <v>2622</v>
      </c>
    </row>
    <row r="934" spans="1:11">
      <c r="A934" t="s">
        <v>328</v>
      </c>
      <c r="B934" t="s">
        <v>10</v>
      </c>
      <c r="C934" s="3">
        <v>46128</v>
      </c>
      <c r="D934" t="s">
        <v>319</v>
      </c>
      <c r="E934" t="s">
        <v>21</v>
      </c>
      <c r="F934" t="s">
        <v>329</v>
      </c>
      <c r="G934" t="s">
        <v>16</v>
      </c>
      <c r="H934" s="4">
        <v>0</v>
      </c>
      <c r="J934" t="str">
        <f t="shared" si="28"/>
        <v>0000121139Consolidated City Population</v>
      </c>
      <c r="K934" s="4">
        <f t="shared" si="29"/>
        <v>0</v>
      </c>
    </row>
    <row r="935" spans="1:11">
      <c r="A935" t="s">
        <v>328</v>
      </c>
      <c r="B935" t="s">
        <v>10</v>
      </c>
      <c r="C935" s="3">
        <v>46128</v>
      </c>
      <c r="D935" t="s">
        <v>319</v>
      </c>
      <c r="E935" t="s">
        <v>21</v>
      </c>
      <c r="F935" t="s">
        <v>329</v>
      </c>
      <c r="G935" t="s">
        <v>17</v>
      </c>
      <c r="H935" s="4">
        <v>0</v>
      </c>
      <c r="J935" t="str">
        <f t="shared" si="28"/>
        <v>0000121139Registered Automobiles</v>
      </c>
      <c r="K935" s="4">
        <f t="shared" si="29"/>
        <v>0</v>
      </c>
    </row>
    <row r="936" spans="1:11">
      <c r="A936" t="s">
        <v>328</v>
      </c>
      <c r="B936" t="s">
        <v>10</v>
      </c>
      <c r="C936" s="3">
        <v>46128</v>
      </c>
      <c r="D936" t="s">
        <v>319</v>
      </c>
      <c r="E936" t="s">
        <v>21</v>
      </c>
      <c r="F936" t="s">
        <v>329</v>
      </c>
      <c r="G936" t="s">
        <v>18</v>
      </c>
      <c r="H936" s="4">
        <v>0</v>
      </c>
      <c r="J936" t="str">
        <f t="shared" si="28"/>
        <v>0000121139Registered Vehicles</v>
      </c>
      <c r="K936" s="4">
        <f t="shared" si="29"/>
        <v>0</v>
      </c>
    </row>
    <row r="937" spans="1:11">
      <c r="A937" t="s">
        <v>328</v>
      </c>
      <c r="B937" t="s">
        <v>10</v>
      </c>
      <c r="C937" s="3">
        <v>46128</v>
      </c>
      <c r="D937" t="s">
        <v>319</v>
      </c>
      <c r="E937" t="s">
        <v>21</v>
      </c>
      <c r="F937" t="s">
        <v>329</v>
      </c>
      <c r="G937" t="s">
        <v>19</v>
      </c>
      <c r="H937" s="4">
        <v>17.11</v>
      </c>
      <c r="J937" t="str">
        <f t="shared" si="28"/>
        <v>0000121139Miles of Road of Unit</v>
      </c>
      <c r="K937" s="4">
        <f t="shared" si="29"/>
        <v>17.11</v>
      </c>
    </row>
    <row r="938" spans="1:11">
      <c r="A938" t="s">
        <v>330</v>
      </c>
      <c r="B938" t="s">
        <v>10</v>
      </c>
      <c r="C938" s="3">
        <v>46128</v>
      </c>
      <c r="D938" t="s">
        <v>331</v>
      </c>
      <c r="E938" t="s">
        <v>12</v>
      </c>
      <c r="F938" t="s">
        <v>13</v>
      </c>
      <c r="G938" t="s">
        <v>17</v>
      </c>
      <c r="H938" s="4">
        <v>13113</v>
      </c>
      <c r="J938" t="str">
        <f t="shared" si="28"/>
        <v>0000077206Registered Automobiles</v>
      </c>
      <c r="K938" s="4">
        <f t="shared" si="29"/>
        <v>13113</v>
      </c>
    </row>
    <row r="939" spans="1:11">
      <c r="A939" t="s">
        <v>330</v>
      </c>
      <c r="B939" t="s">
        <v>10</v>
      </c>
      <c r="C939" s="3">
        <v>46128</v>
      </c>
      <c r="D939" t="s">
        <v>331</v>
      </c>
      <c r="E939" t="s">
        <v>12</v>
      </c>
      <c r="F939" t="s">
        <v>13</v>
      </c>
      <c r="G939" t="s">
        <v>18</v>
      </c>
      <c r="H939" s="4">
        <v>25647</v>
      </c>
      <c r="J939" t="str">
        <f t="shared" si="28"/>
        <v>0000077206Registered Vehicles</v>
      </c>
      <c r="K939" s="4">
        <f t="shared" si="29"/>
        <v>25647</v>
      </c>
    </row>
    <row r="940" spans="1:11">
      <c r="A940" t="s">
        <v>330</v>
      </c>
      <c r="B940" t="s">
        <v>10</v>
      </c>
      <c r="C940" s="3">
        <v>46128</v>
      </c>
      <c r="D940" t="s">
        <v>331</v>
      </c>
      <c r="E940" t="s">
        <v>12</v>
      </c>
      <c r="F940" t="s">
        <v>13</v>
      </c>
      <c r="G940" t="s">
        <v>16</v>
      </c>
      <c r="H940" s="4">
        <v>0</v>
      </c>
      <c r="J940" t="str">
        <f t="shared" si="28"/>
        <v>0000077206Consolidated City Population</v>
      </c>
      <c r="K940" s="4">
        <f t="shared" si="29"/>
        <v>0</v>
      </c>
    </row>
    <row r="941" spans="1:11">
      <c r="A941" t="s">
        <v>330</v>
      </c>
      <c r="B941" t="s">
        <v>10</v>
      </c>
      <c r="C941" s="3">
        <v>46128</v>
      </c>
      <c r="D941" t="s">
        <v>331</v>
      </c>
      <c r="E941" t="s">
        <v>12</v>
      </c>
      <c r="F941" t="s">
        <v>13</v>
      </c>
      <c r="G941" t="s">
        <v>15</v>
      </c>
      <c r="H941" s="4">
        <v>12206</v>
      </c>
      <c r="J941" t="str">
        <f t="shared" si="28"/>
        <v>0000077206Current Unit Population</v>
      </c>
      <c r="K941" s="4">
        <f t="shared" si="29"/>
        <v>12206</v>
      </c>
    </row>
    <row r="942" spans="1:11">
      <c r="A942" t="s">
        <v>330</v>
      </c>
      <c r="B942" t="s">
        <v>10</v>
      </c>
      <c r="C942" s="3">
        <v>46128</v>
      </c>
      <c r="D942" t="s">
        <v>331</v>
      </c>
      <c r="E942" t="s">
        <v>12</v>
      </c>
      <c r="F942" t="s">
        <v>13</v>
      </c>
      <c r="G942" t="s">
        <v>14</v>
      </c>
      <c r="H942" s="4">
        <v>12206</v>
      </c>
      <c r="J942" t="str">
        <f t="shared" si="28"/>
        <v>0000077206Decennial Unit Population</v>
      </c>
      <c r="K942" s="4">
        <f t="shared" si="29"/>
        <v>12206</v>
      </c>
    </row>
    <row r="943" spans="1:11">
      <c r="A943" t="s">
        <v>330</v>
      </c>
      <c r="B943" t="s">
        <v>10</v>
      </c>
      <c r="C943" s="3">
        <v>46128</v>
      </c>
      <c r="D943" t="s">
        <v>331</v>
      </c>
      <c r="E943" t="s">
        <v>12</v>
      </c>
      <c r="F943" t="s">
        <v>13</v>
      </c>
      <c r="G943" t="s">
        <v>19</v>
      </c>
      <c r="H943" s="4">
        <v>777.98</v>
      </c>
      <c r="J943" t="str">
        <f t="shared" si="28"/>
        <v>0000077206Miles of Road of Unit</v>
      </c>
      <c r="K943" s="4">
        <f t="shared" si="29"/>
        <v>777.98</v>
      </c>
    </row>
    <row r="944" spans="1:11">
      <c r="A944" t="s">
        <v>332</v>
      </c>
      <c r="B944" t="s">
        <v>10</v>
      </c>
      <c r="C944" s="3">
        <v>46128</v>
      </c>
      <c r="D944" t="s">
        <v>331</v>
      </c>
      <c r="E944" t="s">
        <v>21</v>
      </c>
      <c r="F944" t="s">
        <v>333</v>
      </c>
      <c r="G944" t="s">
        <v>14</v>
      </c>
      <c r="H944" s="4">
        <v>6270</v>
      </c>
      <c r="J944" t="str">
        <f t="shared" si="28"/>
        <v>0000121158Decennial Unit Population</v>
      </c>
      <c r="K944" s="4">
        <f t="shared" si="29"/>
        <v>6270</v>
      </c>
    </row>
    <row r="945" spans="1:11">
      <c r="A945" t="s">
        <v>332</v>
      </c>
      <c r="B945" t="s">
        <v>10</v>
      </c>
      <c r="C945" s="3">
        <v>46128</v>
      </c>
      <c r="D945" t="s">
        <v>331</v>
      </c>
      <c r="E945" t="s">
        <v>21</v>
      </c>
      <c r="F945" t="s">
        <v>333</v>
      </c>
      <c r="G945" t="s">
        <v>15</v>
      </c>
      <c r="H945" s="4">
        <v>6270</v>
      </c>
      <c r="J945" t="str">
        <f t="shared" si="28"/>
        <v>0000121158Current Unit Population</v>
      </c>
      <c r="K945" s="4">
        <f t="shared" si="29"/>
        <v>6270</v>
      </c>
    </row>
    <row r="946" spans="1:11">
      <c r="A946" t="s">
        <v>332</v>
      </c>
      <c r="B946" t="s">
        <v>10</v>
      </c>
      <c r="C946" s="3">
        <v>46128</v>
      </c>
      <c r="D946" t="s">
        <v>331</v>
      </c>
      <c r="E946" t="s">
        <v>21</v>
      </c>
      <c r="F946" t="s">
        <v>333</v>
      </c>
      <c r="G946" t="s">
        <v>16</v>
      </c>
      <c r="H946" s="4">
        <v>0</v>
      </c>
      <c r="J946" t="str">
        <f t="shared" si="28"/>
        <v>0000121158Consolidated City Population</v>
      </c>
      <c r="K946" s="4">
        <f t="shared" si="29"/>
        <v>0</v>
      </c>
    </row>
    <row r="947" spans="1:11">
      <c r="A947" t="s">
        <v>332</v>
      </c>
      <c r="B947" t="s">
        <v>10</v>
      </c>
      <c r="C947" s="3">
        <v>46128</v>
      </c>
      <c r="D947" t="s">
        <v>331</v>
      </c>
      <c r="E947" t="s">
        <v>21</v>
      </c>
      <c r="F947" t="s">
        <v>333</v>
      </c>
      <c r="G947" t="s">
        <v>17</v>
      </c>
      <c r="H947" s="4">
        <v>0</v>
      </c>
      <c r="J947" t="str">
        <f t="shared" si="28"/>
        <v>0000121158Registered Automobiles</v>
      </c>
      <c r="K947" s="4">
        <f t="shared" si="29"/>
        <v>0</v>
      </c>
    </row>
    <row r="948" spans="1:11">
      <c r="A948" t="s">
        <v>332</v>
      </c>
      <c r="B948" t="s">
        <v>10</v>
      </c>
      <c r="C948" s="3">
        <v>46128</v>
      </c>
      <c r="D948" t="s">
        <v>331</v>
      </c>
      <c r="E948" t="s">
        <v>21</v>
      </c>
      <c r="F948" t="s">
        <v>333</v>
      </c>
      <c r="G948" t="s">
        <v>18</v>
      </c>
      <c r="H948" s="4">
        <v>0</v>
      </c>
      <c r="J948" t="str">
        <f t="shared" si="28"/>
        <v>0000121158Registered Vehicles</v>
      </c>
      <c r="K948" s="4">
        <f t="shared" si="29"/>
        <v>0</v>
      </c>
    </row>
    <row r="949" spans="1:11">
      <c r="A949" t="s">
        <v>332</v>
      </c>
      <c r="B949" t="s">
        <v>10</v>
      </c>
      <c r="C949" s="3">
        <v>46128</v>
      </c>
      <c r="D949" t="s">
        <v>331</v>
      </c>
      <c r="E949" t="s">
        <v>21</v>
      </c>
      <c r="F949" t="s">
        <v>333</v>
      </c>
      <c r="G949" t="s">
        <v>19</v>
      </c>
      <c r="H949" s="4">
        <v>42.96</v>
      </c>
      <c r="J949" t="str">
        <f t="shared" si="28"/>
        <v>0000121158Miles of Road of Unit</v>
      </c>
      <c r="K949" s="4">
        <f t="shared" si="29"/>
        <v>42.96</v>
      </c>
    </row>
    <row r="950" spans="1:11">
      <c r="A950" t="s">
        <v>334</v>
      </c>
      <c r="B950" t="s">
        <v>10</v>
      </c>
      <c r="C950" s="3">
        <v>46128</v>
      </c>
      <c r="D950" t="s">
        <v>331</v>
      </c>
      <c r="E950" t="s">
        <v>21</v>
      </c>
      <c r="F950" t="s">
        <v>335</v>
      </c>
      <c r="G950" t="s">
        <v>15</v>
      </c>
      <c r="H950" s="4">
        <v>1125</v>
      </c>
      <c r="J950" t="str">
        <f t="shared" si="28"/>
        <v>0000260592Current Unit Population</v>
      </c>
      <c r="K950" s="4">
        <f t="shared" si="29"/>
        <v>1125</v>
      </c>
    </row>
    <row r="951" spans="1:11">
      <c r="A951" t="s">
        <v>334</v>
      </c>
      <c r="B951" t="s">
        <v>10</v>
      </c>
      <c r="C951" s="3">
        <v>46128</v>
      </c>
      <c r="D951" t="s">
        <v>331</v>
      </c>
      <c r="E951" t="s">
        <v>21</v>
      </c>
      <c r="F951" t="s">
        <v>335</v>
      </c>
      <c r="G951" t="s">
        <v>14</v>
      </c>
      <c r="H951" s="4">
        <v>1125</v>
      </c>
      <c r="J951" t="str">
        <f t="shared" si="28"/>
        <v>0000260592Decennial Unit Population</v>
      </c>
      <c r="K951" s="4">
        <f t="shared" si="29"/>
        <v>1125</v>
      </c>
    </row>
    <row r="952" spans="1:11">
      <c r="A952" t="s">
        <v>334</v>
      </c>
      <c r="B952" t="s">
        <v>10</v>
      </c>
      <c r="C952" s="3">
        <v>46128</v>
      </c>
      <c r="D952" t="s">
        <v>331</v>
      </c>
      <c r="E952" t="s">
        <v>21</v>
      </c>
      <c r="F952" t="s">
        <v>335</v>
      </c>
      <c r="G952" t="s">
        <v>16</v>
      </c>
      <c r="H952" s="4">
        <v>0</v>
      </c>
      <c r="J952" t="str">
        <f t="shared" si="28"/>
        <v>0000260592Consolidated City Population</v>
      </c>
      <c r="K952" s="4">
        <f t="shared" si="29"/>
        <v>0</v>
      </c>
    </row>
    <row r="953" spans="1:11">
      <c r="A953" t="s">
        <v>334</v>
      </c>
      <c r="B953" t="s">
        <v>10</v>
      </c>
      <c r="C953" s="3">
        <v>46128</v>
      </c>
      <c r="D953" t="s">
        <v>331</v>
      </c>
      <c r="E953" t="s">
        <v>21</v>
      </c>
      <c r="F953" t="s">
        <v>335</v>
      </c>
      <c r="G953" t="s">
        <v>19</v>
      </c>
      <c r="H953" s="4">
        <v>6.48</v>
      </c>
      <c r="J953" t="str">
        <f t="shared" si="28"/>
        <v>0000260592Miles of Road of Unit</v>
      </c>
      <c r="K953" s="4">
        <f t="shared" si="29"/>
        <v>6.48</v>
      </c>
    </row>
    <row r="954" spans="1:11">
      <c r="A954" t="s">
        <v>334</v>
      </c>
      <c r="B954" t="s">
        <v>10</v>
      </c>
      <c r="C954" s="3">
        <v>46128</v>
      </c>
      <c r="D954" t="s">
        <v>331</v>
      </c>
      <c r="E954" t="s">
        <v>21</v>
      </c>
      <c r="F954" t="s">
        <v>335</v>
      </c>
      <c r="G954" t="s">
        <v>18</v>
      </c>
      <c r="H954" s="4">
        <v>0</v>
      </c>
      <c r="J954" t="str">
        <f t="shared" si="28"/>
        <v>0000260592Registered Vehicles</v>
      </c>
      <c r="K954" s="4">
        <f t="shared" si="29"/>
        <v>0</v>
      </c>
    </row>
    <row r="955" spans="1:11">
      <c r="A955" t="s">
        <v>334</v>
      </c>
      <c r="B955" t="s">
        <v>10</v>
      </c>
      <c r="C955" s="3">
        <v>46128</v>
      </c>
      <c r="D955" t="s">
        <v>331</v>
      </c>
      <c r="E955" t="s">
        <v>21</v>
      </c>
      <c r="F955" t="s">
        <v>335</v>
      </c>
      <c r="G955" t="s">
        <v>17</v>
      </c>
      <c r="H955" s="4">
        <v>0</v>
      </c>
      <c r="J955" t="str">
        <f t="shared" si="28"/>
        <v>0000260592Registered Automobiles</v>
      </c>
      <c r="K955" s="4">
        <f t="shared" si="29"/>
        <v>0</v>
      </c>
    </row>
    <row r="956" spans="1:11">
      <c r="A956" t="s">
        <v>336</v>
      </c>
      <c r="B956" t="s">
        <v>10</v>
      </c>
      <c r="C956" s="3">
        <v>46128</v>
      </c>
      <c r="D956" t="s">
        <v>331</v>
      </c>
      <c r="E956" t="s">
        <v>21</v>
      </c>
      <c r="F956" t="s">
        <v>337</v>
      </c>
      <c r="G956" t="s">
        <v>14</v>
      </c>
      <c r="H956" s="4">
        <v>303</v>
      </c>
      <c r="J956" t="str">
        <f t="shared" si="28"/>
        <v>0000076690Decennial Unit Population</v>
      </c>
      <c r="K956" s="4">
        <f t="shared" si="29"/>
        <v>303</v>
      </c>
    </row>
    <row r="957" spans="1:11">
      <c r="A957" t="s">
        <v>336</v>
      </c>
      <c r="B957" t="s">
        <v>10</v>
      </c>
      <c r="C957" s="3">
        <v>46128</v>
      </c>
      <c r="D957" t="s">
        <v>331</v>
      </c>
      <c r="E957" t="s">
        <v>21</v>
      </c>
      <c r="F957" t="s">
        <v>337</v>
      </c>
      <c r="G957" t="s">
        <v>15</v>
      </c>
      <c r="H957" s="4">
        <v>303</v>
      </c>
      <c r="J957" t="str">
        <f t="shared" si="28"/>
        <v>0000076690Current Unit Population</v>
      </c>
      <c r="K957" s="4">
        <f t="shared" si="29"/>
        <v>303</v>
      </c>
    </row>
    <row r="958" spans="1:11">
      <c r="A958" t="s">
        <v>336</v>
      </c>
      <c r="B958" t="s">
        <v>10</v>
      </c>
      <c r="C958" s="3">
        <v>46128</v>
      </c>
      <c r="D958" t="s">
        <v>331</v>
      </c>
      <c r="E958" t="s">
        <v>21</v>
      </c>
      <c r="F958" t="s">
        <v>337</v>
      </c>
      <c r="G958" t="s">
        <v>16</v>
      </c>
      <c r="H958" s="4">
        <v>0</v>
      </c>
      <c r="J958" t="str">
        <f t="shared" si="28"/>
        <v>0000076690Consolidated City Population</v>
      </c>
      <c r="K958" s="4">
        <f t="shared" si="29"/>
        <v>0</v>
      </c>
    </row>
    <row r="959" spans="1:11">
      <c r="A959" t="s">
        <v>336</v>
      </c>
      <c r="B959" t="s">
        <v>10</v>
      </c>
      <c r="C959" s="3">
        <v>46128</v>
      </c>
      <c r="D959" t="s">
        <v>331</v>
      </c>
      <c r="E959" t="s">
        <v>21</v>
      </c>
      <c r="F959" t="s">
        <v>337</v>
      </c>
      <c r="G959" t="s">
        <v>17</v>
      </c>
      <c r="H959" s="4">
        <v>0</v>
      </c>
      <c r="J959" t="str">
        <f t="shared" si="28"/>
        <v>0000076690Registered Automobiles</v>
      </c>
      <c r="K959" s="4">
        <f t="shared" si="29"/>
        <v>0</v>
      </c>
    </row>
    <row r="960" spans="1:11">
      <c r="A960" t="s">
        <v>336</v>
      </c>
      <c r="B960" t="s">
        <v>10</v>
      </c>
      <c r="C960" s="3">
        <v>46128</v>
      </c>
      <c r="D960" t="s">
        <v>331</v>
      </c>
      <c r="E960" t="s">
        <v>21</v>
      </c>
      <c r="F960" t="s">
        <v>337</v>
      </c>
      <c r="G960" t="s">
        <v>18</v>
      </c>
      <c r="H960" s="4">
        <v>0</v>
      </c>
      <c r="J960" t="str">
        <f t="shared" si="28"/>
        <v>0000076690Registered Vehicles</v>
      </c>
      <c r="K960" s="4">
        <f t="shared" si="29"/>
        <v>0</v>
      </c>
    </row>
    <row r="961" spans="1:11">
      <c r="A961" t="s">
        <v>336</v>
      </c>
      <c r="B961" t="s">
        <v>10</v>
      </c>
      <c r="C961" s="3">
        <v>46128</v>
      </c>
      <c r="D961" t="s">
        <v>331</v>
      </c>
      <c r="E961" t="s">
        <v>21</v>
      </c>
      <c r="F961" t="s">
        <v>337</v>
      </c>
      <c r="G961" t="s">
        <v>19</v>
      </c>
      <c r="H961" s="4">
        <v>2.58</v>
      </c>
      <c r="J961" t="str">
        <f t="shared" si="28"/>
        <v>0000076690Miles of Road of Unit</v>
      </c>
      <c r="K961" s="4">
        <f t="shared" si="29"/>
        <v>2.58</v>
      </c>
    </row>
    <row r="962" spans="1:11">
      <c r="A962" t="s">
        <v>338</v>
      </c>
      <c r="B962" t="s">
        <v>10</v>
      </c>
      <c r="C962" s="3">
        <v>46128</v>
      </c>
      <c r="D962" t="s">
        <v>331</v>
      </c>
      <c r="E962" t="s">
        <v>21</v>
      </c>
      <c r="F962" t="s">
        <v>339</v>
      </c>
      <c r="G962" t="s">
        <v>18</v>
      </c>
      <c r="H962" s="4">
        <v>0</v>
      </c>
      <c r="J962" t="str">
        <f t="shared" si="28"/>
        <v>0000121153Registered Vehicles</v>
      </c>
      <c r="K962" s="4">
        <f t="shared" si="29"/>
        <v>0</v>
      </c>
    </row>
    <row r="963" spans="1:11">
      <c r="A963" t="s">
        <v>338</v>
      </c>
      <c r="B963" t="s">
        <v>10</v>
      </c>
      <c r="C963" s="3">
        <v>46128</v>
      </c>
      <c r="D963" t="s">
        <v>331</v>
      </c>
      <c r="E963" t="s">
        <v>21</v>
      </c>
      <c r="F963" t="s">
        <v>339</v>
      </c>
      <c r="G963" t="s">
        <v>17</v>
      </c>
      <c r="H963" s="4">
        <v>0</v>
      </c>
      <c r="J963" t="str">
        <f t="shared" ref="J963:J1026" si="30">A963&amp;G963</f>
        <v>0000121153Registered Automobiles</v>
      </c>
      <c r="K963" s="4">
        <f t="shared" ref="K963:K1026" si="31">H963</f>
        <v>0</v>
      </c>
    </row>
    <row r="964" spans="1:11">
      <c r="A964" t="s">
        <v>338</v>
      </c>
      <c r="B964" t="s">
        <v>10</v>
      </c>
      <c r="C964" s="3">
        <v>46128</v>
      </c>
      <c r="D964" t="s">
        <v>331</v>
      </c>
      <c r="E964" t="s">
        <v>21</v>
      </c>
      <c r="F964" t="s">
        <v>339</v>
      </c>
      <c r="G964" t="s">
        <v>14</v>
      </c>
      <c r="H964" s="4">
        <v>576</v>
      </c>
      <c r="J964" t="str">
        <f t="shared" si="30"/>
        <v>0000121153Decennial Unit Population</v>
      </c>
      <c r="K964" s="4">
        <f t="shared" si="31"/>
        <v>576</v>
      </c>
    </row>
    <row r="965" spans="1:11">
      <c r="A965" t="s">
        <v>338</v>
      </c>
      <c r="B965" t="s">
        <v>10</v>
      </c>
      <c r="C965" s="3">
        <v>46128</v>
      </c>
      <c r="D965" t="s">
        <v>331</v>
      </c>
      <c r="E965" t="s">
        <v>21</v>
      </c>
      <c r="F965" t="s">
        <v>339</v>
      </c>
      <c r="G965" t="s">
        <v>15</v>
      </c>
      <c r="H965" s="4">
        <v>576</v>
      </c>
      <c r="J965" t="str">
        <f t="shared" si="30"/>
        <v>0000121153Current Unit Population</v>
      </c>
      <c r="K965" s="4">
        <f t="shared" si="31"/>
        <v>576</v>
      </c>
    </row>
    <row r="966" spans="1:11">
      <c r="A966" t="s">
        <v>338</v>
      </c>
      <c r="B966" t="s">
        <v>10</v>
      </c>
      <c r="C966" s="3">
        <v>46128</v>
      </c>
      <c r="D966" t="s">
        <v>331</v>
      </c>
      <c r="E966" t="s">
        <v>21</v>
      </c>
      <c r="F966" t="s">
        <v>339</v>
      </c>
      <c r="G966" t="s">
        <v>16</v>
      </c>
      <c r="H966" s="4">
        <v>0</v>
      </c>
      <c r="J966" t="str">
        <f t="shared" si="30"/>
        <v>0000121153Consolidated City Population</v>
      </c>
      <c r="K966" s="4">
        <f t="shared" si="31"/>
        <v>0</v>
      </c>
    </row>
    <row r="967" spans="1:11">
      <c r="A967" t="s">
        <v>338</v>
      </c>
      <c r="B967" t="s">
        <v>10</v>
      </c>
      <c r="C967" s="3">
        <v>46128</v>
      </c>
      <c r="D967" t="s">
        <v>331</v>
      </c>
      <c r="E967" t="s">
        <v>21</v>
      </c>
      <c r="F967" t="s">
        <v>339</v>
      </c>
      <c r="G967" t="s">
        <v>19</v>
      </c>
      <c r="H967" s="4">
        <v>5.62</v>
      </c>
      <c r="J967" t="str">
        <f t="shared" si="30"/>
        <v>0000121153Miles of Road of Unit</v>
      </c>
      <c r="K967" s="4">
        <f t="shared" si="31"/>
        <v>5.62</v>
      </c>
    </row>
    <row r="968" spans="1:11">
      <c r="A968" t="s">
        <v>340</v>
      </c>
      <c r="B968" t="s">
        <v>10</v>
      </c>
      <c r="C968" s="3">
        <v>46128</v>
      </c>
      <c r="D968" t="s">
        <v>341</v>
      </c>
      <c r="E968" t="s">
        <v>12</v>
      </c>
      <c r="F968" t="s">
        <v>13</v>
      </c>
      <c r="G968" t="s">
        <v>14</v>
      </c>
      <c r="H968" s="4">
        <v>14661</v>
      </c>
      <c r="J968" t="str">
        <f t="shared" si="30"/>
        <v>0000079008Decennial Unit Population</v>
      </c>
      <c r="K968" s="4">
        <f t="shared" si="31"/>
        <v>14661</v>
      </c>
    </row>
    <row r="969" spans="1:11">
      <c r="A969" t="s">
        <v>340</v>
      </c>
      <c r="B969" t="s">
        <v>10</v>
      </c>
      <c r="C969" s="3">
        <v>46128</v>
      </c>
      <c r="D969" t="s">
        <v>341</v>
      </c>
      <c r="E969" t="s">
        <v>12</v>
      </c>
      <c r="F969" t="s">
        <v>13</v>
      </c>
      <c r="G969" t="s">
        <v>15</v>
      </c>
      <c r="H969" s="4">
        <v>14661</v>
      </c>
      <c r="J969" t="str">
        <f t="shared" si="30"/>
        <v>0000079008Current Unit Population</v>
      </c>
      <c r="K969" s="4">
        <f t="shared" si="31"/>
        <v>14661</v>
      </c>
    </row>
    <row r="970" spans="1:11">
      <c r="A970" t="s">
        <v>340</v>
      </c>
      <c r="B970" t="s">
        <v>10</v>
      </c>
      <c r="C970" s="3">
        <v>46128</v>
      </c>
      <c r="D970" t="s">
        <v>341</v>
      </c>
      <c r="E970" t="s">
        <v>12</v>
      </c>
      <c r="F970" t="s">
        <v>13</v>
      </c>
      <c r="G970" t="s">
        <v>16</v>
      </c>
      <c r="H970" s="4">
        <v>0</v>
      </c>
      <c r="J970" t="str">
        <f t="shared" si="30"/>
        <v>0000079008Consolidated City Population</v>
      </c>
      <c r="K970" s="4">
        <f t="shared" si="31"/>
        <v>0</v>
      </c>
    </row>
    <row r="971" spans="1:11">
      <c r="A971" t="s">
        <v>340</v>
      </c>
      <c r="B971" t="s">
        <v>10</v>
      </c>
      <c r="C971" s="3">
        <v>46128</v>
      </c>
      <c r="D971" t="s">
        <v>341</v>
      </c>
      <c r="E971" t="s">
        <v>12</v>
      </c>
      <c r="F971" t="s">
        <v>13</v>
      </c>
      <c r="G971" t="s">
        <v>17</v>
      </c>
      <c r="H971" s="4">
        <v>22049</v>
      </c>
      <c r="J971" t="str">
        <f t="shared" si="30"/>
        <v>0000079008Registered Automobiles</v>
      </c>
      <c r="K971" s="4">
        <f t="shared" si="31"/>
        <v>22049</v>
      </c>
    </row>
    <row r="972" spans="1:11">
      <c r="A972" t="s">
        <v>340</v>
      </c>
      <c r="B972" t="s">
        <v>10</v>
      </c>
      <c r="C972" s="3">
        <v>46128</v>
      </c>
      <c r="D972" t="s">
        <v>341</v>
      </c>
      <c r="E972" t="s">
        <v>12</v>
      </c>
      <c r="F972" t="s">
        <v>13</v>
      </c>
      <c r="G972" t="s">
        <v>18</v>
      </c>
      <c r="H972" s="4">
        <v>42382</v>
      </c>
      <c r="J972" t="str">
        <f t="shared" si="30"/>
        <v>0000079008Registered Vehicles</v>
      </c>
      <c r="K972" s="4">
        <f t="shared" si="31"/>
        <v>42382</v>
      </c>
    </row>
    <row r="973" spans="1:11">
      <c r="A973" t="s">
        <v>340</v>
      </c>
      <c r="B973" t="s">
        <v>10</v>
      </c>
      <c r="C973" s="3">
        <v>46128</v>
      </c>
      <c r="D973" t="s">
        <v>341</v>
      </c>
      <c r="E973" t="s">
        <v>12</v>
      </c>
      <c r="F973" t="s">
        <v>13</v>
      </c>
      <c r="G973" t="s">
        <v>19</v>
      </c>
      <c r="H973" s="4">
        <v>948.5</v>
      </c>
      <c r="J973" t="str">
        <f t="shared" si="30"/>
        <v>0000079008Miles of Road of Unit</v>
      </c>
      <c r="K973" s="4">
        <f t="shared" si="31"/>
        <v>948.5</v>
      </c>
    </row>
    <row r="974" spans="1:11">
      <c r="A974" t="s">
        <v>342</v>
      </c>
      <c r="B974" t="s">
        <v>10</v>
      </c>
      <c r="C974" s="3">
        <v>46128</v>
      </c>
      <c r="D974" t="s">
        <v>341</v>
      </c>
      <c r="E974" t="s">
        <v>21</v>
      </c>
      <c r="F974" t="s">
        <v>343</v>
      </c>
      <c r="G974" t="s">
        <v>18</v>
      </c>
      <c r="H974" s="4">
        <v>0</v>
      </c>
      <c r="J974" t="str">
        <f t="shared" si="30"/>
        <v>0000121178Registered Vehicles</v>
      </c>
      <c r="K974" s="4">
        <f t="shared" si="31"/>
        <v>0</v>
      </c>
    </row>
    <row r="975" spans="1:11">
      <c r="A975" t="s">
        <v>342</v>
      </c>
      <c r="B975" t="s">
        <v>10</v>
      </c>
      <c r="C975" s="3">
        <v>46128</v>
      </c>
      <c r="D975" t="s">
        <v>341</v>
      </c>
      <c r="E975" t="s">
        <v>21</v>
      </c>
      <c r="F975" t="s">
        <v>343</v>
      </c>
      <c r="G975" t="s">
        <v>19</v>
      </c>
      <c r="H975" s="4">
        <v>59.29</v>
      </c>
      <c r="J975" t="str">
        <f t="shared" si="30"/>
        <v>0000121178Miles of Road of Unit</v>
      </c>
      <c r="K975" s="4">
        <f t="shared" si="31"/>
        <v>59.29</v>
      </c>
    </row>
    <row r="976" spans="1:11">
      <c r="A976" t="s">
        <v>342</v>
      </c>
      <c r="B976" t="s">
        <v>10</v>
      </c>
      <c r="C976" s="3">
        <v>46128</v>
      </c>
      <c r="D976" t="s">
        <v>341</v>
      </c>
      <c r="E976" t="s">
        <v>21</v>
      </c>
      <c r="F976" t="s">
        <v>343</v>
      </c>
      <c r="G976" t="s">
        <v>17</v>
      </c>
      <c r="H976" s="4">
        <v>0</v>
      </c>
      <c r="J976" t="str">
        <f t="shared" si="30"/>
        <v>0000121178Registered Automobiles</v>
      </c>
      <c r="K976" s="4">
        <f t="shared" si="31"/>
        <v>0</v>
      </c>
    </row>
    <row r="977" spans="1:11">
      <c r="A977" t="s">
        <v>342</v>
      </c>
      <c r="B977" t="s">
        <v>10</v>
      </c>
      <c r="C977" s="3">
        <v>46128</v>
      </c>
      <c r="D977" t="s">
        <v>341</v>
      </c>
      <c r="E977" t="s">
        <v>21</v>
      </c>
      <c r="F977" t="s">
        <v>343</v>
      </c>
      <c r="G977" t="s">
        <v>16</v>
      </c>
      <c r="H977" s="4">
        <v>0</v>
      </c>
      <c r="J977" t="str">
        <f t="shared" si="30"/>
        <v>0000121178Consolidated City Population</v>
      </c>
      <c r="K977" s="4">
        <f t="shared" si="31"/>
        <v>0</v>
      </c>
    </row>
    <row r="978" spans="1:11">
      <c r="A978" t="s">
        <v>342</v>
      </c>
      <c r="B978" t="s">
        <v>10</v>
      </c>
      <c r="C978" s="3">
        <v>46128</v>
      </c>
      <c r="D978" t="s">
        <v>341</v>
      </c>
      <c r="E978" t="s">
        <v>21</v>
      </c>
      <c r="F978" t="s">
        <v>343</v>
      </c>
      <c r="G978" t="s">
        <v>15</v>
      </c>
      <c r="H978" s="4">
        <v>8301</v>
      </c>
      <c r="J978" t="str">
        <f t="shared" si="30"/>
        <v>0000121178Current Unit Population</v>
      </c>
      <c r="K978" s="4">
        <f t="shared" si="31"/>
        <v>8301</v>
      </c>
    </row>
    <row r="979" spans="1:11">
      <c r="A979" t="s">
        <v>342</v>
      </c>
      <c r="B979" t="s">
        <v>10</v>
      </c>
      <c r="C979" s="3">
        <v>46128</v>
      </c>
      <c r="D979" t="s">
        <v>341</v>
      </c>
      <c r="E979" t="s">
        <v>21</v>
      </c>
      <c r="F979" t="s">
        <v>343</v>
      </c>
      <c r="G979" t="s">
        <v>14</v>
      </c>
      <c r="H979" s="4">
        <v>8301</v>
      </c>
      <c r="J979" t="str">
        <f t="shared" si="30"/>
        <v>0000121178Decennial Unit Population</v>
      </c>
      <c r="K979" s="4">
        <f t="shared" si="31"/>
        <v>8301</v>
      </c>
    </row>
    <row r="980" spans="1:11">
      <c r="A980" t="s">
        <v>344</v>
      </c>
      <c r="B980" t="s">
        <v>10</v>
      </c>
      <c r="C980" s="3">
        <v>46128</v>
      </c>
      <c r="D980" t="s">
        <v>341</v>
      </c>
      <c r="E980" t="s">
        <v>21</v>
      </c>
      <c r="F980" t="s">
        <v>345</v>
      </c>
      <c r="G980" t="s">
        <v>19</v>
      </c>
      <c r="H980" s="4">
        <v>17.73</v>
      </c>
      <c r="J980" t="str">
        <f t="shared" si="30"/>
        <v>0000121173Miles of Road of Unit</v>
      </c>
      <c r="K980" s="4">
        <f t="shared" si="31"/>
        <v>17.73</v>
      </c>
    </row>
    <row r="981" spans="1:11">
      <c r="A981" t="s">
        <v>344</v>
      </c>
      <c r="B981" t="s">
        <v>10</v>
      </c>
      <c r="C981" s="3">
        <v>46128</v>
      </c>
      <c r="D981" t="s">
        <v>341</v>
      </c>
      <c r="E981" t="s">
        <v>21</v>
      </c>
      <c r="F981" t="s">
        <v>345</v>
      </c>
      <c r="G981" t="s">
        <v>18</v>
      </c>
      <c r="H981" s="4">
        <v>0</v>
      </c>
      <c r="J981" t="str">
        <f t="shared" si="30"/>
        <v>0000121173Registered Vehicles</v>
      </c>
      <c r="K981" s="4">
        <f t="shared" si="31"/>
        <v>0</v>
      </c>
    </row>
    <row r="982" spans="1:11">
      <c r="A982" t="s">
        <v>344</v>
      </c>
      <c r="B982" t="s">
        <v>10</v>
      </c>
      <c r="C982" s="3">
        <v>46128</v>
      </c>
      <c r="D982" t="s">
        <v>341</v>
      </c>
      <c r="E982" t="s">
        <v>21</v>
      </c>
      <c r="F982" t="s">
        <v>345</v>
      </c>
      <c r="G982" t="s">
        <v>17</v>
      </c>
      <c r="H982" s="4">
        <v>0</v>
      </c>
      <c r="J982" t="str">
        <f t="shared" si="30"/>
        <v>0000121173Registered Automobiles</v>
      </c>
      <c r="K982" s="4">
        <f t="shared" si="31"/>
        <v>0</v>
      </c>
    </row>
    <row r="983" spans="1:11">
      <c r="A983" t="s">
        <v>344</v>
      </c>
      <c r="B983" t="s">
        <v>10</v>
      </c>
      <c r="C983" s="3">
        <v>46128</v>
      </c>
      <c r="D983" t="s">
        <v>341</v>
      </c>
      <c r="E983" t="s">
        <v>21</v>
      </c>
      <c r="F983" t="s">
        <v>345</v>
      </c>
      <c r="G983" t="s">
        <v>16</v>
      </c>
      <c r="H983" s="4">
        <v>0</v>
      </c>
      <c r="J983" t="str">
        <f t="shared" si="30"/>
        <v>0000121173Consolidated City Population</v>
      </c>
      <c r="K983" s="4">
        <f t="shared" si="31"/>
        <v>0</v>
      </c>
    </row>
    <row r="984" spans="1:11">
      <c r="A984" t="s">
        <v>344</v>
      </c>
      <c r="B984" t="s">
        <v>10</v>
      </c>
      <c r="C984" s="3">
        <v>46128</v>
      </c>
      <c r="D984" t="s">
        <v>341</v>
      </c>
      <c r="E984" t="s">
        <v>21</v>
      </c>
      <c r="F984" t="s">
        <v>345</v>
      </c>
      <c r="G984" t="s">
        <v>15</v>
      </c>
      <c r="H984" s="4">
        <v>2279</v>
      </c>
      <c r="J984" t="str">
        <f t="shared" si="30"/>
        <v>0000121173Current Unit Population</v>
      </c>
      <c r="K984" s="4">
        <f t="shared" si="31"/>
        <v>2279</v>
      </c>
    </row>
    <row r="985" spans="1:11">
      <c r="A985" t="s">
        <v>344</v>
      </c>
      <c r="B985" t="s">
        <v>10</v>
      </c>
      <c r="C985" s="3">
        <v>46128</v>
      </c>
      <c r="D985" t="s">
        <v>341</v>
      </c>
      <c r="E985" t="s">
        <v>21</v>
      </c>
      <c r="F985" t="s">
        <v>345</v>
      </c>
      <c r="G985" t="s">
        <v>14</v>
      </c>
      <c r="H985" s="4">
        <v>2279</v>
      </c>
      <c r="J985" t="str">
        <f t="shared" si="30"/>
        <v>0000121173Decennial Unit Population</v>
      </c>
      <c r="K985" s="4">
        <f t="shared" si="31"/>
        <v>2279</v>
      </c>
    </row>
    <row r="986" spans="1:11">
      <c r="A986" t="s">
        <v>346</v>
      </c>
      <c r="B986" t="s">
        <v>10</v>
      </c>
      <c r="C986" s="3">
        <v>46128</v>
      </c>
      <c r="D986" t="s">
        <v>341</v>
      </c>
      <c r="E986" t="s">
        <v>21</v>
      </c>
      <c r="F986" t="s">
        <v>347</v>
      </c>
      <c r="G986" t="s">
        <v>15</v>
      </c>
      <c r="H986" s="4">
        <v>2965</v>
      </c>
      <c r="J986" t="str">
        <f t="shared" si="30"/>
        <v>0000121163Current Unit Population</v>
      </c>
      <c r="K986" s="4">
        <f t="shared" si="31"/>
        <v>2965</v>
      </c>
    </row>
    <row r="987" spans="1:11">
      <c r="A987" t="s">
        <v>346</v>
      </c>
      <c r="B987" t="s">
        <v>10</v>
      </c>
      <c r="C987" s="3">
        <v>46128</v>
      </c>
      <c r="D987" t="s">
        <v>341</v>
      </c>
      <c r="E987" t="s">
        <v>21</v>
      </c>
      <c r="F987" t="s">
        <v>347</v>
      </c>
      <c r="G987" t="s">
        <v>14</v>
      </c>
      <c r="H987" s="4">
        <v>2965</v>
      </c>
      <c r="J987" t="str">
        <f t="shared" si="30"/>
        <v>0000121163Decennial Unit Population</v>
      </c>
      <c r="K987" s="4">
        <f t="shared" si="31"/>
        <v>2965</v>
      </c>
    </row>
    <row r="988" spans="1:11">
      <c r="A988" t="s">
        <v>346</v>
      </c>
      <c r="B988" t="s">
        <v>10</v>
      </c>
      <c r="C988" s="3">
        <v>46128</v>
      </c>
      <c r="D988" t="s">
        <v>341</v>
      </c>
      <c r="E988" t="s">
        <v>21</v>
      </c>
      <c r="F988" t="s">
        <v>347</v>
      </c>
      <c r="G988" t="s">
        <v>16</v>
      </c>
      <c r="H988" s="4">
        <v>0</v>
      </c>
      <c r="J988" t="str">
        <f t="shared" si="30"/>
        <v>0000121163Consolidated City Population</v>
      </c>
      <c r="K988" s="4">
        <f t="shared" si="31"/>
        <v>0</v>
      </c>
    </row>
    <row r="989" spans="1:11">
      <c r="A989" t="s">
        <v>346</v>
      </c>
      <c r="B989" t="s">
        <v>10</v>
      </c>
      <c r="C989" s="3">
        <v>46128</v>
      </c>
      <c r="D989" t="s">
        <v>341</v>
      </c>
      <c r="E989" t="s">
        <v>21</v>
      </c>
      <c r="F989" t="s">
        <v>347</v>
      </c>
      <c r="G989" t="s">
        <v>17</v>
      </c>
      <c r="H989" s="4">
        <v>0</v>
      </c>
      <c r="J989" t="str">
        <f t="shared" si="30"/>
        <v>0000121163Registered Automobiles</v>
      </c>
      <c r="K989" s="4">
        <f t="shared" si="31"/>
        <v>0</v>
      </c>
    </row>
    <row r="990" spans="1:11">
      <c r="A990" t="s">
        <v>346</v>
      </c>
      <c r="B990" t="s">
        <v>10</v>
      </c>
      <c r="C990" s="3">
        <v>46128</v>
      </c>
      <c r="D990" t="s">
        <v>341</v>
      </c>
      <c r="E990" t="s">
        <v>21</v>
      </c>
      <c r="F990" t="s">
        <v>347</v>
      </c>
      <c r="G990" t="s">
        <v>18</v>
      </c>
      <c r="H990" s="4">
        <v>0</v>
      </c>
      <c r="J990" t="str">
        <f t="shared" si="30"/>
        <v>0000121163Registered Vehicles</v>
      </c>
      <c r="K990" s="4">
        <f t="shared" si="31"/>
        <v>0</v>
      </c>
    </row>
    <row r="991" spans="1:11">
      <c r="A991" t="s">
        <v>346</v>
      </c>
      <c r="B991" t="s">
        <v>10</v>
      </c>
      <c r="C991" s="3">
        <v>46128</v>
      </c>
      <c r="D991" t="s">
        <v>341</v>
      </c>
      <c r="E991" t="s">
        <v>21</v>
      </c>
      <c r="F991" t="s">
        <v>347</v>
      </c>
      <c r="G991" t="s">
        <v>19</v>
      </c>
      <c r="H991" s="4">
        <v>20.62</v>
      </c>
      <c r="J991" t="str">
        <f t="shared" si="30"/>
        <v>0000121163Miles of Road of Unit</v>
      </c>
      <c r="K991" s="4">
        <f t="shared" si="31"/>
        <v>20.62</v>
      </c>
    </row>
    <row r="992" spans="1:11">
      <c r="A992" t="s">
        <v>348</v>
      </c>
      <c r="B992" t="s">
        <v>10</v>
      </c>
      <c r="C992" s="3">
        <v>46128</v>
      </c>
      <c r="D992" t="s">
        <v>341</v>
      </c>
      <c r="E992" t="s">
        <v>21</v>
      </c>
      <c r="F992" t="s">
        <v>349</v>
      </c>
      <c r="G992" t="s">
        <v>14</v>
      </c>
      <c r="H992" s="4">
        <v>545</v>
      </c>
      <c r="J992" t="str">
        <f t="shared" si="30"/>
        <v>0000260596Decennial Unit Population</v>
      </c>
      <c r="K992" s="4">
        <f t="shared" si="31"/>
        <v>545</v>
      </c>
    </row>
    <row r="993" spans="1:11">
      <c r="A993" t="s">
        <v>348</v>
      </c>
      <c r="B993" t="s">
        <v>10</v>
      </c>
      <c r="C993" s="3">
        <v>46128</v>
      </c>
      <c r="D993" t="s">
        <v>341</v>
      </c>
      <c r="E993" t="s">
        <v>21</v>
      </c>
      <c r="F993" t="s">
        <v>349</v>
      </c>
      <c r="G993" t="s">
        <v>15</v>
      </c>
      <c r="H993" s="4">
        <v>545</v>
      </c>
      <c r="J993" t="str">
        <f t="shared" si="30"/>
        <v>0000260596Current Unit Population</v>
      </c>
      <c r="K993" s="4">
        <f t="shared" si="31"/>
        <v>545</v>
      </c>
    </row>
    <row r="994" spans="1:11">
      <c r="A994" t="s">
        <v>348</v>
      </c>
      <c r="B994" t="s">
        <v>10</v>
      </c>
      <c r="C994" s="3">
        <v>46128</v>
      </c>
      <c r="D994" t="s">
        <v>341</v>
      </c>
      <c r="E994" t="s">
        <v>21</v>
      </c>
      <c r="F994" t="s">
        <v>349</v>
      </c>
      <c r="G994" t="s">
        <v>16</v>
      </c>
      <c r="H994" s="4">
        <v>0</v>
      </c>
      <c r="J994" t="str">
        <f t="shared" si="30"/>
        <v>0000260596Consolidated City Population</v>
      </c>
      <c r="K994" s="4">
        <f t="shared" si="31"/>
        <v>0</v>
      </c>
    </row>
    <row r="995" spans="1:11">
      <c r="A995" t="s">
        <v>348</v>
      </c>
      <c r="B995" t="s">
        <v>10</v>
      </c>
      <c r="C995" s="3">
        <v>46128</v>
      </c>
      <c r="D995" t="s">
        <v>341</v>
      </c>
      <c r="E995" t="s">
        <v>21</v>
      </c>
      <c r="F995" t="s">
        <v>349</v>
      </c>
      <c r="G995" t="s">
        <v>17</v>
      </c>
      <c r="H995" s="4">
        <v>0</v>
      </c>
      <c r="J995" t="str">
        <f t="shared" si="30"/>
        <v>0000260596Registered Automobiles</v>
      </c>
      <c r="K995" s="4">
        <f t="shared" si="31"/>
        <v>0</v>
      </c>
    </row>
    <row r="996" spans="1:11">
      <c r="A996" t="s">
        <v>348</v>
      </c>
      <c r="B996" t="s">
        <v>10</v>
      </c>
      <c r="C996" s="3">
        <v>46128</v>
      </c>
      <c r="D996" t="s">
        <v>341</v>
      </c>
      <c r="E996" t="s">
        <v>21</v>
      </c>
      <c r="F996" t="s">
        <v>349</v>
      </c>
      <c r="G996" t="s">
        <v>18</v>
      </c>
      <c r="H996" s="4">
        <v>0</v>
      </c>
      <c r="J996" t="str">
        <f t="shared" si="30"/>
        <v>0000260596Registered Vehicles</v>
      </c>
      <c r="K996" s="4">
        <f t="shared" si="31"/>
        <v>0</v>
      </c>
    </row>
    <row r="997" spans="1:11">
      <c r="A997" t="s">
        <v>348</v>
      </c>
      <c r="B997" t="s">
        <v>10</v>
      </c>
      <c r="C997" s="3">
        <v>46128</v>
      </c>
      <c r="D997" t="s">
        <v>341</v>
      </c>
      <c r="E997" t="s">
        <v>21</v>
      </c>
      <c r="F997" t="s">
        <v>349</v>
      </c>
      <c r="G997" t="s">
        <v>19</v>
      </c>
      <c r="H997" s="4">
        <v>5.32</v>
      </c>
      <c r="J997" t="str">
        <f t="shared" si="30"/>
        <v>0000260596Miles of Road of Unit</v>
      </c>
      <c r="K997" s="4">
        <f t="shared" si="31"/>
        <v>5.32</v>
      </c>
    </row>
    <row r="998" spans="1:11">
      <c r="A998" t="s">
        <v>350</v>
      </c>
      <c r="B998" t="s">
        <v>10</v>
      </c>
      <c r="C998" s="3">
        <v>46128</v>
      </c>
      <c r="D998" t="s">
        <v>341</v>
      </c>
      <c r="E998" t="s">
        <v>21</v>
      </c>
      <c r="F998" t="s">
        <v>351</v>
      </c>
      <c r="G998" t="s">
        <v>18</v>
      </c>
      <c r="H998" s="4">
        <v>0</v>
      </c>
      <c r="J998" t="str">
        <f t="shared" si="30"/>
        <v>0000121166Registered Vehicles</v>
      </c>
      <c r="K998" s="4">
        <f t="shared" si="31"/>
        <v>0</v>
      </c>
    </row>
    <row r="999" spans="1:11">
      <c r="A999" t="s">
        <v>350</v>
      </c>
      <c r="B999" t="s">
        <v>10</v>
      </c>
      <c r="C999" s="3">
        <v>46128</v>
      </c>
      <c r="D999" t="s">
        <v>341</v>
      </c>
      <c r="E999" t="s">
        <v>21</v>
      </c>
      <c r="F999" t="s">
        <v>351</v>
      </c>
      <c r="G999" t="s">
        <v>19</v>
      </c>
      <c r="H999" s="4">
        <v>10.73</v>
      </c>
      <c r="J999" t="str">
        <f t="shared" si="30"/>
        <v>0000121166Miles of Road of Unit</v>
      </c>
      <c r="K999" s="4">
        <f t="shared" si="31"/>
        <v>10.73</v>
      </c>
    </row>
    <row r="1000" spans="1:11">
      <c r="A1000" t="s">
        <v>350</v>
      </c>
      <c r="B1000" t="s">
        <v>10</v>
      </c>
      <c r="C1000" s="3">
        <v>46128</v>
      </c>
      <c r="D1000" t="s">
        <v>341</v>
      </c>
      <c r="E1000" t="s">
        <v>21</v>
      </c>
      <c r="F1000" t="s">
        <v>351</v>
      </c>
      <c r="G1000" t="s">
        <v>14</v>
      </c>
      <c r="H1000" s="4">
        <v>1638</v>
      </c>
      <c r="J1000" t="str">
        <f t="shared" si="30"/>
        <v>0000121166Decennial Unit Population</v>
      </c>
      <c r="K1000" s="4">
        <f t="shared" si="31"/>
        <v>1638</v>
      </c>
    </row>
    <row r="1001" spans="1:11">
      <c r="A1001" t="s">
        <v>350</v>
      </c>
      <c r="B1001" t="s">
        <v>10</v>
      </c>
      <c r="C1001" s="3">
        <v>46128</v>
      </c>
      <c r="D1001" t="s">
        <v>341</v>
      </c>
      <c r="E1001" t="s">
        <v>21</v>
      </c>
      <c r="F1001" t="s">
        <v>351</v>
      </c>
      <c r="G1001" t="s">
        <v>15</v>
      </c>
      <c r="H1001" s="4">
        <v>1638</v>
      </c>
      <c r="J1001" t="str">
        <f t="shared" si="30"/>
        <v>0000121166Current Unit Population</v>
      </c>
      <c r="K1001" s="4">
        <f t="shared" si="31"/>
        <v>1638</v>
      </c>
    </row>
    <row r="1002" spans="1:11">
      <c r="A1002" t="s">
        <v>350</v>
      </c>
      <c r="B1002" t="s">
        <v>10</v>
      </c>
      <c r="C1002" s="3">
        <v>46128</v>
      </c>
      <c r="D1002" t="s">
        <v>341</v>
      </c>
      <c r="E1002" t="s">
        <v>21</v>
      </c>
      <c r="F1002" t="s">
        <v>351</v>
      </c>
      <c r="G1002" t="s">
        <v>16</v>
      </c>
      <c r="H1002" s="4">
        <v>0</v>
      </c>
      <c r="J1002" t="str">
        <f t="shared" si="30"/>
        <v>0000121166Consolidated City Population</v>
      </c>
      <c r="K1002" s="4">
        <f t="shared" si="31"/>
        <v>0</v>
      </c>
    </row>
    <row r="1003" spans="1:11">
      <c r="A1003" t="s">
        <v>350</v>
      </c>
      <c r="B1003" t="s">
        <v>10</v>
      </c>
      <c r="C1003" s="3">
        <v>46128</v>
      </c>
      <c r="D1003" t="s">
        <v>341</v>
      </c>
      <c r="E1003" t="s">
        <v>21</v>
      </c>
      <c r="F1003" t="s">
        <v>351</v>
      </c>
      <c r="G1003" t="s">
        <v>17</v>
      </c>
      <c r="H1003" s="4">
        <v>0</v>
      </c>
      <c r="J1003" t="str">
        <f t="shared" si="30"/>
        <v>0000121166Registered Automobiles</v>
      </c>
      <c r="K1003" s="4">
        <f t="shared" si="31"/>
        <v>0</v>
      </c>
    </row>
    <row r="1004" spans="1:11">
      <c r="A1004" t="s">
        <v>352</v>
      </c>
      <c r="B1004" t="s">
        <v>10</v>
      </c>
      <c r="C1004" s="3">
        <v>46128</v>
      </c>
      <c r="D1004" t="s">
        <v>341</v>
      </c>
      <c r="E1004" t="s">
        <v>21</v>
      </c>
      <c r="F1004" t="s">
        <v>353</v>
      </c>
      <c r="G1004" t="s">
        <v>18</v>
      </c>
      <c r="H1004" s="4">
        <v>0</v>
      </c>
      <c r="J1004" t="str">
        <f t="shared" si="30"/>
        <v>0000121167Registered Vehicles</v>
      </c>
      <c r="K1004" s="4">
        <f t="shared" si="31"/>
        <v>0</v>
      </c>
    </row>
    <row r="1005" spans="1:11">
      <c r="A1005" t="s">
        <v>352</v>
      </c>
      <c r="B1005" t="s">
        <v>10</v>
      </c>
      <c r="C1005" s="3">
        <v>46128</v>
      </c>
      <c r="D1005" t="s">
        <v>341</v>
      </c>
      <c r="E1005" t="s">
        <v>21</v>
      </c>
      <c r="F1005" t="s">
        <v>353</v>
      </c>
      <c r="G1005" t="s">
        <v>17</v>
      </c>
      <c r="H1005" s="4">
        <v>0</v>
      </c>
      <c r="J1005" t="str">
        <f t="shared" si="30"/>
        <v>0000121167Registered Automobiles</v>
      </c>
      <c r="K1005" s="4">
        <f t="shared" si="31"/>
        <v>0</v>
      </c>
    </row>
    <row r="1006" spans="1:11">
      <c r="A1006" t="s">
        <v>352</v>
      </c>
      <c r="B1006" t="s">
        <v>10</v>
      </c>
      <c r="C1006" s="3">
        <v>46128</v>
      </c>
      <c r="D1006" t="s">
        <v>341</v>
      </c>
      <c r="E1006" t="s">
        <v>21</v>
      </c>
      <c r="F1006" t="s">
        <v>353</v>
      </c>
      <c r="G1006" t="s">
        <v>16</v>
      </c>
      <c r="H1006" s="4">
        <v>0</v>
      </c>
      <c r="J1006" t="str">
        <f t="shared" si="30"/>
        <v>0000121167Consolidated City Population</v>
      </c>
      <c r="K1006" s="4">
        <f t="shared" si="31"/>
        <v>0</v>
      </c>
    </row>
    <row r="1007" spans="1:11">
      <c r="A1007" t="s">
        <v>352</v>
      </c>
      <c r="B1007" t="s">
        <v>10</v>
      </c>
      <c r="C1007" s="3">
        <v>46128</v>
      </c>
      <c r="D1007" t="s">
        <v>341</v>
      </c>
      <c r="E1007" t="s">
        <v>21</v>
      </c>
      <c r="F1007" t="s">
        <v>353</v>
      </c>
      <c r="G1007" t="s">
        <v>15</v>
      </c>
      <c r="H1007" s="4">
        <v>194</v>
      </c>
      <c r="J1007" t="str">
        <f t="shared" si="30"/>
        <v>0000121167Current Unit Population</v>
      </c>
      <c r="K1007" s="4">
        <f t="shared" si="31"/>
        <v>194</v>
      </c>
    </row>
    <row r="1008" spans="1:11">
      <c r="A1008" t="s">
        <v>352</v>
      </c>
      <c r="B1008" t="s">
        <v>10</v>
      </c>
      <c r="C1008" s="3">
        <v>46128</v>
      </c>
      <c r="D1008" t="s">
        <v>341</v>
      </c>
      <c r="E1008" t="s">
        <v>21</v>
      </c>
      <c r="F1008" t="s">
        <v>353</v>
      </c>
      <c r="G1008" t="s">
        <v>14</v>
      </c>
      <c r="H1008" s="4">
        <v>194</v>
      </c>
      <c r="J1008" t="str">
        <f t="shared" si="30"/>
        <v>0000121167Decennial Unit Population</v>
      </c>
      <c r="K1008" s="4">
        <f t="shared" si="31"/>
        <v>194</v>
      </c>
    </row>
    <row r="1009" spans="1:11">
      <c r="A1009" t="s">
        <v>352</v>
      </c>
      <c r="B1009" t="s">
        <v>10</v>
      </c>
      <c r="C1009" s="3">
        <v>46128</v>
      </c>
      <c r="D1009" t="s">
        <v>341</v>
      </c>
      <c r="E1009" t="s">
        <v>21</v>
      </c>
      <c r="F1009" t="s">
        <v>353</v>
      </c>
      <c r="G1009" t="s">
        <v>19</v>
      </c>
      <c r="H1009" s="4">
        <v>4.3600000000000003</v>
      </c>
      <c r="J1009" t="str">
        <f t="shared" si="30"/>
        <v>0000121167Miles of Road of Unit</v>
      </c>
      <c r="K1009" s="4">
        <f t="shared" si="31"/>
        <v>4.3600000000000003</v>
      </c>
    </row>
    <row r="1010" spans="1:11">
      <c r="A1010" t="s">
        <v>354</v>
      </c>
      <c r="B1010" t="s">
        <v>10</v>
      </c>
      <c r="C1010" s="3">
        <v>46128</v>
      </c>
      <c r="D1010" t="s">
        <v>341</v>
      </c>
      <c r="E1010" t="s">
        <v>21</v>
      </c>
      <c r="F1010" t="s">
        <v>355</v>
      </c>
      <c r="G1010" t="s">
        <v>15</v>
      </c>
      <c r="H1010" s="4">
        <v>131</v>
      </c>
      <c r="J1010" t="str">
        <f t="shared" si="30"/>
        <v>0000260597Current Unit Population</v>
      </c>
      <c r="K1010" s="4">
        <f t="shared" si="31"/>
        <v>131</v>
      </c>
    </row>
    <row r="1011" spans="1:11">
      <c r="A1011" t="s">
        <v>354</v>
      </c>
      <c r="B1011" t="s">
        <v>10</v>
      </c>
      <c r="C1011" s="3">
        <v>46128</v>
      </c>
      <c r="D1011" t="s">
        <v>341</v>
      </c>
      <c r="E1011" t="s">
        <v>21</v>
      </c>
      <c r="F1011" t="s">
        <v>355</v>
      </c>
      <c r="G1011" t="s">
        <v>16</v>
      </c>
      <c r="H1011" s="4">
        <v>0</v>
      </c>
      <c r="J1011" t="str">
        <f t="shared" si="30"/>
        <v>0000260597Consolidated City Population</v>
      </c>
      <c r="K1011" s="4">
        <f t="shared" si="31"/>
        <v>0</v>
      </c>
    </row>
    <row r="1012" spans="1:11">
      <c r="A1012" t="s">
        <v>354</v>
      </c>
      <c r="B1012" t="s">
        <v>10</v>
      </c>
      <c r="C1012" s="3">
        <v>46128</v>
      </c>
      <c r="D1012" t="s">
        <v>341</v>
      </c>
      <c r="E1012" t="s">
        <v>21</v>
      </c>
      <c r="F1012" t="s">
        <v>355</v>
      </c>
      <c r="G1012" t="s">
        <v>17</v>
      </c>
      <c r="H1012" s="4">
        <v>0</v>
      </c>
      <c r="J1012" t="str">
        <f t="shared" si="30"/>
        <v>0000260597Registered Automobiles</v>
      </c>
      <c r="K1012" s="4">
        <f t="shared" si="31"/>
        <v>0</v>
      </c>
    </row>
    <row r="1013" spans="1:11">
      <c r="A1013" t="s">
        <v>354</v>
      </c>
      <c r="B1013" t="s">
        <v>10</v>
      </c>
      <c r="C1013" s="3">
        <v>46128</v>
      </c>
      <c r="D1013" t="s">
        <v>341</v>
      </c>
      <c r="E1013" t="s">
        <v>21</v>
      </c>
      <c r="F1013" t="s">
        <v>355</v>
      </c>
      <c r="G1013" t="s">
        <v>18</v>
      </c>
      <c r="H1013" s="4">
        <v>0</v>
      </c>
      <c r="J1013" t="str">
        <f t="shared" si="30"/>
        <v>0000260597Registered Vehicles</v>
      </c>
      <c r="K1013" s="4">
        <f t="shared" si="31"/>
        <v>0</v>
      </c>
    </row>
    <row r="1014" spans="1:11">
      <c r="A1014" t="s">
        <v>354</v>
      </c>
      <c r="B1014" t="s">
        <v>10</v>
      </c>
      <c r="C1014" s="3">
        <v>46128</v>
      </c>
      <c r="D1014" t="s">
        <v>341</v>
      </c>
      <c r="E1014" t="s">
        <v>21</v>
      </c>
      <c r="F1014" t="s">
        <v>355</v>
      </c>
      <c r="G1014" t="s">
        <v>19</v>
      </c>
      <c r="H1014" s="4">
        <v>0.8</v>
      </c>
      <c r="J1014" t="str">
        <f t="shared" si="30"/>
        <v>0000260597Miles of Road of Unit</v>
      </c>
      <c r="K1014" s="4">
        <f t="shared" si="31"/>
        <v>0.8</v>
      </c>
    </row>
    <row r="1015" spans="1:11">
      <c r="A1015" t="s">
        <v>354</v>
      </c>
      <c r="B1015" t="s">
        <v>10</v>
      </c>
      <c r="C1015" s="3">
        <v>46128</v>
      </c>
      <c r="D1015" t="s">
        <v>341</v>
      </c>
      <c r="E1015" t="s">
        <v>21</v>
      </c>
      <c r="F1015" t="s">
        <v>355</v>
      </c>
      <c r="G1015" t="s">
        <v>14</v>
      </c>
      <c r="H1015" s="4">
        <v>131</v>
      </c>
      <c r="J1015" t="str">
        <f t="shared" si="30"/>
        <v>0000260597Decennial Unit Population</v>
      </c>
      <c r="K1015" s="4">
        <f t="shared" si="31"/>
        <v>131</v>
      </c>
    </row>
    <row r="1016" spans="1:11">
      <c r="A1016" t="s">
        <v>356</v>
      </c>
      <c r="B1016" t="s">
        <v>10</v>
      </c>
      <c r="C1016" s="3">
        <v>46128</v>
      </c>
      <c r="D1016" t="s">
        <v>341</v>
      </c>
      <c r="E1016" t="s">
        <v>21</v>
      </c>
      <c r="F1016" t="s">
        <v>357</v>
      </c>
      <c r="G1016" t="s">
        <v>18</v>
      </c>
      <c r="H1016" s="4">
        <v>0</v>
      </c>
      <c r="J1016" t="str">
        <f t="shared" si="30"/>
        <v>0000260598Registered Vehicles</v>
      </c>
      <c r="K1016" s="4">
        <f t="shared" si="31"/>
        <v>0</v>
      </c>
    </row>
    <row r="1017" spans="1:11">
      <c r="A1017" t="s">
        <v>356</v>
      </c>
      <c r="B1017" t="s">
        <v>10</v>
      </c>
      <c r="C1017" s="3">
        <v>46128</v>
      </c>
      <c r="D1017" t="s">
        <v>341</v>
      </c>
      <c r="E1017" t="s">
        <v>21</v>
      </c>
      <c r="F1017" t="s">
        <v>357</v>
      </c>
      <c r="G1017" t="s">
        <v>19</v>
      </c>
      <c r="H1017" s="4">
        <v>7.41</v>
      </c>
      <c r="J1017" t="str">
        <f t="shared" si="30"/>
        <v>0000260598Miles of Road of Unit</v>
      </c>
      <c r="K1017" s="4">
        <f t="shared" si="31"/>
        <v>7.41</v>
      </c>
    </row>
    <row r="1018" spans="1:11">
      <c r="A1018" t="s">
        <v>356</v>
      </c>
      <c r="B1018" t="s">
        <v>10</v>
      </c>
      <c r="C1018" s="3">
        <v>46128</v>
      </c>
      <c r="D1018" t="s">
        <v>341</v>
      </c>
      <c r="E1018" t="s">
        <v>21</v>
      </c>
      <c r="F1018" t="s">
        <v>357</v>
      </c>
      <c r="G1018" t="s">
        <v>17</v>
      </c>
      <c r="H1018" s="4">
        <v>0</v>
      </c>
      <c r="J1018" t="str">
        <f t="shared" si="30"/>
        <v>0000260598Registered Automobiles</v>
      </c>
      <c r="K1018" s="4">
        <f t="shared" si="31"/>
        <v>0</v>
      </c>
    </row>
    <row r="1019" spans="1:11">
      <c r="A1019" t="s">
        <v>356</v>
      </c>
      <c r="B1019" t="s">
        <v>10</v>
      </c>
      <c r="C1019" s="3">
        <v>46128</v>
      </c>
      <c r="D1019" t="s">
        <v>341</v>
      </c>
      <c r="E1019" t="s">
        <v>21</v>
      </c>
      <c r="F1019" t="s">
        <v>357</v>
      </c>
      <c r="G1019" t="s">
        <v>16</v>
      </c>
      <c r="H1019" s="4">
        <v>0</v>
      </c>
      <c r="J1019" t="str">
        <f t="shared" si="30"/>
        <v>0000260598Consolidated City Population</v>
      </c>
      <c r="K1019" s="4">
        <f t="shared" si="31"/>
        <v>0</v>
      </c>
    </row>
    <row r="1020" spans="1:11">
      <c r="A1020" t="s">
        <v>356</v>
      </c>
      <c r="B1020" t="s">
        <v>10</v>
      </c>
      <c r="C1020" s="3">
        <v>46128</v>
      </c>
      <c r="D1020" t="s">
        <v>341</v>
      </c>
      <c r="E1020" t="s">
        <v>21</v>
      </c>
      <c r="F1020" t="s">
        <v>357</v>
      </c>
      <c r="G1020" t="s">
        <v>15</v>
      </c>
      <c r="H1020" s="4">
        <v>1338</v>
      </c>
      <c r="J1020" t="str">
        <f t="shared" si="30"/>
        <v>0000260598Current Unit Population</v>
      </c>
      <c r="K1020" s="4">
        <f t="shared" si="31"/>
        <v>1338</v>
      </c>
    </row>
    <row r="1021" spans="1:11">
      <c r="A1021" t="s">
        <v>356</v>
      </c>
      <c r="B1021" t="s">
        <v>10</v>
      </c>
      <c r="C1021" s="3">
        <v>46128</v>
      </c>
      <c r="D1021" t="s">
        <v>341</v>
      </c>
      <c r="E1021" t="s">
        <v>21</v>
      </c>
      <c r="F1021" t="s">
        <v>357</v>
      </c>
      <c r="G1021" t="s">
        <v>14</v>
      </c>
      <c r="H1021" s="4">
        <v>1338</v>
      </c>
      <c r="J1021" t="str">
        <f t="shared" si="30"/>
        <v>0000260598Decennial Unit Population</v>
      </c>
      <c r="K1021" s="4">
        <f t="shared" si="31"/>
        <v>1338</v>
      </c>
    </row>
    <row r="1022" spans="1:11">
      <c r="A1022" t="s">
        <v>358</v>
      </c>
      <c r="B1022" t="s">
        <v>10</v>
      </c>
      <c r="C1022" s="3">
        <v>46128</v>
      </c>
      <c r="D1022" t="s">
        <v>341</v>
      </c>
      <c r="E1022" t="s">
        <v>21</v>
      </c>
      <c r="F1022" t="s">
        <v>359</v>
      </c>
      <c r="G1022" t="s">
        <v>14</v>
      </c>
      <c r="H1022" s="4">
        <v>706</v>
      </c>
      <c r="J1022" t="str">
        <f t="shared" si="30"/>
        <v>0000121177Decennial Unit Population</v>
      </c>
      <c r="K1022" s="4">
        <f t="shared" si="31"/>
        <v>706</v>
      </c>
    </row>
    <row r="1023" spans="1:11">
      <c r="A1023" t="s">
        <v>358</v>
      </c>
      <c r="B1023" t="s">
        <v>10</v>
      </c>
      <c r="C1023" s="3">
        <v>46128</v>
      </c>
      <c r="D1023" t="s">
        <v>341</v>
      </c>
      <c r="E1023" t="s">
        <v>21</v>
      </c>
      <c r="F1023" t="s">
        <v>359</v>
      </c>
      <c r="G1023" t="s">
        <v>15</v>
      </c>
      <c r="H1023" s="4">
        <v>706</v>
      </c>
      <c r="J1023" t="str">
        <f t="shared" si="30"/>
        <v>0000121177Current Unit Population</v>
      </c>
      <c r="K1023" s="4">
        <f t="shared" si="31"/>
        <v>706</v>
      </c>
    </row>
    <row r="1024" spans="1:11">
      <c r="A1024" t="s">
        <v>358</v>
      </c>
      <c r="B1024" t="s">
        <v>10</v>
      </c>
      <c r="C1024" s="3">
        <v>46128</v>
      </c>
      <c r="D1024" t="s">
        <v>341</v>
      </c>
      <c r="E1024" t="s">
        <v>21</v>
      </c>
      <c r="F1024" t="s">
        <v>359</v>
      </c>
      <c r="G1024" t="s">
        <v>16</v>
      </c>
      <c r="H1024" s="4">
        <v>0</v>
      </c>
      <c r="J1024" t="str">
        <f t="shared" si="30"/>
        <v>0000121177Consolidated City Population</v>
      </c>
      <c r="K1024" s="4">
        <f t="shared" si="31"/>
        <v>0</v>
      </c>
    </row>
    <row r="1025" spans="1:11">
      <c r="A1025" t="s">
        <v>358</v>
      </c>
      <c r="B1025" t="s">
        <v>10</v>
      </c>
      <c r="C1025" s="3">
        <v>46128</v>
      </c>
      <c r="D1025" t="s">
        <v>341</v>
      </c>
      <c r="E1025" t="s">
        <v>21</v>
      </c>
      <c r="F1025" t="s">
        <v>359</v>
      </c>
      <c r="G1025" t="s">
        <v>17</v>
      </c>
      <c r="H1025" s="4">
        <v>0</v>
      </c>
      <c r="J1025" t="str">
        <f t="shared" si="30"/>
        <v>0000121177Registered Automobiles</v>
      </c>
      <c r="K1025" s="4">
        <f t="shared" si="31"/>
        <v>0</v>
      </c>
    </row>
    <row r="1026" spans="1:11">
      <c r="A1026" t="s">
        <v>358</v>
      </c>
      <c r="B1026" t="s">
        <v>10</v>
      </c>
      <c r="C1026" s="3">
        <v>46128</v>
      </c>
      <c r="D1026" t="s">
        <v>341</v>
      </c>
      <c r="E1026" t="s">
        <v>21</v>
      </c>
      <c r="F1026" t="s">
        <v>359</v>
      </c>
      <c r="G1026" t="s">
        <v>18</v>
      </c>
      <c r="H1026" s="4">
        <v>0</v>
      </c>
      <c r="J1026" t="str">
        <f t="shared" si="30"/>
        <v>0000121177Registered Vehicles</v>
      </c>
      <c r="K1026" s="4">
        <f t="shared" si="31"/>
        <v>0</v>
      </c>
    </row>
    <row r="1027" spans="1:11">
      <c r="A1027" t="s">
        <v>358</v>
      </c>
      <c r="B1027" t="s">
        <v>10</v>
      </c>
      <c r="C1027" s="3">
        <v>46128</v>
      </c>
      <c r="D1027" t="s">
        <v>341</v>
      </c>
      <c r="E1027" t="s">
        <v>21</v>
      </c>
      <c r="F1027" t="s">
        <v>359</v>
      </c>
      <c r="G1027" t="s">
        <v>19</v>
      </c>
      <c r="H1027" s="4">
        <v>11.88</v>
      </c>
      <c r="J1027" t="str">
        <f t="shared" ref="J1027:J1090" si="32">A1027&amp;G1027</f>
        <v>0000121177Miles of Road of Unit</v>
      </c>
      <c r="K1027" s="4">
        <f t="shared" ref="K1027:K1090" si="33">H1027</f>
        <v>11.88</v>
      </c>
    </row>
    <row r="1028" spans="1:11">
      <c r="A1028" t="s">
        <v>360</v>
      </c>
      <c r="B1028" t="s">
        <v>10</v>
      </c>
      <c r="C1028" s="3">
        <v>46128</v>
      </c>
      <c r="D1028" t="s">
        <v>341</v>
      </c>
      <c r="E1028" t="s">
        <v>21</v>
      </c>
      <c r="F1028" t="s">
        <v>361</v>
      </c>
      <c r="G1028" t="s">
        <v>14</v>
      </c>
      <c r="H1028" s="4">
        <v>253</v>
      </c>
      <c r="J1028" t="str">
        <f t="shared" si="32"/>
        <v>0000121180Decennial Unit Population</v>
      </c>
      <c r="K1028" s="4">
        <f t="shared" si="33"/>
        <v>253</v>
      </c>
    </row>
    <row r="1029" spans="1:11">
      <c r="A1029" t="s">
        <v>360</v>
      </c>
      <c r="B1029" t="s">
        <v>10</v>
      </c>
      <c r="C1029" s="3">
        <v>46128</v>
      </c>
      <c r="D1029" t="s">
        <v>341</v>
      </c>
      <c r="E1029" t="s">
        <v>21</v>
      </c>
      <c r="F1029" t="s">
        <v>361</v>
      </c>
      <c r="G1029" t="s">
        <v>15</v>
      </c>
      <c r="H1029" s="4">
        <v>253</v>
      </c>
      <c r="J1029" t="str">
        <f t="shared" si="32"/>
        <v>0000121180Current Unit Population</v>
      </c>
      <c r="K1029" s="4">
        <f t="shared" si="33"/>
        <v>253</v>
      </c>
    </row>
    <row r="1030" spans="1:11">
      <c r="A1030" t="s">
        <v>360</v>
      </c>
      <c r="B1030" t="s">
        <v>10</v>
      </c>
      <c r="C1030" s="3">
        <v>46128</v>
      </c>
      <c r="D1030" t="s">
        <v>341</v>
      </c>
      <c r="E1030" t="s">
        <v>21</v>
      </c>
      <c r="F1030" t="s">
        <v>361</v>
      </c>
      <c r="G1030" t="s">
        <v>16</v>
      </c>
      <c r="H1030" s="4">
        <v>0</v>
      </c>
      <c r="J1030" t="str">
        <f t="shared" si="32"/>
        <v>0000121180Consolidated City Population</v>
      </c>
      <c r="K1030" s="4">
        <f t="shared" si="33"/>
        <v>0</v>
      </c>
    </row>
    <row r="1031" spans="1:11">
      <c r="A1031" t="s">
        <v>360</v>
      </c>
      <c r="B1031" t="s">
        <v>10</v>
      </c>
      <c r="C1031" s="3">
        <v>46128</v>
      </c>
      <c r="D1031" t="s">
        <v>341</v>
      </c>
      <c r="E1031" t="s">
        <v>21</v>
      </c>
      <c r="F1031" t="s">
        <v>361</v>
      </c>
      <c r="G1031" t="s">
        <v>17</v>
      </c>
      <c r="H1031" s="4">
        <v>0</v>
      </c>
      <c r="J1031" t="str">
        <f t="shared" si="32"/>
        <v>0000121180Registered Automobiles</v>
      </c>
      <c r="K1031" s="4">
        <f t="shared" si="33"/>
        <v>0</v>
      </c>
    </row>
    <row r="1032" spans="1:11">
      <c r="A1032" t="s">
        <v>360</v>
      </c>
      <c r="B1032" t="s">
        <v>10</v>
      </c>
      <c r="C1032" s="3">
        <v>46128</v>
      </c>
      <c r="D1032" t="s">
        <v>341</v>
      </c>
      <c r="E1032" t="s">
        <v>21</v>
      </c>
      <c r="F1032" t="s">
        <v>361</v>
      </c>
      <c r="G1032" t="s">
        <v>18</v>
      </c>
      <c r="H1032" s="4">
        <v>0</v>
      </c>
      <c r="J1032" t="str">
        <f t="shared" si="32"/>
        <v>0000121180Registered Vehicles</v>
      </c>
      <c r="K1032" s="4">
        <f t="shared" si="33"/>
        <v>0</v>
      </c>
    </row>
    <row r="1033" spans="1:11">
      <c r="A1033" t="s">
        <v>360</v>
      </c>
      <c r="B1033" t="s">
        <v>10</v>
      </c>
      <c r="C1033" s="3">
        <v>46128</v>
      </c>
      <c r="D1033" t="s">
        <v>341</v>
      </c>
      <c r="E1033" t="s">
        <v>21</v>
      </c>
      <c r="F1033" t="s">
        <v>361</v>
      </c>
      <c r="G1033" t="s">
        <v>19</v>
      </c>
      <c r="H1033" s="4">
        <v>4.07</v>
      </c>
      <c r="J1033" t="str">
        <f t="shared" si="32"/>
        <v>0000121180Miles of Road of Unit</v>
      </c>
      <c r="K1033" s="4">
        <f t="shared" si="33"/>
        <v>4.07</v>
      </c>
    </row>
    <row r="1034" spans="1:11">
      <c r="A1034" t="s">
        <v>362</v>
      </c>
      <c r="B1034" t="s">
        <v>10</v>
      </c>
      <c r="C1034" s="3">
        <v>46128</v>
      </c>
      <c r="D1034" t="s">
        <v>363</v>
      </c>
      <c r="E1034" t="s">
        <v>12</v>
      </c>
      <c r="F1034" t="s">
        <v>13</v>
      </c>
      <c r="G1034" t="s">
        <v>14</v>
      </c>
      <c r="H1034" s="4">
        <v>20392</v>
      </c>
      <c r="J1034" t="str">
        <f t="shared" si="32"/>
        <v>0000076781Decennial Unit Population</v>
      </c>
      <c r="K1034" s="4">
        <f t="shared" si="33"/>
        <v>20392</v>
      </c>
    </row>
    <row r="1035" spans="1:11">
      <c r="A1035" t="s">
        <v>362</v>
      </c>
      <c r="B1035" t="s">
        <v>10</v>
      </c>
      <c r="C1035" s="3">
        <v>46128</v>
      </c>
      <c r="D1035" t="s">
        <v>363</v>
      </c>
      <c r="E1035" t="s">
        <v>12</v>
      </c>
      <c r="F1035" t="s">
        <v>13</v>
      </c>
      <c r="G1035" t="s">
        <v>15</v>
      </c>
      <c r="H1035" s="4">
        <v>20392</v>
      </c>
      <c r="J1035" t="str">
        <f t="shared" si="32"/>
        <v>0000076781Current Unit Population</v>
      </c>
      <c r="K1035" s="4">
        <f t="shared" si="33"/>
        <v>20392</v>
      </c>
    </row>
    <row r="1036" spans="1:11">
      <c r="A1036" t="s">
        <v>362</v>
      </c>
      <c r="B1036" t="s">
        <v>10</v>
      </c>
      <c r="C1036" s="3">
        <v>46128</v>
      </c>
      <c r="D1036" t="s">
        <v>363</v>
      </c>
      <c r="E1036" t="s">
        <v>12</v>
      </c>
      <c r="F1036" t="s">
        <v>13</v>
      </c>
      <c r="G1036" t="s">
        <v>16</v>
      </c>
      <c r="H1036" s="4">
        <v>0</v>
      </c>
      <c r="J1036" t="str">
        <f t="shared" si="32"/>
        <v>0000076781Consolidated City Population</v>
      </c>
      <c r="K1036" s="4">
        <f t="shared" si="33"/>
        <v>0</v>
      </c>
    </row>
    <row r="1037" spans="1:11">
      <c r="A1037" t="s">
        <v>362</v>
      </c>
      <c r="B1037" t="s">
        <v>10</v>
      </c>
      <c r="C1037" s="3">
        <v>46128</v>
      </c>
      <c r="D1037" t="s">
        <v>363</v>
      </c>
      <c r="E1037" t="s">
        <v>12</v>
      </c>
      <c r="F1037" t="s">
        <v>13</v>
      </c>
      <c r="G1037" t="s">
        <v>17</v>
      </c>
      <c r="H1037" s="4">
        <v>40909</v>
      </c>
      <c r="J1037" t="str">
        <f t="shared" si="32"/>
        <v>0000076781Registered Automobiles</v>
      </c>
      <c r="K1037" s="4">
        <f t="shared" si="33"/>
        <v>40909</v>
      </c>
    </row>
    <row r="1038" spans="1:11">
      <c r="A1038" t="s">
        <v>362</v>
      </c>
      <c r="B1038" t="s">
        <v>10</v>
      </c>
      <c r="C1038" s="3">
        <v>46128</v>
      </c>
      <c r="D1038" t="s">
        <v>363</v>
      </c>
      <c r="E1038" t="s">
        <v>12</v>
      </c>
      <c r="F1038" t="s">
        <v>13</v>
      </c>
      <c r="G1038" t="s">
        <v>18</v>
      </c>
      <c r="H1038" s="4">
        <v>67839</v>
      </c>
      <c r="J1038" t="str">
        <f t="shared" si="32"/>
        <v>0000076781Registered Vehicles</v>
      </c>
      <c r="K1038" s="4">
        <f t="shared" si="33"/>
        <v>67839</v>
      </c>
    </row>
    <row r="1039" spans="1:11">
      <c r="A1039" t="s">
        <v>362</v>
      </c>
      <c r="B1039" t="s">
        <v>10</v>
      </c>
      <c r="C1039" s="3">
        <v>46128</v>
      </c>
      <c r="D1039" t="s">
        <v>363</v>
      </c>
      <c r="E1039" t="s">
        <v>12</v>
      </c>
      <c r="F1039" t="s">
        <v>13</v>
      </c>
      <c r="G1039" t="s">
        <v>19</v>
      </c>
      <c r="H1039" s="4">
        <v>795.55</v>
      </c>
      <c r="J1039" t="str">
        <f t="shared" si="32"/>
        <v>0000076781Miles of Road of Unit</v>
      </c>
      <c r="K1039" s="4">
        <f t="shared" si="33"/>
        <v>795.55</v>
      </c>
    </row>
    <row r="1040" spans="1:11">
      <c r="A1040" t="s">
        <v>364</v>
      </c>
      <c r="B1040" t="s">
        <v>10</v>
      </c>
      <c r="C1040" s="3">
        <v>46128</v>
      </c>
      <c r="D1040" t="s">
        <v>363</v>
      </c>
      <c r="E1040" t="s">
        <v>21</v>
      </c>
      <c r="F1040" t="s">
        <v>365</v>
      </c>
      <c r="G1040" t="s">
        <v>19</v>
      </c>
      <c r="H1040" s="4">
        <v>165.85</v>
      </c>
      <c r="J1040" t="str">
        <f t="shared" si="32"/>
        <v>0000121203Miles of Road of Unit</v>
      </c>
      <c r="K1040" s="4">
        <f t="shared" si="33"/>
        <v>165.85</v>
      </c>
    </row>
    <row r="1041" spans="1:11">
      <c r="A1041" t="s">
        <v>364</v>
      </c>
      <c r="B1041" t="s">
        <v>10</v>
      </c>
      <c r="C1041" s="3">
        <v>46128</v>
      </c>
      <c r="D1041" t="s">
        <v>363</v>
      </c>
      <c r="E1041" t="s">
        <v>21</v>
      </c>
      <c r="F1041" t="s">
        <v>365</v>
      </c>
      <c r="G1041" t="s">
        <v>18</v>
      </c>
      <c r="H1041" s="4">
        <v>0</v>
      </c>
      <c r="J1041" t="str">
        <f t="shared" si="32"/>
        <v>0000121203Registered Vehicles</v>
      </c>
      <c r="K1041" s="4">
        <f t="shared" si="33"/>
        <v>0</v>
      </c>
    </row>
    <row r="1042" spans="1:11">
      <c r="A1042" t="s">
        <v>364</v>
      </c>
      <c r="B1042" t="s">
        <v>10</v>
      </c>
      <c r="C1042" s="3">
        <v>46128</v>
      </c>
      <c r="D1042" t="s">
        <v>363</v>
      </c>
      <c r="E1042" t="s">
        <v>21</v>
      </c>
      <c r="F1042" t="s">
        <v>365</v>
      </c>
      <c r="G1042" t="s">
        <v>17</v>
      </c>
      <c r="H1042" s="4">
        <v>0</v>
      </c>
      <c r="J1042" t="str">
        <f t="shared" si="32"/>
        <v>0000121203Registered Automobiles</v>
      </c>
      <c r="K1042" s="4">
        <f t="shared" si="33"/>
        <v>0</v>
      </c>
    </row>
    <row r="1043" spans="1:11">
      <c r="A1043" t="s">
        <v>364</v>
      </c>
      <c r="B1043" t="s">
        <v>10</v>
      </c>
      <c r="C1043" s="3">
        <v>46128</v>
      </c>
      <c r="D1043" t="s">
        <v>363</v>
      </c>
      <c r="E1043" t="s">
        <v>21</v>
      </c>
      <c r="F1043" t="s">
        <v>365</v>
      </c>
      <c r="G1043" t="s">
        <v>16</v>
      </c>
      <c r="H1043" s="4">
        <v>0</v>
      </c>
      <c r="J1043" t="str">
        <f t="shared" si="32"/>
        <v>0000121203Consolidated City Population</v>
      </c>
      <c r="K1043" s="4">
        <f t="shared" si="33"/>
        <v>0</v>
      </c>
    </row>
    <row r="1044" spans="1:11">
      <c r="A1044" t="s">
        <v>364</v>
      </c>
      <c r="B1044" t="s">
        <v>10</v>
      </c>
      <c r="C1044" s="3">
        <v>46128</v>
      </c>
      <c r="D1044" t="s">
        <v>363</v>
      </c>
      <c r="E1044" t="s">
        <v>21</v>
      </c>
      <c r="F1044" t="s">
        <v>365</v>
      </c>
      <c r="G1044" t="s">
        <v>14</v>
      </c>
      <c r="H1044" s="4">
        <v>28310</v>
      </c>
      <c r="J1044" t="str">
        <f t="shared" si="32"/>
        <v>0000121203Decennial Unit Population</v>
      </c>
      <c r="K1044" s="4">
        <f t="shared" si="33"/>
        <v>28310</v>
      </c>
    </row>
    <row r="1045" spans="1:11">
      <c r="A1045" t="s">
        <v>364</v>
      </c>
      <c r="B1045" t="s">
        <v>10</v>
      </c>
      <c r="C1045" s="3">
        <v>46128</v>
      </c>
      <c r="D1045" t="s">
        <v>363</v>
      </c>
      <c r="E1045" t="s">
        <v>21</v>
      </c>
      <c r="F1045" t="s">
        <v>365</v>
      </c>
      <c r="G1045" t="s">
        <v>15</v>
      </c>
      <c r="H1045" s="4">
        <v>28310</v>
      </c>
      <c r="J1045" t="str">
        <f t="shared" si="32"/>
        <v>0000121203Current Unit Population</v>
      </c>
      <c r="K1045" s="4">
        <f t="shared" si="33"/>
        <v>28310</v>
      </c>
    </row>
    <row r="1046" spans="1:11">
      <c r="A1046" t="s">
        <v>366</v>
      </c>
      <c r="B1046" t="s">
        <v>10</v>
      </c>
      <c r="C1046" s="3">
        <v>46128</v>
      </c>
      <c r="D1046" t="s">
        <v>363</v>
      </c>
      <c r="E1046" t="s">
        <v>21</v>
      </c>
      <c r="F1046" t="s">
        <v>367</v>
      </c>
      <c r="G1046" t="s">
        <v>18</v>
      </c>
      <c r="H1046" s="4">
        <v>0</v>
      </c>
      <c r="J1046" t="str">
        <f t="shared" si="32"/>
        <v>0000121199Registered Vehicles</v>
      </c>
      <c r="K1046" s="4">
        <f t="shared" si="33"/>
        <v>0</v>
      </c>
    </row>
    <row r="1047" spans="1:11">
      <c r="A1047" t="s">
        <v>366</v>
      </c>
      <c r="B1047" t="s">
        <v>10</v>
      </c>
      <c r="C1047" s="3">
        <v>46128</v>
      </c>
      <c r="D1047" t="s">
        <v>363</v>
      </c>
      <c r="E1047" t="s">
        <v>21</v>
      </c>
      <c r="F1047" t="s">
        <v>367</v>
      </c>
      <c r="G1047" t="s">
        <v>17</v>
      </c>
      <c r="H1047" s="4">
        <v>0</v>
      </c>
      <c r="J1047" t="str">
        <f t="shared" si="32"/>
        <v>0000121199Registered Automobiles</v>
      </c>
      <c r="K1047" s="4">
        <f t="shared" si="33"/>
        <v>0</v>
      </c>
    </row>
    <row r="1048" spans="1:11">
      <c r="A1048" t="s">
        <v>366</v>
      </c>
      <c r="B1048" t="s">
        <v>10</v>
      </c>
      <c r="C1048" s="3">
        <v>46128</v>
      </c>
      <c r="D1048" t="s">
        <v>363</v>
      </c>
      <c r="E1048" t="s">
        <v>21</v>
      </c>
      <c r="F1048" t="s">
        <v>367</v>
      </c>
      <c r="G1048" t="s">
        <v>16</v>
      </c>
      <c r="H1048" s="4">
        <v>0</v>
      </c>
      <c r="J1048" t="str">
        <f t="shared" si="32"/>
        <v>0000121199Consolidated City Population</v>
      </c>
      <c r="K1048" s="4">
        <f t="shared" si="33"/>
        <v>0</v>
      </c>
    </row>
    <row r="1049" spans="1:11">
      <c r="A1049" t="s">
        <v>366</v>
      </c>
      <c r="B1049" t="s">
        <v>10</v>
      </c>
      <c r="C1049" s="3">
        <v>46128</v>
      </c>
      <c r="D1049" t="s">
        <v>363</v>
      </c>
      <c r="E1049" t="s">
        <v>21</v>
      </c>
      <c r="F1049" t="s">
        <v>367</v>
      </c>
      <c r="G1049" t="s">
        <v>15</v>
      </c>
      <c r="H1049" s="4">
        <v>6157</v>
      </c>
      <c r="J1049" t="str">
        <f t="shared" si="32"/>
        <v>0000121199Current Unit Population</v>
      </c>
      <c r="K1049" s="4">
        <f t="shared" si="33"/>
        <v>6157</v>
      </c>
    </row>
    <row r="1050" spans="1:11">
      <c r="A1050" t="s">
        <v>366</v>
      </c>
      <c r="B1050" t="s">
        <v>10</v>
      </c>
      <c r="C1050" s="3">
        <v>46128</v>
      </c>
      <c r="D1050" t="s">
        <v>363</v>
      </c>
      <c r="E1050" t="s">
        <v>21</v>
      </c>
      <c r="F1050" t="s">
        <v>367</v>
      </c>
      <c r="G1050" t="s">
        <v>14</v>
      </c>
      <c r="H1050" s="4">
        <v>6157</v>
      </c>
      <c r="J1050" t="str">
        <f t="shared" si="32"/>
        <v>0000121199Decennial Unit Population</v>
      </c>
      <c r="K1050" s="4">
        <f t="shared" si="33"/>
        <v>6157</v>
      </c>
    </row>
    <row r="1051" spans="1:11">
      <c r="A1051" t="s">
        <v>366</v>
      </c>
      <c r="B1051" t="s">
        <v>10</v>
      </c>
      <c r="C1051" s="3">
        <v>46128</v>
      </c>
      <c r="D1051" t="s">
        <v>363</v>
      </c>
      <c r="E1051" t="s">
        <v>21</v>
      </c>
      <c r="F1051" t="s">
        <v>367</v>
      </c>
      <c r="G1051" t="s">
        <v>19</v>
      </c>
      <c r="H1051" s="4">
        <v>34.67</v>
      </c>
      <c r="J1051" t="str">
        <f t="shared" si="32"/>
        <v>0000121199Miles of Road of Unit</v>
      </c>
      <c r="K1051" s="4">
        <f t="shared" si="33"/>
        <v>34.67</v>
      </c>
    </row>
    <row r="1052" spans="1:11">
      <c r="A1052" t="s">
        <v>368</v>
      </c>
      <c r="B1052" t="s">
        <v>10</v>
      </c>
      <c r="C1052" s="3">
        <v>46128</v>
      </c>
      <c r="D1052" t="s">
        <v>363</v>
      </c>
      <c r="E1052" t="s">
        <v>21</v>
      </c>
      <c r="F1052" t="s">
        <v>369</v>
      </c>
      <c r="G1052" t="s">
        <v>14</v>
      </c>
      <c r="H1052" s="4">
        <v>2682</v>
      </c>
      <c r="J1052" t="str">
        <f t="shared" si="32"/>
        <v>0000121196Decennial Unit Population</v>
      </c>
      <c r="K1052" s="4">
        <f t="shared" si="33"/>
        <v>2682</v>
      </c>
    </row>
    <row r="1053" spans="1:11">
      <c r="A1053" t="s">
        <v>368</v>
      </c>
      <c r="B1053" t="s">
        <v>10</v>
      </c>
      <c r="C1053" s="3">
        <v>46128</v>
      </c>
      <c r="D1053" t="s">
        <v>363</v>
      </c>
      <c r="E1053" t="s">
        <v>21</v>
      </c>
      <c r="F1053" t="s">
        <v>369</v>
      </c>
      <c r="G1053" t="s">
        <v>15</v>
      </c>
      <c r="H1053" s="4">
        <v>2682</v>
      </c>
      <c r="J1053" t="str">
        <f t="shared" si="32"/>
        <v>0000121196Current Unit Population</v>
      </c>
      <c r="K1053" s="4">
        <f t="shared" si="33"/>
        <v>2682</v>
      </c>
    </row>
    <row r="1054" spans="1:11">
      <c r="A1054" t="s">
        <v>368</v>
      </c>
      <c r="B1054" t="s">
        <v>10</v>
      </c>
      <c r="C1054" s="3">
        <v>46128</v>
      </c>
      <c r="D1054" t="s">
        <v>363</v>
      </c>
      <c r="E1054" t="s">
        <v>21</v>
      </c>
      <c r="F1054" t="s">
        <v>369</v>
      </c>
      <c r="G1054" t="s">
        <v>16</v>
      </c>
      <c r="H1054" s="4">
        <v>0</v>
      </c>
      <c r="J1054" t="str">
        <f t="shared" si="32"/>
        <v>0000121196Consolidated City Population</v>
      </c>
      <c r="K1054" s="4">
        <f t="shared" si="33"/>
        <v>0</v>
      </c>
    </row>
    <row r="1055" spans="1:11">
      <c r="A1055" t="s">
        <v>368</v>
      </c>
      <c r="B1055" t="s">
        <v>10</v>
      </c>
      <c r="C1055" s="3">
        <v>46128</v>
      </c>
      <c r="D1055" t="s">
        <v>363</v>
      </c>
      <c r="E1055" t="s">
        <v>21</v>
      </c>
      <c r="F1055" t="s">
        <v>369</v>
      </c>
      <c r="G1055" t="s">
        <v>17</v>
      </c>
      <c r="H1055" s="4">
        <v>0</v>
      </c>
      <c r="J1055" t="str">
        <f t="shared" si="32"/>
        <v>0000121196Registered Automobiles</v>
      </c>
      <c r="K1055" s="4">
        <f t="shared" si="33"/>
        <v>0</v>
      </c>
    </row>
    <row r="1056" spans="1:11">
      <c r="A1056" t="s">
        <v>368</v>
      </c>
      <c r="B1056" t="s">
        <v>10</v>
      </c>
      <c r="C1056" s="3">
        <v>46128</v>
      </c>
      <c r="D1056" t="s">
        <v>363</v>
      </c>
      <c r="E1056" t="s">
        <v>21</v>
      </c>
      <c r="F1056" t="s">
        <v>369</v>
      </c>
      <c r="G1056" t="s">
        <v>18</v>
      </c>
      <c r="H1056" s="4">
        <v>0</v>
      </c>
      <c r="J1056" t="str">
        <f t="shared" si="32"/>
        <v>0000121196Registered Vehicles</v>
      </c>
      <c r="K1056" s="4">
        <f t="shared" si="33"/>
        <v>0</v>
      </c>
    </row>
    <row r="1057" spans="1:11">
      <c r="A1057" t="s">
        <v>368</v>
      </c>
      <c r="B1057" t="s">
        <v>10</v>
      </c>
      <c r="C1057" s="3">
        <v>46128</v>
      </c>
      <c r="D1057" t="s">
        <v>363</v>
      </c>
      <c r="E1057" t="s">
        <v>21</v>
      </c>
      <c r="F1057" t="s">
        <v>369</v>
      </c>
      <c r="G1057" t="s">
        <v>19</v>
      </c>
      <c r="H1057" s="4">
        <v>24.29</v>
      </c>
      <c r="J1057" t="str">
        <f t="shared" si="32"/>
        <v>0000121196Miles of Road of Unit</v>
      </c>
      <c r="K1057" s="4">
        <f t="shared" si="33"/>
        <v>24.29</v>
      </c>
    </row>
    <row r="1058" spans="1:11">
      <c r="A1058" t="s">
        <v>370</v>
      </c>
      <c r="B1058" t="s">
        <v>10</v>
      </c>
      <c r="C1058" s="3">
        <v>46128</v>
      </c>
      <c r="D1058" t="s">
        <v>363</v>
      </c>
      <c r="E1058" t="s">
        <v>21</v>
      </c>
      <c r="F1058" t="s">
        <v>371</v>
      </c>
      <c r="G1058" t="s">
        <v>14</v>
      </c>
      <c r="H1058" s="4">
        <v>268</v>
      </c>
      <c r="J1058" t="str">
        <f t="shared" si="32"/>
        <v>0000260603Decennial Unit Population</v>
      </c>
      <c r="K1058" s="4">
        <f t="shared" si="33"/>
        <v>268</v>
      </c>
    </row>
    <row r="1059" spans="1:11">
      <c r="A1059" t="s">
        <v>370</v>
      </c>
      <c r="B1059" t="s">
        <v>10</v>
      </c>
      <c r="C1059" s="3">
        <v>46128</v>
      </c>
      <c r="D1059" t="s">
        <v>363</v>
      </c>
      <c r="E1059" t="s">
        <v>21</v>
      </c>
      <c r="F1059" t="s">
        <v>371</v>
      </c>
      <c r="G1059" t="s">
        <v>15</v>
      </c>
      <c r="H1059" s="4">
        <v>268</v>
      </c>
      <c r="J1059" t="str">
        <f t="shared" si="32"/>
        <v>0000260603Current Unit Population</v>
      </c>
      <c r="K1059" s="4">
        <f t="shared" si="33"/>
        <v>268</v>
      </c>
    </row>
    <row r="1060" spans="1:11">
      <c r="A1060" t="s">
        <v>370</v>
      </c>
      <c r="B1060" t="s">
        <v>10</v>
      </c>
      <c r="C1060" s="3">
        <v>46128</v>
      </c>
      <c r="D1060" t="s">
        <v>363</v>
      </c>
      <c r="E1060" t="s">
        <v>21</v>
      </c>
      <c r="F1060" t="s">
        <v>371</v>
      </c>
      <c r="G1060" t="s">
        <v>16</v>
      </c>
      <c r="H1060" s="4">
        <v>0</v>
      </c>
      <c r="J1060" t="str">
        <f t="shared" si="32"/>
        <v>0000260603Consolidated City Population</v>
      </c>
      <c r="K1060" s="4">
        <f t="shared" si="33"/>
        <v>0</v>
      </c>
    </row>
    <row r="1061" spans="1:11">
      <c r="A1061" t="s">
        <v>370</v>
      </c>
      <c r="B1061" t="s">
        <v>10</v>
      </c>
      <c r="C1061" s="3">
        <v>46128</v>
      </c>
      <c r="D1061" t="s">
        <v>363</v>
      </c>
      <c r="E1061" t="s">
        <v>21</v>
      </c>
      <c r="F1061" t="s">
        <v>371</v>
      </c>
      <c r="G1061" t="s">
        <v>17</v>
      </c>
      <c r="H1061" s="4">
        <v>0</v>
      </c>
      <c r="J1061" t="str">
        <f t="shared" si="32"/>
        <v>0000260603Registered Automobiles</v>
      </c>
      <c r="K1061" s="4">
        <f t="shared" si="33"/>
        <v>0</v>
      </c>
    </row>
    <row r="1062" spans="1:11">
      <c r="A1062" t="s">
        <v>370</v>
      </c>
      <c r="B1062" t="s">
        <v>10</v>
      </c>
      <c r="C1062" s="3">
        <v>46128</v>
      </c>
      <c r="D1062" t="s">
        <v>363</v>
      </c>
      <c r="E1062" t="s">
        <v>21</v>
      </c>
      <c r="F1062" t="s">
        <v>371</v>
      </c>
      <c r="G1062" t="s">
        <v>18</v>
      </c>
      <c r="H1062" s="4">
        <v>0</v>
      </c>
      <c r="J1062" t="str">
        <f t="shared" si="32"/>
        <v>0000260603Registered Vehicles</v>
      </c>
      <c r="K1062" s="4">
        <f t="shared" si="33"/>
        <v>0</v>
      </c>
    </row>
    <row r="1063" spans="1:11">
      <c r="A1063" t="s">
        <v>370</v>
      </c>
      <c r="B1063" t="s">
        <v>10</v>
      </c>
      <c r="C1063" s="3">
        <v>46128</v>
      </c>
      <c r="D1063" t="s">
        <v>363</v>
      </c>
      <c r="E1063" t="s">
        <v>21</v>
      </c>
      <c r="F1063" t="s">
        <v>371</v>
      </c>
      <c r="G1063" t="s">
        <v>19</v>
      </c>
      <c r="H1063" s="4">
        <v>3.28</v>
      </c>
      <c r="J1063" t="str">
        <f t="shared" si="32"/>
        <v>0000260603Miles of Road of Unit</v>
      </c>
      <c r="K1063" s="4">
        <f t="shared" si="33"/>
        <v>3.28</v>
      </c>
    </row>
    <row r="1064" spans="1:11">
      <c r="A1064" t="s">
        <v>372</v>
      </c>
      <c r="B1064" t="s">
        <v>10</v>
      </c>
      <c r="C1064" s="3">
        <v>46128</v>
      </c>
      <c r="D1064" t="s">
        <v>363</v>
      </c>
      <c r="E1064" t="s">
        <v>21</v>
      </c>
      <c r="F1064" t="s">
        <v>373</v>
      </c>
      <c r="G1064" t="s">
        <v>19</v>
      </c>
      <c r="H1064" s="4">
        <v>14.84</v>
      </c>
      <c r="J1064" t="str">
        <f t="shared" si="32"/>
        <v>0000121201Miles of Road of Unit</v>
      </c>
      <c r="K1064" s="4">
        <f t="shared" si="33"/>
        <v>14.84</v>
      </c>
    </row>
    <row r="1065" spans="1:11">
      <c r="A1065" t="s">
        <v>372</v>
      </c>
      <c r="B1065" t="s">
        <v>10</v>
      </c>
      <c r="C1065" s="3">
        <v>46128</v>
      </c>
      <c r="D1065" t="s">
        <v>363</v>
      </c>
      <c r="E1065" t="s">
        <v>21</v>
      </c>
      <c r="F1065" t="s">
        <v>373</v>
      </c>
      <c r="G1065" t="s">
        <v>18</v>
      </c>
      <c r="H1065" s="4">
        <v>0</v>
      </c>
      <c r="J1065" t="str">
        <f t="shared" si="32"/>
        <v>0000121201Registered Vehicles</v>
      </c>
      <c r="K1065" s="4">
        <f t="shared" si="33"/>
        <v>0</v>
      </c>
    </row>
    <row r="1066" spans="1:11">
      <c r="A1066" t="s">
        <v>372</v>
      </c>
      <c r="B1066" t="s">
        <v>10</v>
      </c>
      <c r="C1066" s="3">
        <v>46128</v>
      </c>
      <c r="D1066" t="s">
        <v>363</v>
      </c>
      <c r="E1066" t="s">
        <v>21</v>
      </c>
      <c r="F1066" t="s">
        <v>373</v>
      </c>
      <c r="G1066" t="s">
        <v>17</v>
      </c>
      <c r="H1066" s="4">
        <v>0</v>
      </c>
      <c r="J1066" t="str">
        <f t="shared" si="32"/>
        <v>0000121201Registered Automobiles</v>
      </c>
      <c r="K1066" s="4">
        <f t="shared" si="33"/>
        <v>0</v>
      </c>
    </row>
    <row r="1067" spans="1:11">
      <c r="A1067" t="s">
        <v>372</v>
      </c>
      <c r="B1067" t="s">
        <v>10</v>
      </c>
      <c r="C1067" s="3">
        <v>46128</v>
      </c>
      <c r="D1067" t="s">
        <v>363</v>
      </c>
      <c r="E1067" t="s">
        <v>21</v>
      </c>
      <c r="F1067" t="s">
        <v>373</v>
      </c>
      <c r="G1067" t="s">
        <v>16</v>
      </c>
      <c r="H1067" s="4">
        <v>0</v>
      </c>
      <c r="J1067" t="str">
        <f t="shared" si="32"/>
        <v>0000121201Consolidated City Population</v>
      </c>
      <c r="K1067" s="4">
        <f t="shared" si="33"/>
        <v>0</v>
      </c>
    </row>
    <row r="1068" spans="1:11">
      <c r="A1068" t="s">
        <v>372</v>
      </c>
      <c r="B1068" t="s">
        <v>10</v>
      </c>
      <c r="C1068" s="3">
        <v>46128</v>
      </c>
      <c r="D1068" t="s">
        <v>363</v>
      </c>
      <c r="E1068" t="s">
        <v>21</v>
      </c>
      <c r="F1068" t="s">
        <v>373</v>
      </c>
      <c r="G1068" t="s">
        <v>15</v>
      </c>
      <c r="H1068" s="4">
        <v>1516</v>
      </c>
      <c r="J1068" t="str">
        <f t="shared" si="32"/>
        <v>0000121201Current Unit Population</v>
      </c>
      <c r="K1068" s="4">
        <f t="shared" si="33"/>
        <v>1516</v>
      </c>
    </row>
    <row r="1069" spans="1:11">
      <c r="A1069" t="s">
        <v>372</v>
      </c>
      <c r="B1069" t="s">
        <v>10</v>
      </c>
      <c r="C1069" s="3">
        <v>46128</v>
      </c>
      <c r="D1069" t="s">
        <v>363</v>
      </c>
      <c r="E1069" t="s">
        <v>21</v>
      </c>
      <c r="F1069" t="s">
        <v>373</v>
      </c>
      <c r="G1069" t="s">
        <v>14</v>
      </c>
      <c r="H1069" s="4">
        <v>1516</v>
      </c>
      <c r="J1069" t="str">
        <f t="shared" si="32"/>
        <v>0000121201Decennial Unit Population</v>
      </c>
      <c r="K1069" s="4">
        <f t="shared" si="33"/>
        <v>1516</v>
      </c>
    </row>
    <row r="1070" spans="1:11">
      <c r="A1070" t="s">
        <v>374</v>
      </c>
      <c r="B1070" t="s">
        <v>10</v>
      </c>
      <c r="C1070" s="3">
        <v>46128</v>
      </c>
      <c r="D1070" t="s">
        <v>363</v>
      </c>
      <c r="E1070" t="s">
        <v>21</v>
      </c>
      <c r="F1070" t="s">
        <v>375</v>
      </c>
      <c r="G1070" t="s">
        <v>15</v>
      </c>
      <c r="H1070" s="4">
        <v>494</v>
      </c>
      <c r="J1070" t="str">
        <f t="shared" si="32"/>
        <v>0000260604Current Unit Population</v>
      </c>
      <c r="K1070" s="4">
        <f t="shared" si="33"/>
        <v>494</v>
      </c>
    </row>
    <row r="1071" spans="1:11">
      <c r="A1071" t="s">
        <v>374</v>
      </c>
      <c r="B1071" t="s">
        <v>10</v>
      </c>
      <c r="C1071" s="3">
        <v>46128</v>
      </c>
      <c r="D1071" t="s">
        <v>363</v>
      </c>
      <c r="E1071" t="s">
        <v>21</v>
      </c>
      <c r="F1071" t="s">
        <v>375</v>
      </c>
      <c r="G1071" t="s">
        <v>16</v>
      </c>
      <c r="H1071" s="4">
        <v>0</v>
      </c>
      <c r="J1071" t="str">
        <f t="shared" si="32"/>
        <v>0000260604Consolidated City Population</v>
      </c>
      <c r="K1071" s="4">
        <f t="shared" si="33"/>
        <v>0</v>
      </c>
    </row>
    <row r="1072" spans="1:11">
      <c r="A1072" t="s">
        <v>374</v>
      </c>
      <c r="B1072" t="s">
        <v>10</v>
      </c>
      <c r="C1072" s="3">
        <v>46128</v>
      </c>
      <c r="D1072" t="s">
        <v>363</v>
      </c>
      <c r="E1072" t="s">
        <v>21</v>
      </c>
      <c r="F1072" t="s">
        <v>375</v>
      </c>
      <c r="G1072" t="s">
        <v>17</v>
      </c>
      <c r="H1072" s="4">
        <v>0</v>
      </c>
      <c r="J1072" t="str">
        <f t="shared" si="32"/>
        <v>0000260604Registered Automobiles</v>
      </c>
      <c r="K1072" s="4">
        <f t="shared" si="33"/>
        <v>0</v>
      </c>
    </row>
    <row r="1073" spans="1:11">
      <c r="A1073" t="s">
        <v>374</v>
      </c>
      <c r="B1073" t="s">
        <v>10</v>
      </c>
      <c r="C1073" s="3">
        <v>46128</v>
      </c>
      <c r="D1073" t="s">
        <v>363</v>
      </c>
      <c r="E1073" t="s">
        <v>21</v>
      </c>
      <c r="F1073" t="s">
        <v>375</v>
      </c>
      <c r="G1073" t="s">
        <v>18</v>
      </c>
      <c r="H1073" s="4">
        <v>0</v>
      </c>
      <c r="J1073" t="str">
        <f t="shared" si="32"/>
        <v>0000260604Registered Vehicles</v>
      </c>
      <c r="K1073" s="4">
        <f t="shared" si="33"/>
        <v>0</v>
      </c>
    </row>
    <row r="1074" spans="1:11">
      <c r="A1074" t="s">
        <v>374</v>
      </c>
      <c r="B1074" t="s">
        <v>10</v>
      </c>
      <c r="C1074" s="3">
        <v>46128</v>
      </c>
      <c r="D1074" t="s">
        <v>363</v>
      </c>
      <c r="E1074" t="s">
        <v>21</v>
      </c>
      <c r="F1074" t="s">
        <v>375</v>
      </c>
      <c r="G1074" t="s">
        <v>19</v>
      </c>
      <c r="H1074" s="4">
        <v>6.25</v>
      </c>
      <c r="J1074" t="str">
        <f t="shared" si="32"/>
        <v>0000260604Miles of Road of Unit</v>
      </c>
      <c r="K1074" s="4">
        <f t="shared" si="33"/>
        <v>6.25</v>
      </c>
    </row>
    <row r="1075" spans="1:11">
      <c r="A1075" t="s">
        <v>374</v>
      </c>
      <c r="B1075" t="s">
        <v>10</v>
      </c>
      <c r="C1075" s="3">
        <v>46128</v>
      </c>
      <c r="D1075" t="s">
        <v>363</v>
      </c>
      <c r="E1075" t="s">
        <v>21</v>
      </c>
      <c r="F1075" t="s">
        <v>375</v>
      </c>
      <c r="G1075" t="s">
        <v>14</v>
      </c>
      <c r="H1075" s="4">
        <v>494</v>
      </c>
      <c r="J1075" t="str">
        <f t="shared" si="32"/>
        <v>0000260604Decennial Unit Population</v>
      </c>
      <c r="K1075" s="4">
        <f t="shared" si="33"/>
        <v>494</v>
      </c>
    </row>
    <row r="1076" spans="1:11">
      <c r="A1076" t="s">
        <v>376</v>
      </c>
      <c r="B1076" t="s">
        <v>10</v>
      </c>
      <c r="C1076" s="3">
        <v>46128</v>
      </c>
      <c r="D1076" t="s">
        <v>363</v>
      </c>
      <c r="E1076" t="s">
        <v>21</v>
      </c>
      <c r="F1076" t="s">
        <v>377</v>
      </c>
      <c r="G1076" t="s">
        <v>15</v>
      </c>
      <c r="H1076" s="4">
        <v>918</v>
      </c>
      <c r="J1076" t="str">
        <f t="shared" si="32"/>
        <v>0000121211Current Unit Population</v>
      </c>
      <c r="K1076" s="4">
        <f t="shared" si="33"/>
        <v>918</v>
      </c>
    </row>
    <row r="1077" spans="1:11">
      <c r="A1077" t="s">
        <v>376</v>
      </c>
      <c r="B1077" t="s">
        <v>10</v>
      </c>
      <c r="C1077" s="3">
        <v>46128</v>
      </c>
      <c r="D1077" t="s">
        <v>363</v>
      </c>
      <c r="E1077" t="s">
        <v>21</v>
      </c>
      <c r="F1077" t="s">
        <v>377</v>
      </c>
      <c r="G1077" t="s">
        <v>14</v>
      </c>
      <c r="H1077" s="4">
        <v>918</v>
      </c>
      <c r="J1077" t="str">
        <f t="shared" si="32"/>
        <v>0000121211Decennial Unit Population</v>
      </c>
      <c r="K1077" s="4">
        <f t="shared" si="33"/>
        <v>918</v>
      </c>
    </row>
    <row r="1078" spans="1:11">
      <c r="A1078" t="s">
        <v>376</v>
      </c>
      <c r="B1078" t="s">
        <v>10</v>
      </c>
      <c r="C1078" s="3">
        <v>46128</v>
      </c>
      <c r="D1078" t="s">
        <v>363</v>
      </c>
      <c r="E1078" t="s">
        <v>21</v>
      </c>
      <c r="F1078" t="s">
        <v>377</v>
      </c>
      <c r="G1078" t="s">
        <v>16</v>
      </c>
      <c r="H1078" s="4">
        <v>0</v>
      </c>
      <c r="J1078" t="str">
        <f t="shared" si="32"/>
        <v>0000121211Consolidated City Population</v>
      </c>
      <c r="K1078" s="4">
        <f t="shared" si="33"/>
        <v>0</v>
      </c>
    </row>
    <row r="1079" spans="1:11">
      <c r="A1079" t="s">
        <v>376</v>
      </c>
      <c r="B1079" t="s">
        <v>10</v>
      </c>
      <c r="C1079" s="3">
        <v>46128</v>
      </c>
      <c r="D1079" t="s">
        <v>363</v>
      </c>
      <c r="E1079" t="s">
        <v>21</v>
      </c>
      <c r="F1079" t="s">
        <v>377</v>
      </c>
      <c r="G1079" t="s">
        <v>19</v>
      </c>
      <c r="H1079" s="4">
        <v>7.29</v>
      </c>
      <c r="J1079" t="str">
        <f t="shared" si="32"/>
        <v>0000121211Miles of Road of Unit</v>
      </c>
      <c r="K1079" s="4">
        <f t="shared" si="33"/>
        <v>7.29</v>
      </c>
    </row>
    <row r="1080" spans="1:11">
      <c r="A1080" t="s">
        <v>376</v>
      </c>
      <c r="B1080" t="s">
        <v>10</v>
      </c>
      <c r="C1080" s="3">
        <v>46128</v>
      </c>
      <c r="D1080" t="s">
        <v>363</v>
      </c>
      <c r="E1080" t="s">
        <v>21</v>
      </c>
      <c r="F1080" t="s">
        <v>377</v>
      </c>
      <c r="G1080" t="s">
        <v>18</v>
      </c>
      <c r="H1080" s="4">
        <v>0</v>
      </c>
      <c r="J1080" t="str">
        <f t="shared" si="32"/>
        <v>0000121211Registered Vehicles</v>
      </c>
      <c r="K1080" s="4">
        <f t="shared" si="33"/>
        <v>0</v>
      </c>
    </row>
    <row r="1081" spans="1:11">
      <c r="A1081" t="s">
        <v>376</v>
      </c>
      <c r="B1081" t="s">
        <v>10</v>
      </c>
      <c r="C1081" s="3">
        <v>46128</v>
      </c>
      <c r="D1081" t="s">
        <v>363</v>
      </c>
      <c r="E1081" t="s">
        <v>21</v>
      </c>
      <c r="F1081" t="s">
        <v>377</v>
      </c>
      <c r="G1081" t="s">
        <v>17</v>
      </c>
      <c r="H1081" s="4">
        <v>0</v>
      </c>
      <c r="J1081" t="str">
        <f t="shared" si="32"/>
        <v>0000121211Registered Automobiles</v>
      </c>
      <c r="K1081" s="4">
        <f t="shared" si="33"/>
        <v>0</v>
      </c>
    </row>
    <row r="1082" spans="1:11">
      <c r="A1082" t="s">
        <v>378</v>
      </c>
      <c r="B1082" t="s">
        <v>10</v>
      </c>
      <c r="C1082" s="3">
        <v>46128</v>
      </c>
      <c r="D1082" t="s">
        <v>363</v>
      </c>
      <c r="E1082" t="s">
        <v>21</v>
      </c>
      <c r="F1082" t="s">
        <v>379</v>
      </c>
      <c r="G1082" t="s">
        <v>14</v>
      </c>
      <c r="H1082" s="4">
        <v>1075</v>
      </c>
      <c r="J1082" t="str">
        <f t="shared" si="32"/>
        <v>0000121213Decennial Unit Population</v>
      </c>
      <c r="K1082" s="4">
        <f t="shared" si="33"/>
        <v>1075</v>
      </c>
    </row>
    <row r="1083" spans="1:11">
      <c r="A1083" t="s">
        <v>378</v>
      </c>
      <c r="B1083" t="s">
        <v>10</v>
      </c>
      <c r="C1083" s="3">
        <v>46128</v>
      </c>
      <c r="D1083" t="s">
        <v>363</v>
      </c>
      <c r="E1083" t="s">
        <v>21</v>
      </c>
      <c r="F1083" t="s">
        <v>379</v>
      </c>
      <c r="G1083" t="s">
        <v>15</v>
      </c>
      <c r="H1083" s="4">
        <v>1075</v>
      </c>
      <c r="J1083" t="str">
        <f t="shared" si="32"/>
        <v>0000121213Current Unit Population</v>
      </c>
      <c r="K1083" s="4">
        <f t="shared" si="33"/>
        <v>1075</v>
      </c>
    </row>
    <row r="1084" spans="1:11">
      <c r="A1084" t="s">
        <v>378</v>
      </c>
      <c r="B1084" t="s">
        <v>10</v>
      </c>
      <c r="C1084" s="3">
        <v>46128</v>
      </c>
      <c r="D1084" t="s">
        <v>363</v>
      </c>
      <c r="E1084" t="s">
        <v>21</v>
      </c>
      <c r="F1084" t="s">
        <v>379</v>
      </c>
      <c r="G1084" t="s">
        <v>18</v>
      </c>
      <c r="H1084" s="4">
        <v>0</v>
      </c>
      <c r="J1084" t="str">
        <f t="shared" si="32"/>
        <v>0000121213Registered Vehicles</v>
      </c>
      <c r="K1084" s="4">
        <f t="shared" si="33"/>
        <v>0</v>
      </c>
    </row>
    <row r="1085" spans="1:11">
      <c r="A1085" t="s">
        <v>378</v>
      </c>
      <c r="B1085" t="s">
        <v>10</v>
      </c>
      <c r="C1085" s="3">
        <v>46128</v>
      </c>
      <c r="D1085" t="s">
        <v>363</v>
      </c>
      <c r="E1085" t="s">
        <v>21</v>
      </c>
      <c r="F1085" t="s">
        <v>379</v>
      </c>
      <c r="G1085" t="s">
        <v>17</v>
      </c>
      <c r="H1085" s="4">
        <v>0</v>
      </c>
      <c r="J1085" t="str">
        <f t="shared" si="32"/>
        <v>0000121213Registered Automobiles</v>
      </c>
      <c r="K1085" s="4">
        <f t="shared" si="33"/>
        <v>0</v>
      </c>
    </row>
    <row r="1086" spans="1:11">
      <c r="A1086" t="s">
        <v>378</v>
      </c>
      <c r="B1086" t="s">
        <v>10</v>
      </c>
      <c r="C1086" s="3">
        <v>46128</v>
      </c>
      <c r="D1086" t="s">
        <v>363</v>
      </c>
      <c r="E1086" t="s">
        <v>21</v>
      </c>
      <c r="F1086" t="s">
        <v>379</v>
      </c>
      <c r="G1086" t="s">
        <v>16</v>
      </c>
      <c r="H1086" s="4">
        <v>0</v>
      </c>
      <c r="J1086" t="str">
        <f t="shared" si="32"/>
        <v>0000121213Consolidated City Population</v>
      </c>
      <c r="K1086" s="4">
        <f t="shared" si="33"/>
        <v>0</v>
      </c>
    </row>
    <row r="1087" spans="1:11">
      <c r="A1087" t="s">
        <v>378</v>
      </c>
      <c r="B1087" t="s">
        <v>10</v>
      </c>
      <c r="C1087" s="3">
        <v>46128</v>
      </c>
      <c r="D1087" t="s">
        <v>363</v>
      </c>
      <c r="E1087" t="s">
        <v>21</v>
      </c>
      <c r="F1087" t="s">
        <v>379</v>
      </c>
      <c r="G1087" t="s">
        <v>19</v>
      </c>
      <c r="H1087" s="4">
        <v>8.64</v>
      </c>
      <c r="J1087" t="str">
        <f t="shared" si="32"/>
        <v>0000121213Miles of Road of Unit</v>
      </c>
      <c r="K1087" s="4">
        <f t="shared" si="33"/>
        <v>8.64</v>
      </c>
    </row>
    <row r="1088" spans="1:11">
      <c r="A1088" t="s">
        <v>380</v>
      </c>
      <c r="B1088" t="s">
        <v>10</v>
      </c>
      <c r="C1088" s="3">
        <v>46128</v>
      </c>
      <c r="D1088" t="s">
        <v>363</v>
      </c>
      <c r="E1088" t="s">
        <v>21</v>
      </c>
      <c r="F1088" t="s">
        <v>381</v>
      </c>
      <c r="G1088" t="s">
        <v>19</v>
      </c>
      <c r="H1088" s="4">
        <v>18.260000000000002</v>
      </c>
      <c r="J1088" t="str">
        <f t="shared" si="32"/>
        <v>0000121214Miles of Road of Unit</v>
      </c>
      <c r="K1088" s="4">
        <f t="shared" si="33"/>
        <v>18.260000000000002</v>
      </c>
    </row>
    <row r="1089" spans="1:11">
      <c r="A1089" t="s">
        <v>380</v>
      </c>
      <c r="B1089" t="s">
        <v>10</v>
      </c>
      <c r="C1089" s="3">
        <v>46128</v>
      </c>
      <c r="D1089" t="s">
        <v>363</v>
      </c>
      <c r="E1089" t="s">
        <v>21</v>
      </c>
      <c r="F1089" t="s">
        <v>381</v>
      </c>
      <c r="G1089" t="s">
        <v>18</v>
      </c>
      <c r="H1089" s="4">
        <v>0</v>
      </c>
      <c r="J1089" t="str">
        <f t="shared" si="32"/>
        <v>0000121214Registered Vehicles</v>
      </c>
      <c r="K1089" s="4">
        <f t="shared" si="33"/>
        <v>0</v>
      </c>
    </row>
    <row r="1090" spans="1:11">
      <c r="A1090" t="s">
        <v>380</v>
      </c>
      <c r="B1090" t="s">
        <v>10</v>
      </c>
      <c r="C1090" s="3">
        <v>46128</v>
      </c>
      <c r="D1090" t="s">
        <v>363</v>
      </c>
      <c r="E1090" t="s">
        <v>21</v>
      </c>
      <c r="F1090" t="s">
        <v>381</v>
      </c>
      <c r="G1090" t="s">
        <v>17</v>
      </c>
      <c r="H1090" s="4">
        <v>0</v>
      </c>
      <c r="J1090" t="str">
        <f t="shared" si="32"/>
        <v>0000121214Registered Automobiles</v>
      </c>
      <c r="K1090" s="4">
        <f t="shared" si="33"/>
        <v>0</v>
      </c>
    </row>
    <row r="1091" spans="1:11">
      <c r="A1091" t="s">
        <v>380</v>
      </c>
      <c r="B1091" t="s">
        <v>10</v>
      </c>
      <c r="C1091" s="3">
        <v>46128</v>
      </c>
      <c r="D1091" t="s">
        <v>363</v>
      </c>
      <c r="E1091" t="s">
        <v>21</v>
      </c>
      <c r="F1091" t="s">
        <v>381</v>
      </c>
      <c r="G1091" t="s">
        <v>16</v>
      </c>
      <c r="H1091" s="4">
        <v>0</v>
      </c>
      <c r="J1091" t="str">
        <f t="shared" ref="J1091:J1154" si="34">A1091&amp;G1091</f>
        <v>0000121214Consolidated City Population</v>
      </c>
      <c r="K1091" s="4">
        <f t="shared" ref="K1091:K1154" si="35">H1091</f>
        <v>0</v>
      </c>
    </row>
    <row r="1092" spans="1:11">
      <c r="A1092" t="s">
        <v>380</v>
      </c>
      <c r="B1092" t="s">
        <v>10</v>
      </c>
      <c r="C1092" s="3">
        <v>46128</v>
      </c>
      <c r="D1092" t="s">
        <v>363</v>
      </c>
      <c r="E1092" t="s">
        <v>21</v>
      </c>
      <c r="F1092" t="s">
        <v>381</v>
      </c>
      <c r="G1092" t="s">
        <v>14</v>
      </c>
      <c r="H1092" s="4">
        <v>3821</v>
      </c>
      <c r="J1092" t="str">
        <f t="shared" si="34"/>
        <v>0000121214Decennial Unit Population</v>
      </c>
      <c r="K1092" s="4">
        <f t="shared" si="35"/>
        <v>3821</v>
      </c>
    </row>
    <row r="1093" spans="1:11">
      <c r="A1093" t="s">
        <v>380</v>
      </c>
      <c r="B1093" t="s">
        <v>10</v>
      </c>
      <c r="C1093" s="3">
        <v>46128</v>
      </c>
      <c r="D1093" t="s">
        <v>363</v>
      </c>
      <c r="E1093" t="s">
        <v>21</v>
      </c>
      <c r="F1093" t="s">
        <v>381</v>
      </c>
      <c r="G1093" t="s">
        <v>15</v>
      </c>
      <c r="H1093" s="4">
        <v>3821</v>
      </c>
      <c r="J1093" t="str">
        <f t="shared" si="34"/>
        <v>0000121214Current Unit Population</v>
      </c>
      <c r="K1093" s="4">
        <f t="shared" si="35"/>
        <v>3821</v>
      </c>
    </row>
    <row r="1094" spans="1:11">
      <c r="A1094" t="s">
        <v>382</v>
      </c>
      <c r="B1094" t="s">
        <v>10</v>
      </c>
      <c r="C1094" s="3">
        <v>46128</v>
      </c>
      <c r="D1094" t="s">
        <v>363</v>
      </c>
      <c r="E1094" t="s">
        <v>21</v>
      </c>
      <c r="F1094" t="s">
        <v>383</v>
      </c>
      <c r="G1094" t="s">
        <v>15</v>
      </c>
      <c r="H1094" s="4">
        <v>790</v>
      </c>
      <c r="J1094" t="str">
        <f t="shared" si="34"/>
        <v>0000121215Current Unit Population</v>
      </c>
      <c r="K1094" s="4">
        <f t="shared" si="35"/>
        <v>790</v>
      </c>
    </row>
    <row r="1095" spans="1:11">
      <c r="A1095" t="s">
        <v>382</v>
      </c>
      <c r="B1095" t="s">
        <v>10</v>
      </c>
      <c r="C1095" s="3">
        <v>46128</v>
      </c>
      <c r="D1095" t="s">
        <v>363</v>
      </c>
      <c r="E1095" t="s">
        <v>21</v>
      </c>
      <c r="F1095" t="s">
        <v>383</v>
      </c>
      <c r="G1095" t="s">
        <v>16</v>
      </c>
      <c r="H1095" s="4">
        <v>0</v>
      </c>
      <c r="J1095" t="str">
        <f t="shared" si="34"/>
        <v>0000121215Consolidated City Population</v>
      </c>
      <c r="K1095" s="4">
        <f t="shared" si="35"/>
        <v>0</v>
      </c>
    </row>
    <row r="1096" spans="1:11">
      <c r="A1096" t="s">
        <v>382</v>
      </c>
      <c r="B1096" t="s">
        <v>10</v>
      </c>
      <c r="C1096" s="3">
        <v>46128</v>
      </c>
      <c r="D1096" t="s">
        <v>363</v>
      </c>
      <c r="E1096" t="s">
        <v>21</v>
      </c>
      <c r="F1096" t="s">
        <v>383</v>
      </c>
      <c r="G1096" t="s">
        <v>17</v>
      </c>
      <c r="H1096" s="4">
        <v>0</v>
      </c>
      <c r="J1096" t="str">
        <f t="shared" si="34"/>
        <v>0000121215Registered Automobiles</v>
      </c>
      <c r="K1096" s="4">
        <f t="shared" si="35"/>
        <v>0</v>
      </c>
    </row>
    <row r="1097" spans="1:11">
      <c r="A1097" t="s">
        <v>382</v>
      </c>
      <c r="B1097" t="s">
        <v>10</v>
      </c>
      <c r="C1097" s="3">
        <v>46128</v>
      </c>
      <c r="D1097" t="s">
        <v>363</v>
      </c>
      <c r="E1097" t="s">
        <v>21</v>
      </c>
      <c r="F1097" t="s">
        <v>383</v>
      </c>
      <c r="G1097" t="s">
        <v>18</v>
      </c>
      <c r="H1097" s="4">
        <v>0</v>
      </c>
      <c r="J1097" t="str">
        <f t="shared" si="34"/>
        <v>0000121215Registered Vehicles</v>
      </c>
      <c r="K1097" s="4">
        <f t="shared" si="35"/>
        <v>0</v>
      </c>
    </row>
    <row r="1098" spans="1:11">
      <c r="A1098" t="s">
        <v>382</v>
      </c>
      <c r="B1098" t="s">
        <v>10</v>
      </c>
      <c r="C1098" s="3">
        <v>46128</v>
      </c>
      <c r="D1098" t="s">
        <v>363</v>
      </c>
      <c r="E1098" t="s">
        <v>21</v>
      </c>
      <c r="F1098" t="s">
        <v>383</v>
      </c>
      <c r="G1098" t="s">
        <v>19</v>
      </c>
      <c r="H1098" s="4">
        <v>5.59</v>
      </c>
      <c r="J1098" t="str">
        <f t="shared" si="34"/>
        <v>0000121215Miles of Road of Unit</v>
      </c>
      <c r="K1098" s="4">
        <f t="shared" si="35"/>
        <v>5.59</v>
      </c>
    </row>
    <row r="1099" spans="1:11">
      <c r="A1099" t="s">
        <v>382</v>
      </c>
      <c r="B1099" t="s">
        <v>10</v>
      </c>
      <c r="C1099" s="3">
        <v>46128</v>
      </c>
      <c r="D1099" t="s">
        <v>363</v>
      </c>
      <c r="E1099" t="s">
        <v>21</v>
      </c>
      <c r="F1099" t="s">
        <v>383</v>
      </c>
      <c r="G1099" t="s">
        <v>14</v>
      </c>
      <c r="H1099" s="4">
        <v>790</v>
      </c>
      <c r="J1099" t="str">
        <f t="shared" si="34"/>
        <v>0000121215Decennial Unit Population</v>
      </c>
      <c r="K1099" s="4">
        <f t="shared" si="35"/>
        <v>790</v>
      </c>
    </row>
    <row r="1100" spans="1:11">
      <c r="A1100" t="s">
        <v>384</v>
      </c>
      <c r="B1100" t="s">
        <v>10</v>
      </c>
      <c r="C1100" s="3">
        <v>46128</v>
      </c>
      <c r="D1100" t="s">
        <v>385</v>
      </c>
      <c r="E1100" t="s">
        <v>12</v>
      </c>
      <c r="F1100" t="s">
        <v>13</v>
      </c>
      <c r="G1100" t="s">
        <v>14</v>
      </c>
      <c r="H1100" s="4">
        <v>18953</v>
      </c>
      <c r="J1100" t="str">
        <f t="shared" si="34"/>
        <v>0000082965Decennial Unit Population</v>
      </c>
      <c r="K1100" s="4">
        <f t="shared" si="35"/>
        <v>18953</v>
      </c>
    </row>
    <row r="1101" spans="1:11">
      <c r="A1101" t="s">
        <v>384</v>
      </c>
      <c r="B1101" t="s">
        <v>10</v>
      </c>
      <c r="C1101" s="3">
        <v>46128</v>
      </c>
      <c r="D1101" t="s">
        <v>385</v>
      </c>
      <c r="E1101" t="s">
        <v>12</v>
      </c>
      <c r="F1101" t="s">
        <v>13</v>
      </c>
      <c r="G1101" t="s">
        <v>15</v>
      </c>
      <c r="H1101" s="4">
        <v>18953</v>
      </c>
      <c r="J1101" t="str">
        <f t="shared" si="34"/>
        <v>0000082965Current Unit Population</v>
      </c>
      <c r="K1101" s="4">
        <f t="shared" si="35"/>
        <v>18953</v>
      </c>
    </row>
    <row r="1102" spans="1:11">
      <c r="A1102" t="s">
        <v>384</v>
      </c>
      <c r="B1102" t="s">
        <v>10</v>
      </c>
      <c r="C1102" s="3">
        <v>46128</v>
      </c>
      <c r="D1102" t="s">
        <v>385</v>
      </c>
      <c r="E1102" t="s">
        <v>12</v>
      </c>
      <c r="F1102" t="s">
        <v>13</v>
      </c>
      <c r="G1102" t="s">
        <v>16</v>
      </c>
      <c r="H1102" s="4">
        <v>0</v>
      </c>
      <c r="J1102" t="str">
        <f t="shared" si="34"/>
        <v>0000082965Consolidated City Population</v>
      </c>
      <c r="K1102" s="4">
        <f t="shared" si="35"/>
        <v>0</v>
      </c>
    </row>
    <row r="1103" spans="1:11">
      <c r="A1103" t="s">
        <v>384</v>
      </c>
      <c r="B1103" t="s">
        <v>10</v>
      </c>
      <c r="C1103" s="3">
        <v>46128</v>
      </c>
      <c r="D1103" t="s">
        <v>385</v>
      </c>
      <c r="E1103" t="s">
        <v>12</v>
      </c>
      <c r="F1103" t="s">
        <v>13</v>
      </c>
      <c r="G1103" t="s">
        <v>17</v>
      </c>
      <c r="H1103" s="4">
        <v>20579</v>
      </c>
      <c r="J1103" t="str">
        <f t="shared" si="34"/>
        <v>0000082965Registered Automobiles</v>
      </c>
      <c r="K1103" s="4">
        <f t="shared" si="35"/>
        <v>20579</v>
      </c>
    </row>
    <row r="1104" spans="1:11">
      <c r="A1104" t="s">
        <v>384</v>
      </c>
      <c r="B1104" t="s">
        <v>10</v>
      </c>
      <c r="C1104" s="3">
        <v>46128</v>
      </c>
      <c r="D1104" t="s">
        <v>385</v>
      </c>
      <c r="E1104" t="s">
        <v>12</v>
      </c>
      <c r="F1104" t="s">
        <v>13</v>
      </c>
      <c r="G1104" t="s">
        <v>19</v>
      </c>
      <c r="H1104" s="4">
        <v>870.94</v>
      </c>
      <c r="J1104" t="str">
        <f t="shared" si="34"/>
        <v>0000082965Miles of Road of Unit</v>
      </c>
      <c r="K1104" s="4">
        <f t="shared" si="35"/>
        <v>870.94</v>
      </c>
    </row>
    <row r="1105" spans="1:11">
      <c r="A1105" t="s">
        <v>384</v>
      </c>
      <c r="B1105" t="s">
        <v>10</v>
      </c>
      <c r="C1105" s="3">
        <v>46128</v>
      </c>
      <c r="D1105" t="s">
        <v>385</v>
      </c>
      <c r="E1105" t="s">
        <v>12</v>
      </c>
      <c r="F1105" t="s">
        <v>13</v>
      </c>
      <c r="G1105" t="s">
        <v>18</v>
      </c>
      <c r="H1105" s="4">
        <v>40460</v>
      </c>
      <c r="J1105" t="str">
        <f t="shared" si="34"/>
        <v>0000082965Registered Vehicles</v>
      </c>
      <c r="K1105" s="4">
        <f t="shared" si="35"/>
        <v>40460</v>
      </c>
    </row>
    <row r="1106" spans="1:11">
      <c r="A1106" t="s">
        <v>386</v>
      </c>
      <c r="B1106" t="s">
        <v>10</v>
      </c>
      <c r="C1106" s="3">
        <v>46128</v>
      </c>
      <c r="D1106" t="s">
        <v>385</v>
      </c>
      <c r="E1106" t="s">
        <v>21</v>
      </c>
      <c r="F1106" t="s">
        <v>387</v>
      </c>
      <c r="G1106" t="s">
        <v>14</v>
      </c>
      <c r="H1106" s="4">
        <v>5133</v>
      </c>
      <c r="J1106" t="str">
        <f t="shared" si="34"/>
        <v>0000121235Decennial Unit Population</v>
      </c>
      <c r="K1106" s="4">
        <f t="shared" si="35"/>
        <v>5133</v>
      </c>
    </row>
    <row r="1107" spans="1:11">
      <c r="A1107" t="s">
        <v>386</v>
      </c>
      <c r="B1107" t="s">
        <v>10</v>
      </c>
      <c r="C1107" s="3">
        <v>46128</v>
      </c>
      <c r="D1107" t="s">
        <v>385</v>
      </c>
      <c r="E1107" t="s">
        <v>21</v>
      </c>
      <c r="F1107" t="s">
        <v>387</v>
      </c>
      <c r="G1107" t="s">
        <v>15</v>
      </c>
      <c r="H1107" s="4">
        <v>5133</v>
      </c>
      <c r="J1107" t="str">
        <f t="shared" si="34"/>
        <v>0000121235Current Unit Population</v>
      </c>
      <c r="K1107" s="4">
        <f t="shared" si="35"/>
        <v>5133</v>
      </c>
    </row>
    <row r="1108" spans="1:11">
      <c r="A1108" t="s">
        <v>386</v>
      </c>
      <c r="B1108" t="s">
        <v>10</v>
      </c>
      <c r="C1108" s="3">
        <v>46128</v>
      </c>
      <c r="D1108" t="s">
        <v>385</v>
      </c>
      <c r="E1108" t="s">
        <v>21</v>
      </c>
      <c r="F1108" t="s">
        <v>387</v>
      </c>
      <c r="G1108" t="s">
        <v>16</v>
      </c>
      <c r="H1108" s="4">
        <v>0</v>
      </c>
      <c r="J1108" t="str">
        <f t="shared" si="34"/>
        <v>0000121235Consolidated City Population</v>
      </c>
      <c r="K1108" s="4">
        <f t="shared" si="35"/>
        <v>0</v>
      </c>
    </row>
    <row r="1109" spans="1:11">
      <c r="A1109" t="s">
        <v>386</v>
      </c>
      <c r="B1109" t="s">
        <v>10</v>
      </c>
      <c r="C1109" s="3">
        <v>46128</v>
      </c>
      <c r="D1109" t="s">
        <v>385</v>
      </c>
      <c r="E1109" t="s">
        <v>21</v>
      </c>
      <c r="F1109" t="s">
        <v>387</v>
      </c>
      <c r="G1109" t="s">
        <v>18</v>
      </c>
      <c r="H1109" s="4">
        <v>0</v>
      </c>
      <c r="J1109" t="str">
        <f t="shared" si="34"/>
        <v>0000121235Registered Vehicles</v>
      </c>
      <c r="K1109" s="4">
        <f t="shared" si="35"/>
        <v>0</v>
      </c>
    </row>
    <row r="1110" spans="1:11">
      <c r="A1110" t="s">
        <v>386</v>
      </c>
      <c r="B1110" t="s">
        <v>10</v>
      </c>
      <c r="C1110" s="3">
        <v>46128</v>
      </c>
      <c r="D1110" t="s">
        <v>385</v>
      </c>
      <c r="E1110" t="s">
        <v>21</v>
      </c>
      <c r="F1110" t="s">
        <v>387</v>
      </c>
      <c r="G1110" t="s">
        <v>17</v>
      </c>
      <c r="H1110" s="4">
        <v>0</v>
      </c>
      <c r="J1110" t="str">
        <f t="shared" si="34"/>
        <v>0000121235Registered Automobiles</v>
      </c>
      <c r="K1110" s="4">
        <f t="shared" si="35"/>
        <v>0</v>
      </c>
    </row>
    <row r="1111" spans="1:11">
      <c r="A1111" t="s">
        <v>386</v>
      </c>
      <c r="B1111" t="s">
        <v>10</v>
      </c>
      <c r="C1111" s="3">
        <v>46128</v>
      </c>
      <c r="D1111" t="s">
        <v>385</v>
      </c>
      <c r="E1111" t="s">
        <v>21</v>
      </c>
      <c r="F1111" t="s">
        <v>387</v>
      </c>
      <c r="G1111" t="s">
        <v>19</v>
      </c>
      <c r="H1111" s="4">
        <v>39.46</v>
      </c>
      <c r="J1111" t="str">
        <f t="shared" si="34"/>
        <v>0000121235Miles of Road of Unit</v>
      </c>
      <c r="K1111" s="4">
        <f t="shared" si="35"/>
        <v>39.46</v>
      </c>
    </row>
    <row r="1112" spans="1:11">
      <c r="A1112" t="s">
        <v>388</v>
      </c>
      <c r="B1112" t="s">
        <v>10</v>
      </c>
      <c r="C1112" s="3">
        <v>46128</v>
      </c>
      <c r="D1112" t="s">
        <v>385</v>
      </c>
      <c r="E1112" t="s">
        <v>21</v>
      </c>
      <c r="F1112" t="s">
        <v>389</v>
      </c>
      <c r="G1112" t="s">
        <v>14</v>
      </c>
      <c r="H1112" s="4">
        <v>1983</v>
      </c>
      <c r="J1112" t="str">
        <f t="shared" si="34"/>
        <v>0000260610Decennial Unit Population</v>
      </c>
      <c r="K1112" s="4">
        <f t="shared" si="35"/>
        <v>1983</v>
      </c>
    </row>
    <row r="1113" spans="1:11">
      <c r="A1113" t="s">
        <v>388</v>
      </c>
      <c r="B1113" t="s">
        <v>10</v>
      </c>
      <c r="C1113" s="3">
        <v>46128</v>
      </c>
      <c r="D1113" t="s">
        <v>385</v>
      </c>
      <c r="E1113" t="s">
        <v>21</v>
      </c>
      <c r="F1113" t="s">
        <v>389</v>
      </c>
      <c r="G1113" t="s">
        <v>15</v>
      </c>
      <c r="H1113" s="4">
        <v>1983</v>
      </c>
      <c r="J1113" t="str">
        <f t="shared" si="34"/>
        <v>0000260610Current Unit Population</v>
      </c>
      <c r="K1113" s="4">
        <f t="shared" si="35"/>
        <v>1983</v>
      </c>
    </row>
    <row r="1114" spans="1:11">
      <c r="A1114" t="s">
        <v>388</v>
      </c>
      <c r="B1114" t="s">
        <v>10</v>
      </c>
      <c r="C1114" s="3">
        <v>46128</v>
      </c>
      <c r="D1114" t="s">
        <v>385</v>
      </c>
      <c r="E1114" t="s">
        <v>21</v>
      </c>
      <c r="F1114" t="s">
        <v>389</v>
      </c>
      <c r="G1114" t="s">
        <v>16</v>
      </c>
      <c r="H1114" s="4">
        <v>0</v>
      </c>
      <c r="J1114" t="str">
        <f t="shared" si="34"/>
        <v>0000260610Consolidated City Population</v>
      </c>
      <c r="K1114" s="4">
        <f t="shared" si="35"/>
        <v>0</v>
      </c>
    </row>
    <row r="1115" spans="1:11">
      <c r="A1115" t="s">
        <v>388</v>
      </c>
      <c r="B1115" t="s">
        <v>10</v>
      </c>
      <c r="C1115" s="3">
        <v>46128</v>
      </c>
      <c r="D1115" t="s">
        <v>385</v>
      </c>
      <c r="E1115" t="s">
        <v>21</v>
      </c>
      <c r="F1115" t="s">
        <v>389</v>
      </c>
      <c r="G1115" t="s">
        <v>17</v>
      </c>
      <c r="H1115" s="4">
        <v>0</v>
      </c>
      <c r="J1115" t="str">
        <f t="shared" si="34"/>
        <v>0000260610Registered Automobiles</v>
      </c>
      <c r="K1115" s="4">
        <f t="shared" si="35"/>
        <v>0</v>
      </c>
    </row>
    <row r="1116" spans="1:11">
      <c r="A1116" t="s">
        <v>388</v>
      </c>
      <c r="B1116" t="s">
        <v>10</v>
      </c>
      <c r="C1116" s="3">
        <v>46128</v>
      </c>
      <c r="D1116" t="s">
        <v>385</v>
      </c>
      <c r="E1116" t="s">
        <v>21</v>
      </c>
      <c r="F1116" t="s">
        <v>389</v>
      </c>
      <c r="G1116" t="s">
        <v>19</v>
      </c>
      <c r="H1116" s="4">
        <v>24.88</v>
      </c>
      <c r="J1116" t="str">
        <f t="shared" si="34"/>
        <v>0000260610Miles of Road of Unit</v>
      </c>
      <c r="K1116" s="4">
        <f t="shared" si="35"/>
        <v>24.88</v>
      </c>
    </row>
    <row r="1117" spans="1:11">
      <c r="A1117" t="s">
        <v>388</v>
      </c>
      <c r="B1117" t="s">
        <v>10</v>
      </c>
      <c r="C1117" s="3">
        <v>46128</v>
      </c>
      <c r="D1117" t="s">
        <v>385</v>
      </c>
      <c r="E1117" t="s">
        <v>21</v>
      </c>
      <c r="F1117" t="s">
        <v>389</v>
      </c>
      <c r="G1117" t="s">
        <v>18</v>
      </c>
      <c r="H1117" s="4">
        <v>0</v>
      </c>
      <c r="J1117" t="str">
        <f t="shared" si="34"/>
        <v>0000260610Registered Vehicles</v>
      </c>
      <c r="K1117" s="4">
        <f t="shared" si="35"/>
        <v>0</v>
      </c>
    </row>
    <row r="1118" spans="1:11">
      <c r="A1118" t="s">
        <v>390</v>
      </c>
      <c r="B1118" t="s">
        <v>10</v>
      </c>
      <c r="C1118" s="3">
        <v>46128</v>
      </c>
      <c r="D1118" t="s">
        <v>385</v>
      </c>
      <c r="E1118" t="s">
        <v>21</v>
      </c>
      <c r="F1118" t="s">
        <v>391</v>
      </c>
      <c r="G1118" t="s">
        <v>19</v>
      </c>
      <c r="H1118" s="4">
        <v>15.55</v>
      </c>
      <c r="J1118" t="str">
        <f t="shared" si="34"/>
        <v>0000121231Miles of Road of Unit</v>
      </c>
      <c r="K1118" s="4">
        <f t="shared" si="35"/>
        <v>15.55</v>
      </c>
    </row>
    <row r="1119" spans="1:11">
      <c r="A1119" t="s">
        <v>390</v>
      </c>
      <c r="B1119" t="s">
        <v>10</v>
      </c>
      <c r="C1119" s="3">
        <v>46128</v>
      </c>
      <c r="D1119" t="s">
        <v>385</v>
      </c>
      <c r="E1119" t="s">
        <v>21</v>
      </c>
      <c r="F1119" t="s">
        <v>391</v>
      </c>
      <c r="G1119" t="s">
        <v>18</v>
      </c>
      <c r="H1119" s="4">
        <v>0</v>
      </c>
      <c r="J1119" t="str">
        <f t="shared" si="34"/>
        <v>0000121231Registered Vehicles</v>
      </c>
      <c r="K1119" s="4">
        <f t="shared" si="35"/>
        <v>0</v>
      </c>
    </row>
    <row r="1120" spans="1:11">
      <c r="A1120" t="s">
        <v>390</v>
      </c>
      <c r="B1120" t="s">
        <v>10</v>
      </c>
      <c r="C1120" s="3">
        <v>46128</v>
      </c>
      <c r="D1120" t="s">
        <v>385</v>
      </c>
      <c r="E1120" t="s">
        <v>21</v>
      </c>
      <c r="F1120" t="s">
        <v>391</v>
      </c>
      <c r="G1120" t="s">
        <v>14</v>
      </c>
      <c r="H1120" s="4">
        <v>2289</v>
      </c>
      <c r="J1120" t="str">
        <f t="shared" si="34"/>
        <v>0000121231Decennial Unit Population</v>
      </c>
      <c r="K1120" s="4">
        <f t="shared" si="35"/>
        <v>2289</v>
      </c>
    </row>
    <row r="1121" spans="1:11">
      <c r="A1121" t="s">
        <v>390</v>
      </c>
      <c r="B1121" t="s">
        <v>10</v>
      </c>
      <c r="C1121" s="3">
        <v>46128</v>
      </c>
      <c r="D1121" t="s">
        <v>385</v>
      </c>
      <c r="E1121" t="s">
        <v>21</v>
      </c>
      <c r="F1121" t="s">
        <v>391</v>
      </c>
      <c r="G1121" t="s">
        <v>16</v>
      </c>
      <c r="H1121" s="4">
        <v>0</v>
      </c>
      <c r="J1121" t="str">
        <f t="shared" si="34"/>
        <v>0000121231Consolidated City Population</v>
      </c>
      <c r="K1121" s="4">
        <f t="shared" si="35"/>
        <v>0</v>
      </c>
    </row>
    <row r="1122" spans="1:11">
      <c r="A1122" t="s">
        <v>390</v>
      </c>
      <c r="B1122" t="s">
        <v>10</v>
      </c>
      <c r="C1122" s="3">
        <v>46128</v>
      </c>
      <c r="D1122" t="s">
        <v>385</v>
      </c>
      <c r="E1122" t="s">
        <v>21</v>
      </c>
      <c r="F1122" t="s">
        <v>391</v>
      </c>
      <c r="G1122" t="s">
        <v>17</v>
      </c>
      <c r="H1122" s="4">
        <v>0</v>
      </c>
      <c r="J1122" t="str">
        <f t="shared" si="34"/>
        <v>0000121231Registered Automobiles</v>
      </c>
      <c r="K1122" s="4">
        <f t="shared" si="35"/>
        <v>0</v>
      </c>
    </row>
    <row r="1123" spans="1:11">
      <c r="A1123" t="s">
        <v>390</v>
      </c>
      <c r="B1123" t="s">
        <v>10</v>
      </c>
      <c r="C1123" s="3">
        <v>46128</v>
      </c>
      <c r="D1123" t="s">
        <v>385</v>
      </c>
      <c r="E1123" t="s">
        <v>21</v>
      </c>
      <c r="F1123" t="s">
        <v>391</v>
      </c>
      <c r="G1123" t="s">
        <v>15</v>
      </c>
      <c r="H1123" s="4">
        <v>2289</v>
      </c>
      <c r="J1123" t="str">
        <f t="shared" si="34"/>
        <v>0000121231Current Unit Population</v>
      </c>
      <c r="K1123" s="4">
        <f t="shared" si="35"/>
        <v>2289</v>
      </c>
    </row>
    <row r="1124" spans="1:11">
      <c r="A1124" t="s">
        <v>392</v>
      </c>
      <c r="B1124" t="s">
        <v>10</v>
      </c>
      <c r="C1124" s="3">
        <v>46128</v>
      </c>
      <c r="D1124" t="s">
        <v>385</v>
      </c>
      <c r="E1124" t="s">
        <v>21</v>
      </c>
      <c r="F1124" t="s">
        <v>393</v>
      </c>
      <c r="G1124" t="s">
        <v>15</v>
      </c>
      <c r="H1124" s="4">
        <v>625</v>
      </c>
      <c r="J1124" t="str">
        <f t="shared" si="34"/>
        <v>0000121237Current Unit Population</v>
      </c>
      <c r="K1124" s="4">
        <f t="shared" si="35"/>
        <v>625</v>
      </c>
    </row>
    <row r="1125" spans="1:11">
      <c r="A1125" t="s">
        <v>392</v>
      </c>
      <c r="B1125" t="s">
        <v>10</v>
      </c>
      <c r="C1125" s="3">
        <v>46128</v>
      </c>
      <c r="D1125" t="s">
        <v>385</v>
      </c>
      <c r="E1125" t="s">
        <v>21</v>
      </c>
      <c r="F1125" t="s">
        <v>393</v>
      </c>
      <c r="G1125" t="s">
        <v>14</v>
      </c>
      <c r="H1125" s="4">
        <v>625</v>
      </c>
      <c r="J1125" t="str">
        <f t="shared" si="34"/>
        <v>0000121237Decennial Unit Population</v>
      </c>
      <c r="K1125" s="4">
        <f t="shared" si="35"/>
        <v>625</v>
      </c>
    </row>
    <row r="1126" spans="1:11">
      <c r="A1126" t="s">
        <v>392</v>
      </c>
      <c r="B1126" t="s">
        <v>10</v>
      </c>
      <c r="C1126" s="3">
        <v>46128</v>
      </c>
      <c r="D1126" t="s">
        <v>385</v>
      </c>
      <c r="E1126" t="s">
        <v>21</v>
      </c>
      <c r="F1126" t="s">
        <v>393</v>
      </c>
      <c r="G1126" t="s">
        <v>16</v>
      </c>
      <c r="H1126" s="4">
        <v>0</v>
      </c>
      <c r="J1126" t="str">
        <f t="shared" si="34"/>
        <v>0000121237Consolidated City Population</v>
      </c>
      <c r="K1126" s="4">
        <f t="shared" si="35"/>
        <v>0</v>
      </c>
    </row>
    <row r="1127" spans="1:11">
      <c r="A1127" t="s">
        <v>392</v>
      </c>
      <c r="B1127" t="s">
        <v>10</v>
      </c>
      <c r="C1127" s="3">
        <v>46128</v>
      </c>
      <c r="D1127" t="s">
        <v>385</v>
      </c>
      <c r="E1127" t="s">
        <v>21</v>
      </c>
      <c r="F1127" t="s">
        <v>393</v>
      </c>
      <c r="G1127" t="s">
        <v>17</v>
      </c>
      <c r="H1127" s="4">
        <v>0</v>
      </c>
      <c r="J1127" t="str">
        <f t="shared" si="34"/>
        <v>0000121237Registered Automobiles</v>
      </c>
      <c r="K1127" s="4">
        <f t="shared" si="35"/>
        <v>0</v>
      </c>
    </row>
    <row r="1128" spans="1:11">
      <c r="A1128" t="s">
        <v>392</v>
      </c>
      <c r="B1128" t="s">
        <v>10</v>
      </c>
      <c r="C1128" s="3">
        <v>46128</v>
      </c>
      <c r="D1128" t="s">
        <v>385</v>
      </c>
      <c r="E1128" t="s">
        <v>21</v>
      </c>
      <c r="F1128" t="s">
        <v>393</v>
      </c>
      <c r="G1128" t="s">
        <v>18</v>
      </c>
      <c r="H1128" s="4">
        <v>0</v>
      </c>
      <c r="J1128" t="str">
        <f t="shared" si="34"/>
        <v>0000121237Registered Vehicles</v>
      </c>
      <c r="K1128" s="4">
        <f t="shared" si="35"/>
        <v>0</v>
      </c>
    </row>
    <row r="1129" spans="1:11">
      <c r="A1129" t="s">
        <v>392</v>
      </c>
      <c r="B1129" t="s">
        <v>10</v>
      </c>
      <c r="C1129" s="3">
        <v>46128</v>
      </c>
      <c r="D1129" t="s">
        <v>385</v>
      </c>
      <c r="E1129" t="s">
        <v>21</v>
      </c>
      <c r="F1129" t="s">
        <v>393</v>
      </c>
      <c r="G1129" t="s">
        <v>19</v>
      </c>
      <c r="H1129" s="4">
        <v>6.36</v>
      </c>
      <c r="J1129" t="str">
        <f t="shared" si="34"/>
        <v>0000121237Miles of Road of Unit</v>
      </c>
      <c r="K1129" s="4">
        <f t="shared" si="35"/>
        <v>6.36</v>
      </c>
    </row>
    <row r="1130" spans="1:11">
      <c r="A1130" t="s">
        <v>394</v>
      </c>
      <c r="B1130" t="s">
        <v>10</v>
      </c>
      <c r="C1130" s="3">
        <v>46128</v>
      </c>
      <c r="D1130" t="s">
        <v>385</v>
      </c>
      <c r="E1130" t="s">
        <v>21</v>
      </c>
      <c r="F1130" t="s">
        <v>395</v>
      </c>
      <c r="G1130" t="s">
        <v>18</v>
      </c>
      <c r="H1130" s="4">
        <v>0</v>
      </c>
      <c r="J1130" t="str">
        <f t="shared" si="34"/>
        <v>0000075322Registered Vehicles</v>
      </c>
      <c r="K1130" s="4">
        <f t="shared" si="35"/>
        <v>0</v>
      </c>
    </row>
    <row r="1131" spans="1:11">
      <c r="A1131" t="s">
        <v>394</v>
      </c>
      <c r="B1131" t="s">
        <v>10</v>
      </c>
      <c r="C1131" s="3">
        <v>46128</v>
      </c>
      <c r="D1131" t="s">
        <v>385</v>
      </c>
      <c r="E1131" t="s">
        <v>21</v>
      </c>
      <c r="F1131" t="s">
        <v>395</v>
      </c>
      <c r="G1131" t="s">
        <v>19</v>
      </c>
      <c r="H1131" s="4">
        <v>4.4400000000000004</v>
      </c>
      <c r="J1131" t="str">
        <f t="shared" si="34"/>
        <v>0000075322Miles of Road of Unit</v>
      </c>
      <c r="K1131" s="4">
        <f t="shared" si="35"/>
        <v>4.4400000000000004</v>
      </c>
    </row>
    <row r="1132" spans="1:11">
      <c r="A1132" t="s">
        <v>394</v>
      </c>
      <c r="B1132" t="s">
        <v>10</v>
      </c>
      <c r="C1132" s="3">
        <v>46128</v>
      </c>
      <c r="D1132" t="s">
        <v>385</v>
      </c>
      <c r="E1132" t="s">
        <v>21</v>
      </c>
      <c r="F1132" t="s">
        <v>395</v>
      </c>
      <c r="G1132" t="s">
        <v>17</v>
      </c>
      <c r="H1132" s="4">
        <v>0</v>
      </c>
      <c r="J1132" t="str">
        <f t="shared" si="34"/>
        <v>0000075322Registered Automobiles</v>
      </c>
      <c r="K1132" s="4">
        <f t="shared" si="35"/>
        <v>0</v>
      </c>
    </row>
    <row r="1133" spans="1:11">
      <c r="A1133" t="s">
        <v>394</v>
      </c>
      <c r="B1133" t="s">
        <v>10</v>
      </c>
      <c r="C1133" s="3">
        <v>46128</v>
      </c>
      <c r="D1133" t="s">
        <v>385</v>
      </c>
      <c r="E1133" t="s">
        <v>21</v>
      </c>
      <c r="F1133" t="s">
        <v>395</v>
      </c>
      <c r="G1133" t="s">
        <v>14</v>
      </c>
      <c r="H1133" s="4">
        <v>159</v>
      </c>
      <c r="J1133" t="str">
        <f t="shared" si="34"/>
        <v>0000075322Decennial Unit Population</v>
      </c>
      <c r="K1133" s="4">
        <f t="shared" si="35"/>
        <v>159</v>
      </c>
    </row>
    <row r="1134" spans="1:11">
      <c r="A1134" t="s">
        <v>394</v>
      </c>
      <c r="B1134" t="s">
        <v>10</v>
      </c>
      <c r="C1134" s="3">
        <v>46128</v>
      </c>
      <c r="D1134" t="s">
        <v>385</v>
      </c>
      <c r="E1134" t="s">
        <v>21</v>
      </c>
      <c r="F1134" t="s">
        <v>395</v>
      </c>
      <c r="G1134" t="s">
        <v>15</v>
      </c>
      <c r="H1134" s="4">
        <v>159</v>
      </c>
      <c r="J1134" t="str">
        <f t="shared" si="34"/>
        <v>0000075322Current Unit Population</v>
      </c>
      <c r="K1134" s="4">
        <f t="shared" si="35"/>
        <v>159</v>
      </c>
    </row>
    <row r="1135" spans="1:11">
      <c r="A1135" t="s">
        <v>394</v>
      </c>
      <c r="B1135" t="s">
        <v>10</v>
      </c>
      <c r="C1135" s="3">
        <v>46128</v>
      </c>
      <c r="D1135" t="s">
        <v>385</v>
      </c>
      <c r="E1135" t="s">
        <v>21</v>
      </c>
      <c r="F1135" t="s">
        <v>395</v>
      </c>
      <c r="G1135" t="s">
        <v>16</v>
      </c>
      <c r="H1135" s="4">
        <v>0</v>
      </c>
      <c r="J1135" t="str">
        <f t="shared" si="34"/>
        <v>0000075322Consolidated City Population</v>
      </c>
      <c r="K1135" s="4">
        <f t="shared" si="35"/>
        <v>0</v>
      </c>
    </row>
    <row r="1136" spans="1:11">
      <c r="A1136" t="s">
        <v>396</v>
      </c>
      <c r="B1136" t="s">
        <v>10</v>
      </c>
      <c r="C1136" s="3">
        <v>46128</v>
      </c>
      <c r="D1136" t="s">
        <v>385</v>
      </c>
      <c r="E1136" t="s">
        <v>21</v>
      </c>
      <c r="F1136" t="s">
        <v>397</v>
      </c>
      <c r="G1136" t="s">
        <v>19</v>
      </c>
      <c r="H1136" s="4">
        <v>2.9</v>
      </c>
      <c r="J1136" t="str">
        <f t="shared" si="34"/>
        <v>0000260611Miles of Road of Unit</v>
      </c>
      <c r="K1136" s="4">
        <f t="shared" si="35"/>
        <v>2.9</v>
      </c>
    </row>
    <row r="1137" spans="1:11">
      <c r="A1137" t="s">
        <v>396</v>
      </c>
      <c r="B1137" t="s">
        <v>10</v>
      </c>
      <c r="C1137" s="3">
        <v>46128</v>
      </c>
      <c r="D1137" t="s">
        <v>385</v>
      </c>
      <c r="E1137" t="s">
        <v>21</v>
      </c>
      <c r="F1137" t="s">
        <v>397</v>
      </c>
      <c r="G1137" t="s">
        <v>18</v>
      </c>
      <c r="H1137" s="4">
        <v>0</v>
      </c>
      <c r="J1137" t="str">
        <f t="shared" si="34"/>
        <v>0000260611Registered Vehicles</v>
      </c>
      <c r="K1137" s="4">
        <f t="shared" si="35"/>
        <v>0</v>
      </c>
    </row>
    <row r="1138" spans="1:11">
      <c r="A1138" t="s">
        <v>396</v>
      </c>
      <c r="B1138" t="s">
        <v>10</v>
      </c>
      <c r="C1138" s="3">
        <v>46128</v>
      </c>
      <c r="D1138" t="s">
        <v>385</v>
      </c>
      <c r="E1138" t="s">
        <v>21</v>
      </c>
      <c r="F1138" t="s">
        <v>397</v>
      </c>
      <c r="G1138" t="s">
        <v>14</v>
      </c>
      <c r="H1138" s="4">
        <v>268</v>
      </c>
      <c r="J1138" t="str">
        <f t="shared" si="34"/>
        <v>0000260611Decennial Unit Population</v>
      </c>
      <c r="K1138" s="4">
        <f t="shared" si="35"/>
        <v>268</v>
      </c>
    </row>
    <row r="1139" spans="1:11">
      <c r="A1139" t="s">
        <v>396</v>
      </c>
      <c r="B1139" t="s">
        <v>10</v>
      </c>
      <c r="C1139" s="3">
        <v>46128</v>
      </c>
      <c r="D1139" t="s">
        <v>385</v>
      </c>
      <c r="E1139" t="s">
        <v>21</v>
      </c>
      <c r="F1139" t="s">
        <v>397</v>
      </c>
      <c r="G1139" t="s">
        <v>16</v>
      </c>
      <c r="H1139" s="4">
        <v>0</v>
      </c>
      <c r="J1139" t="str">
        <f t="shared" si="34"/>
        <v>0000260611Consolidated City Population</v>
      </c>
      <c r="K1139" s="4">
        <f t="shared" si="35"/>
        <v>0</v>
      </c>
    </row>
    <row r="1140" spans="1:11">
      <c r="A1140" t="s">
        <v>396</v>
      </c>
      <c r="B1140" t="s">
        <v>10</v>
      </c>
      <c r="C1140" s="3">
        <v>46128</v>
      </c>
      <c r="D1140" t="s">
        <v>385</v>
      </c>
      <c r="E1140" t="s">
        <v>21</v>
      </c>
      <c r="F1140" t="s">
        <v>397</v>
      </c>
      <c r="G1140" t="s">
        <v>17</v>
      </c>
      <c r="H1140" s="4">
        <v>0</v>
      </c>
      <c r="J1140" t="str">
        <f t="shared" si="34"/>
        <v>0000260611Registered Automobiles</v>
      </c>
      <c r="K1140" s="4">
        <f t="shared" si="35"/>
        <v>0</v>
      </c>
    </row>
    <row r="1141" spans="1:11">
      <c r="A1141" t="s">
        <v>396</v>
      </c>
      <c r="B1141" t="s">
        <v>10</v>
      </c>
      <c r="C1141" s="3">
        <v>46128</v>
      </c>
      <c r="D1141" t="s">
        <v>385</v>
      </c>
      <c r="E1141" t="s">
        <v>21</v>
      </c>
      <c r="F1141" t="s">
        <v>397</v>
      </c>
      <c r="G1141" t="s">
        <v>15</v>
      </c>
      <c r="H1141" s="4">
        <v>268</v>
      </c>
      <c r="J1141" t="str">
        <f t="shared" si="34"/>
        <v>0000260611Current Unit Population</v>
      </c>
      <c r="K1141" s="4">
        <f t="shared" si="35"/>
        <v>268</v>
      </c>
    </row>
    <row r="1142" spans="1:11">
      <c r="A1142" t="s">
        <v>398</v>
      </c>
      <c r="B1142" t="s">
        <v>10</v>
      </c>
      <c r="C1142" s="3">
        <v>46128</v>
      </c>
      <c r="D1142" t="s">
        <v>385</v>
      </c>
      <c r="E1142" t="s">
        <v>21</v>
      </c>
      <c r="F1142" t="s">
        <v>399</v>
      </c>
      <c r="G1142" t="s">
        <v>15</v>
      </c>
      <c r="H1142" s="4">
        <v>1393</v>
      </c>
      <c r="J1142" t="str">
        <f t="shared" si="34"/>
        <v>0000121246Current Unit Population</v>
      </c>
      <c r="K1142" s="4">
        <f t="shared" si="35"/>
        <v>1393</v>
      </c>
    </row>
    <row r="1143" spans="1:11">
      <c r="A1143" t="s">
        <v>398</v>
      </c>
      <c r="B1143" t="s">
        <v>10</v>
      </c>
      <c r="C1143" s="3">
        <v>46128</v>
      </c>
      <c r="D1143" t="s">
        <v>385</v>
      </c>
      <c r="E1143" t="s">
        <v>21</v>
      </c>
      <c r="F1143" t="s">
        <v>399</v>
      </c>
      <c r="G1143" t="s">
        <v>14</v>
      </c>
      <c r="H1143" s="4">
        <v>1393</v>
      </c>
      <c r="J1143" t="str">
        <f t="shared" si="34"/>
        <v>0000121246Decennial Unit Population</v>
      </c>
      <c r="K1143" s="4">
        <f t="shared" si="35"/>
        <v>1393</v>
      </c>
    </row>
    <row r="1144" spans="1:11">
      <c r="A1144" t="s">
        <v>398</v>
      </c>
      <c r="B1144" t="s">
        <v>10</v>
      </c>
      <c r="C1144" s="3">
        <v>46128</v>
      </c>
      <c r="D1144" t="s">
        <v>385</v>
      </c>
      <c r="E1144" t="s">
        <v>21</v>
      </c>
      <c r="F1144" t="s">
        <v>399</v>
      </c>
      <c r="G1144" t="s">
        <v>19</v>
      </c>
      <c r="H1144" s="4">
        <v>12.94</v>
      </c>
      <c r="J1144" t="str">
        <f t="shared" si="34"/>
        <v>0000121246Miles of Road of Unit</v>
      </c>
      <c r="K1144" s="4">
        <f t="shared" si="35"/>
        <v>12.94</v>
      </c>
    </row>
    <row r="1145" spans="1:11">
      <c r="A1145" t="s">
        <v>398</v>
      </c>
      <c r="B1145" t="s">
        <v>10</v>
      </c>
      <c r="C1145" s="3">
        <v>46128</v>
      </c>
      <c r="D1145" t="s">
        <v>385</v>
      </c>
      <c r="E1145" t="s">
        <v>21</v>
      </c>
      <c r="F1145" t="s">
        <v>399</v>
      </c>
      <c r="G1145" t="s">
        <v>18</v>
      </c>
      <c r="H1145" s="4">
        <v>0</v>
      </c>
      <c r="J1145" t="str">
        <f t="shared" si="34"/>
        <v>0000121246Registered Vehicles</v>
      </c>
      <c r="K1145" s="4">
        <f t="shared" si="35"/>
        <v>0</v>
      </c>
    </row>
    <row r="1146" spans="1:11">
      <c r="A1146" t="s">
        <v>398</v>
      </c>
      <c r="B1146" t="s">
        <v>10</v>
      </c>
      <c r="C1146" s="3">
        <v>46128</v>
      </c>
      <c r="D1146" t="s">
        <v>385</v>
      </c>
      <c r="E1146" t="s">
        <v>21</v>
      </c>
      <c r="F1146" t="s">
        <v>399</v>
      </c>
      <c r="G1146" t="s">
        <v>16</v>
      </c>
      <c r="H1146" s="4">
        <v>0</v>
      </c>
      <c r="J1146" t="str">
        <f t="shared" si="34"/>
        <v>0000121246Consolidated City Population</v>
      </c>
      <c r="K1146" s="4">
        <f t="shared" si="35"/>
        <v>0</v>
      </c>
    </row>
    <row r="1147" spans="1:11">
      <c r="A1147" t="s">
        <v>398</v>
      </c>
      <c r="B1147" t="s">
        <v>10</v>
      </c>
      <c r="C1147" s="3">
        <v>46128</v>
      </c>
      <c r="D1147" t="s">
        <v>385</v>
      </c>
      <c r="E1147" t="s">
        <v>21</v>
      </c>
      <c r="F1147" t="s">
        <v>399</v>
      </c>
      <c r="G1147" t="s">
        <v>17</v>
      </c>
      <c r="H1147" s="4">
        <v>0</v>
      </c>
      <c r="J1147" t="str">
        <f t="shared" si="34"/>
        <v>0000121246Registered Automobiles</v>
      </c>
      <c r="K1147" s="4">
        <f t="shared" si="35"/>
        <v>0</v>
      </c>
    </row>
    <row r="1148" spans="1:11">
      <c r="A1148" t="s">
        <v>400</v>
      </c>
      <c r="B1148" t="s">
        <v>10</v>
      </c>
      <c r="C1148" s="3">
        <v>46128</v>
      </c>
      <c r="D1148" t="s">
        <v>401</v>
      </c>
      <c r="E1148" t="s">
        <v>12</v>
      </c>
      <c r="F1148" t="s">
        <v>13</v>
      </c>
      <c r="G1148" t="s">
        <v>19</v>
      </c>
      <c r="H1148" s="4">
        <v>429.39</v>
      </c>
      <c r="J1148" t="str">
        <f t="shared" si="34"/>
        <v>0000075809Miles of Road of Unit</v>
      </c>
      <c r="K1148" s="4">
        <f t="shared" si="35"/>
        <v>429.39</v>
      </c>
    </row>
    <row r="1149" spans="1:11">
      <c r="A1149" t="s">
        <v>400</v>
      </c>
      <c r="B1149" t="s">
        <v>10</v>
      </c>
      <c r="C1149" s="3">
        <v>46128</v>
      </c>
      <c r="D1149" t="s">
        <v>401</v>
      </c>
      <c r="E1149" t="s">
        <v>12</v>
      </c>
      <c r="F1149" t="s">
        <v>13</v>
      </c>
      <c r="G1149" t="s">
        <v>14</v>
      </c>
      <c r="H1149" s="4">
        <v>22085</v>
      </c>
      <c r="J1149" t="str">
        <f t="shared" si="34"/>
        <v>0000075809Decennial Unit Population</v>
      </c>
      <c r="K1149" s="4">
        <f t="shared" si="35"/>
        <v>22085</v>
      </c>
    </row>
    <row r="1150" spans="1:11">
      <c r="A1150" t="s">
        <v>400</v>
      </c>
      <c r="B1150" t="s">
        <v>10</v>
      </c>
      <c r="C1150" s="3">
        <v>46128</v>
      </c>
      <c r="D1150" t="s">
        <v>401</v>
      </c>
      <c r="E1150" t="s">
        <v>12</v>
      </c>
      <c r="F1150" t="s">
        <v>13</v>
      </c>
      <c r="G1150" t="s">
        <v>15</v>
      </c>
      <c r="H1150" s="4">
        <v>19975</v>
      </c>
      <c r="J1150" t="str">
        <f t="shared" si="34"/>
        <v>0000075809Current Unit Population</v>
      </c>
      <c r="K1150" s="4">
        <f t="shared" si="35"/>
        <v>19975</v>
      </c>
    </row>
    <row r="1151" spans="1:11">
      <c r="A1151" t="s">
        <v>400</v>
      </c>
      <c r="B1151" t="s">
        <v>10</v>
      </c>
      <c r="C1151" s="3">
        <v>46128</v>
      </c>
      <c r="D1151" t="s">
        <v>401</v>
      </c>
      <c r="E1151" t="s">
        <v>12</v>
      </c>
      <c r="F1151" t="s">
        <v>13</v>
      </c>
      <c r="G1151" t="s">
        <v>16</v>
      </c>
      <c r="H1151" s="4">
        <v>0</v>
      </c>
      <c r="J1151" t="str">
        <f t="shared" si="34"/>
        <v>0000075809Consolidated City Population</v>
      </c>
      <c r="K1151" s="4">
        <f t="shared" si="35"/>
        <v>0</v>
      </c>
    </row>
    <row r="1152" spans="1:11">
      <c r="A1152" t="s">
        <v>400</v>
      </c>
      <c r="B1152" t="s">
        <v>10</v>
      </c>
      <c r="C1152" s="3">
        <v>46128</v>
      </c>
      <c r="D1152" t="s">
        <v>401</v>
      </c>
      <c r="E1152" t="s">
        <v>12</v>
      </c>
      <c r="F1152" t="s">
        <v>13</v>
      </c>
      <c r="G1152" t="s">
        <v>17</v>
      </c>
      <c r="H1152" s="4">
        <v>307483</v>
      </c>
      <c r="J1152" t="str">
        <f t="shared" si="34"/>
        <v>0000075809Registered Automobiles</v>
      </c>
      <c r="K1152" s="4">
        <f t="shared" si="35"/>
        <v>307483</v>
      </c>
    </row>
    <row r="1153" spans="1:11">
      <c r="A1153" t="s">
        <v>400</v>
      </c>
      <c r="B1153" t="s">
        <v>10</v>
      </c>
      <c r="C1153" s="3">
        <v>46128</v>
      </c>
      <c r="D1153" t="s">
        <v>401</v>
      </c>
      <c r="E1153" t="s">
        <v>12</v>
      </c>
      <c r="F1153" t="s">
        <v>13</v>
      </c>
      <c r="G1153" t="s">
        <v>18</v>
      </c>
      <c r="H1153" s="4">
        <v>390483</v>
      </c>
      <c r="J1153" t="str">
        <f t="shared" si="34"/>
        <v>0000075809Registered Vehicles</v>
      </c>
      <c r="K1153" s="4">
        <f t="shared" si="35"/>
        <v>390483</v>
      </c>
    </row>
    <row r="1154" spans="1:11">
      <c r="A1154" t="s">
        <v>402</v>
      </c>
      <c r="B1154" t="s">
        <v>10</v>
      </c>
      <c r="C1154" s="3">
        <v>46128</v>
      </c>
      <c r="D1154" t="s">
        <v>401</v>
      </c>
      <c r="E1154" t="s">
        <v>21</v>
      </c>
      <c r="F1154" t="s">
        <v>403</v>
      </c>
      <c r="G1154" t="s">
        <v>15</v>
      </c>
      <c r="H1154" s="4">
        <v>99757</v>
      </c>
      <c r="J1154" t="str">
        <f t="shared" si="34"/>
        <v>0000121259Current Unit Population</v>
      </c>
      <c r="K1154" s="4">
        <f t="shared" si="35"/>
        <v>99757</v>
      </c>
    </row>
    <row r="1155" spans="1:11">
      <c r="A1155" t="s">
        <v>402</v>
      </c>
      <c r="B1155" t="s">
        <v>10</v>
      </c>
      <c r="C1155" s="3">
        <v>46128</v>
      </c>
      <c r="D1155" t="s">
        <v>401</v>
      </c>
      <c r="E1155" t="s">
        <v>21</v>
      </c>
      <c r="F1155" t="s">
        <v>403</v>
      </c>
      <c r="G1155" t="s">
        <v>14</v>
      </c>
      <c r="H1155" s="4">
        <v>99757</v>
      </c>
      <c r="J1155" t="str">
        <f t="shared" ref="J1155:J1218" si="36">A1155&amp;G1155</f>
        <v>0000121259Decennial Unit Population</v>
      </c>
      <c r="K1155" s="4">
        <f t="shared" ref="K1155:K1218" si="37">H1155</f>
        <v>99757</v>
      </c>
    </row>
    <row r="1156" spans="1:11">
      <c r="A1156" t="s">
        <v>402</v>
      </c>
      <c r="B1156" t="s">
        <v>10</v>
      </c>
      <c r="C1156" s="3">
        <v>46128</v>
      </c>
      <c r="D1156" t="s">
        <v>401</v>
      </c>
      <c r="E1156" t="s">
        <v>21</v>
      </c>
      <c r="F1156" t="s">
        <v>403</v>
      </c>
      <c r="G1156" t="s">
        <v>16</v>
      </c>
      <c r="H1156" s="4">
        <v>0</v>
      </c>
      <c r="J1156" t="str">
        <f t="shared" si="36"/>
        <v>0000121259Consolidated City Population</v>
      </c>
      <c r="K1156" s="4">
        <f t="shared" si="37"/>
        <v>0</v>
      </c>
    </row>
    <row r="1157" spans="1:11">
      <c r="A1157" t="s">
        <v>402</v>
      </c>
      <c r="B1157" t="s">
        <v>10</v>
      </c>
      <c r="C1157" s="3">
        <v>46128</v>
      </c>
      <c r="D1157" t="s">
        <v>401</v>
      </c>
      <c r="E1157" t="s">
        <v>21</v>
      </c>
      <c r="F1157" t="s">
        <v>403</v>
      </c>
      <c r="G1157" t="s">
        <v>17</v>
      </c>
      <c r="H1157" s="4">
        <v>0</v>
      </c>
      <c r="J1157" t="str">
        <f t="shared" si="36"/>
        <v>0000121259Registered Automobiles</v>
      </c>
      <c r="K1157" s="4">
        <f t="shared" si="37"/>
        <v>0</v>
      </c>
    </row>
    <row r="1158" spans="1:11">
      <c r="A1158" t="s">
        <v>402</v>
      </c>
      <c r="B1158" t="s">
        <v>10</v>
      </c>
      <c r="C1158" s="3">
        <v>46128</v>
      </c>
      <c r="D1158" t="s">
        <v>401</v>
      </c>
      <c r="E1158" t="s">
        <v>21</v>
      </c>
      <c r="F1158" t="s">
        <v>403</v>
      </c>
      <c r="G1158" t="s">
        <v>18</v>
      </c>
      <c r="H1158" s="4">
        <v>0</v>
      </c>
      <c r="J1158" t="str">
        <f t="shared" si="36"/>
        <v>0000121259Registered Vehicles</v>
      </c>
      <c r="K1158" s="4">
        <f t="shared" si="37"/>
        <v>0</v>
      </c>
    </row>
    <row r="1159" spans="1:11">
      <c r="A1159" t="s">
        <v>402</v>
      </c>
      <c r="B1159" t="s">
        <v>10</v>
      </c>
      <c r="C1159" s="3">
        <v>46128</v>
      </c>
      <c r="D1159" t="s">
        <v>401</v>
      </c>
      <c r="E1159" t="s">
        <v>21</v>
      </c>
      <c r="F1159" t="s">
        <v>403</v>
      </c>
      <c r="G1159" t="s">
        <v>19</v>
      </c>
      <c r="H1159" s="4">
        <v>536.41</v>
      </c>
      <c r="J1159" t="str">
        <f t="shared" si="36"/>
        <v>0000121259Miles of Road of Unit</v>
      </c>
      <c r="K1159" s="4">
        <f t="shared" si="37"/>
        <v>536.41</v>
      </c>
    </row>
    <row r="1160" spans="1:11">
      <c r="A1160" t="s">
        <v>404</v>
      </c>
      <c r="B1160" t="s">
        <v>10</v>
      </c>
      <c r="C1160" s="3">
        <v>46128</v>
      </c>
      <c r="D1160" t="s">
        <v>401</v>
      </c>
      <c r="E1160" t="s">
        <v>21</v>
      </c>
      <c r="F1160" t="s">
        <v>405</v>
      </c>
      <c r="G1160" t="s">
        <v>19</v>
      </c>
      <c r="H1160" s="4">
        <v>337.49</v>
      </c>
      <c r="J1160" t="str">
        <f t="shared" si="36"/>
        <v>0000121269Miles of Road of Unit</v>
      </c>
      <c r="K1160" s="4">
        <f t="shared" si="37"/>
        <v>337.49</v>
      </c>
    </row>
    <row r="1161" spans="1:11">
      <c r="A1161" t="s">
        <v>404</v>
      </c>
      <c r="B1161" t="s">
        <v>10</v>
      </c>
      <c r="C1161" s="3">
        <v>46128</v>
      </c>
      <c r="D1161" t="s">
        <v>401</v>
      </c>
      <c r="E1161" t="s">
        <v>21</v>
      </c>
      <c r="F1161" t="s">
        <v>405</v>
      </c>
      <c r="G1161" t="s">
        <v>18</v>
      </c>
      <c r="H1161" s="4">
        <v>0</v>
      </c>
      <c r="J1161" t="str">
        <f t="shared" si="36"/>
        <v>0000121269Registered Vehicles</v>
      </c>
      <c r="K1161" s="4">
        <f t="shared" si="37"/>
        <v>0</v>
      </c>
    </row>
    <row r="1162" spans="1:11">
      <c r="A1162" t="s">
        <v>404</v>
      </c>
      <c r="B1162" t="s">
        <v>10</v>
      </c>
      <c r="C1162" s="3">
        <v>46128</v>
      </c>
      <c r="D1162" t="s">
        <v>401</v>
      </c>
      <c r="E1162" t="s">
        <v>21</v>
      </c>
      <c r="F1162" t="s">
        <v>405</v>
      </c>
      <c r="G1162" t="s">
        <v>17</v>
      </c>
      <c r="H1162" s="4">
        <v>0</v>
      </c>
      <c r="J1162" t="str">
        <f t="shared" si="36"/>
        <v>0000121269Registered Automobiles</v>
      </c>
      <c r="K1162" s="4">
        <f t="shared" si="37"/>
        <v>0</v>
      </c>
    </row>
    <row r="1163" spans="1:11">
      <c r="A1163" t="s">
        <v>404</v>
      </c>
      <c r="B1163" t="s">
        <v>10</v>
      </c>
      <c r="C1163" s="3">
        <v>46128</v>
      </c>
      <c r="D1163" t="s">
        <v>401</v>
      </c>
      <c r="E1163" t="s">
        <v>21</v>
      </c>
      <c r="F1163" t="s">
        <v>405</v>
      </c>
      <c r="G1163" t="s">
        <v>16</v>
      </c>
      <c r="H1163" s="4">
        <v>0</v>
      </c>
      <c r="J1163" t="str">
        <f t="shared" si="36"/>
        <v>0000121269Consolidated City Population</v>
      </c>
      <c r="K1163" s="4">
        <f t="shared" si="37"/>
        <v>0</v>
      </c>
    </row>
    <row r="1164" spans="1:11">
      <c r="A1164" t="s">
        <v>404</v>
      </c>
      <c r="B1164" t="s">
        <v>10</v>
      </c>
      <c r="C1164" s="3">
        <v>46128</v>
      </c>
      <c r="D1164" t="s">
        <v>401</v>
      </c>
      <c r="E1164" t="s">
        <v>21</v>
      </c>
      <c r="F1164" t="s">
        <v>405</v>
      </c>
      <c r="G1164" t="s">
        <v>15</v>
      </c>
      <c r="H1164" s="4">
        <v>69604</v>
      </c>
      <c r="J1164" t="str">
        <f t="shared" si="36"/>
        <v>0000121269Current Unit Population</v>
      </c>
      <c r="K1164" s="4">
        <f t="shared" si="37"/>
        <v>69604</v>
      </c>
    </row>
    <row r="1165" spans="1:11">
      <c r="A1165" t="s">
        <v>404</v>
      </c>
      <c r="B1165" t="s">
        <v>10</v>
      </c>
      <c r="C1165" s="3">
        <v>46128</v>
      </c>
      <c r="D1165" t="s">
        <v>401</v>
      </c>
      <c r="E1165" t="s">
        <v>21</v>
      </c>
      <c r="F1165" t="s">
        <v>405</v>
      </c>
      <c r="G1165" t="s">
        <v>14</v>
      </c>
      <c r="H1165" s="4">
        <v>69604</v>
      </c>
      <c r="J1165" t="str">
        <f t="shared" si="36"/>
        <v>0000121269Decennial Unit Population</v>
      </c>
      <c r="K1165" s="4">
        <f t="shared" si="37"/>
        <v>69604</v>
      </c>
    </row>
    <row r="1166" spans="1:11">
      <c r="A1166" t="s">
        <v>406</v>
      </c>
      <c r="B1166" t="s">
        <v>10</v>
      </c>
      <c r="C1166" s="3">
        <v>46128</v>
      </c>
      <c r="D1166" t="s">
        <v>401</v>
      </c>
      <c r="E1166" t="s">
        <v>21</v>
      </c>
      <c r="F1166" t="s">
        <v>407</v>
      </c>
      <c r="G1166" t="s">
        <v>18</v>
      </c>
      <c r="H1166" s="4">
        <v>0</v>
      </c>
      <c r="J1166" t="str">
        <f t="shared" si="36"/>
        <v>0000121256Registered Vehicles</v>
      </c>
      <c r="K1166" s="4">
        <f t="shared" si="37"/>
        <v>0</v>
      </c>
    </row>
    <row r="1167" spans="1:11">
      <c r="A1167" t="s">
        <v>406</v>
      </c>
      <c r="B1167" t="s">
        <v>10</v>
      </c>
      <c r="C1167" s="3">
        <v>46128</v>
      </c>
      <c r="D1167" t="s">
        <v>401</v>
      </c>
      <c r="E1167" t="s">
        <v>21</v>
      </c>
      <c r="F1167" t="s">
        <v>407</v>
      </c>
      <c r="G1167" t="s">
        <v>19</v>
      </c>
      <c r="H1167" s="4">
        <v>9.73</v>
      </c>
      <c r="J1167" t="str">
        <f t="shared" si="36"/>
        <v>0000121256Miles of Road of Unit</v>
      </c>
      <c r="K1167" s="4">
        <f t="shared" si="37"/>
        <v>9.73</v>
      </c>
    </row>
    <row r="1168" spans="1:11">
      <c r="A1168" t="s">
        <v>406</v>
      </c>
      <c r="B1168" t="s">
        <v>10</v>
      </c>
      <c r="C1168" s="3">
        <v>46128</v>
      </c>
      <c r="D1168" t="s">
        <v>401</v>
      </c>
      <c r="E1168" t="s">
        <v>21</v>
      </c>
      <c r="F1168" t="s">
        <v>407</v>
      </c>
      <c r="G1168" t="s">
        <v>17</v>
      </c>
      <c r="H1168" s="4">
        <v>0</v>
      </c>
      <c r="J1168" t="str">
        <f t="shared" si="36"/>
        <v>0000121256Registered Automobiles</v>
      </c>
      <c r="K1168" s="4">
        <f t="shared" si="37"/>
        <v>0</v>
      </c>
    </row>
    <row r="1169" spans="1:11">
      <c r="A1169" t="s">
        <v>406</v>
      </c>
      <c r="B1169" t="s">
        <v>10</v>
      </c>
      <c r="C1169" s="3">
        <v>46128</v>
      </c>
      <c r="D1169" t="s">
        <v>401</v>
      </c>
      <c r="E1169" t="s">
        <v>21</v>
      </c>
      <c r="F1169" t="s">
        <v>407</v>
      </c>
      <c r="G1169" t="s">
        <v>16</v>
      </c>
      <c r="H1169" s="4">
        <v>0</v>
      </c>
      <c r="J1169" t="str">
        <f t="shared" si="36"/>
        <v>0000121256Consolidated City Population</v>
      </c>
      <c r="K1169" s="4">
        <f t="shared" si="37"/>
        <v>0</v>
      </c>
    </row>
    <row r="1170" spans="1:11">
      <c r="A1170" t="s">
        <v>406</v>
      </c>
      <c r="B1170" t="s">
        <v>10</v>
      </c>
      <c r="C1170" s="3">
        <v>46128</v>
      </c>
      <c r="D1170" t="s">
        <v>401</v>
      </c>
      <c r="E1170" t="s">
        <v>21</v>
      </c>
      <c r="F1170" t="s">
        <v>407</v>
      </c>
      <c r="G1170" t="s">
        <v>15</v>
      </c>
      <c r="H1170" s="4">
        <v>1515</v>
      </c>
      <c r="J1170" t="str">
        <f t="shared" si="36"/>
        <v>0000121256Current Unit Population</v>
      </c>
      <c r="K1170" s="4">
        <f t="shared" si="37"/>
        <v>1515</v>
      </c>
    </row>
    <row r="1171" spans="1:11">
      <c r="A1171" t="s">
        <v>406</v>
      </c>
      <c r="B1171" t="s">
        <v>10</v>
      </c>
      <c r="C1171" s="3">
        <v>46128</v>
      </c>
      <c r="D1171" t="s">
        <v>401</v>
      </c>
      <c r="E1171" t="s">
        <v>21</v>
      </c>
      <c r="F1171" t="s">
        <v>407</v>
      </c>
      <c r="G1171" t="s">
        <v>14</v>
      </c>
      <c r="H1171" s="4">
        <v>1515</v>
      </c>
      <c r="J1171" t="str">
        <f t="shared" si="36"/>
        <v>0000121256Decennial Unit Population</v>
      </c>
      <c r="K1171" s="4">
        <f t="shared" si="37"/>
        <v>1515</v>
      </c>
    </row>
    <row r="1172" spans="1:11">
      <c r="A1172" t="s">
        <v>408</v>
      </c>
      <c r="B1172" t="s">
        <v>10</v>
      </c>
      <c r="C1172" s="3">
        <v>46128</v>
      </c>
      <c r="D1172" t="s">
        <v>401</v>
      </c>
      <c r="E1172" t="s">
        <v>21</v>
      </c>
      <c r="F1172" t="s">
        <v>409</v>
      </c>
      <c r="G1172" t="s">
        <v>19</v>
      </c>
      <c r="H1172" s="4">
        <v>5.79</v>
      </c>
      <c r="J1172" t="str">
        <f t="shared" si="36"/>
        <v>0000121257Miles of Road of Unit</v>
      </c>
      <c r="K1172" s="4">
        <f t="shared" si="37"/>
        <v>5.79</v>
      </c>
    </row>
    <row r="1173" spans="1:11">
      <c r="A1173" t="s">
        <v>408</v>
      </c>
      <c r="B1173" t="s">
        <v>10</v>
      </c>
      <c r="C1173" s="3">
        <v>46128</v>
      </c>
      <c r="D1173" t="s">
        <v>401</v>
      </c>
      <c r="E1173" t="s">
        <v>21</v>
      </c>
      <c r="F1173" t="s">
        <v>409</v>
      </c>
      <c r="G1173" t="s">
        <v>18</v>
      </c>
      <c r="H1173" s="4">
        <v>0</v>
      </c>
      <c r="J1173" t="str">
        <f t="shared" si="36"/>
        <v>0000121257Registered Vehicles</v>
      </c>
      <c r="K1173" s="4">
        <f t="shared" si="37"/>
        <v>0</v>
      </c>
    </row>
    <row r="1174" spans="1:11">
      <c r="A1174" t="s">
        <v>408</v>
      </c>
      <c r="B1174" t="s">
        <v>10</v>
      </c>
      <c r="C1174" s="3">
        <v>46128</v>
      </c>
      <c r="D1174" t="s">
        <v>401</v>
      </c>
      <c r="E1174" t="s">
        <v>21</v>
      </c>
      <c r="F1174" t="s">
        <v>409</v>
      </c>
      <c r="G1174" t="s">
        <v>17</v>
      </c>
      <c r="H1174" s="4">
        <v>0</v>
      </c>
      <c r="J1174" t="str">
        <f t="shared" si="36"/>
        <v>0000121257Registered Automobiles</v>
      </c>
      <c r="K1174" s="4">
        <f t="shared" si="37"/>
        <v>0</v>
      </c>
    </row>
    <row r="1175" spans="1:11">
      <c r="A1175" t="s">
        <v>408</v>
      </c>
      <c r="B1175" t="s">
        <v>10</v>
      </c>
      <c r="C1175" s="3">
        <v>46128</v>
      </c>
      <c r="D1175" t="s">
        <v>401</v>
      </c>
      <c r="E1175" t="s">
        <v>21</v>
      </c>
      <c r="F1175" t="s">
        <v>409</v>
      </c>
      <c r="G1175" t="s">
        <v>16</v>
      </c>
      <c r="H1175" s="4">
        <v>0</v>
      </c>
      <c r="J1175" t="str">
        <f t="shared" si="36"/>
        <v>0000121257Consolidated City Population</v>
      </c>
      <c r="K1175" s="4">
        <f t="shared" si="37"/>
        <v>0</v>
      </c>
    </row>
    <row r="1176" spans="1:11">
      <c r="A1176" t="s">
        <v>408</v>
      </c>
      <c r="B1176" t="s">
        <v>10</v>
      </c>
      <c r="C1176" s="3">
        <v>46128</v>
      </c>
      <c r="D1176" t="s">
        <v>401</v>
      </c>
      <c r="E1176" t="s">
        <v>21</v>
      </c>
      <c r="F1176" t="s">
        <v>409</v>
      </c>
      <c r="G1176" t="s">
        <v>15</v>
      </c>
      <c r="H1176" s="4">
        <v>712</v>
      </c>
      <c r="J1176" t="str">
        <f t="shared" si="36"/>
        <v>0000121257Current Unit Population</v>
      </c>
      <c r="K1176" s="4">
        <f t="shared" si="37"/>
        <v>712</v>
      </c>
    </row>
    <row r="1177" spans="1:11">
      <c r="A1177" t="s">
        <v>408</v>
      </c>
      <c r="B1177" t="s">
        <v>10</v>
      </c>
      <c r="C1177" s="3">
        <v>46128</v>
      </c>
      <c r="D1177" t="s">
        <v>401</v>
      </c>
      <c r="E1177" t="s">
        <v>21</v>
      </c>
      <c r="F1177" t="s">
        <v>409</v>
      </c>
      <c r="G1177" t="s">
        <v>14</v>
      </c>
      <c r="H1177" s="4">
        <v>712</v>
      </c>
      <c r="J1177" t="str">
        <f t="shared" si="36"/>
        <v>0000121257Decennial Unit Population</v>
      </c>
      <c r="K1177" s="4">
        <f t="shared" si="37"/>
        <v>712</v>
      </c>
    </row>
    <row r="1178" spans="1:11">
      <c r="A1178" t="s">
        <v>410</v>
      </c>
      <c r="B1178" t="s">
        <v>10</v>
      </c>
      <c r="C1178" s="3">
        <v>46128</v>
      </c>
      <c r="D1178" t="s">
        <v>401</v>
      </c>
      <c r="E1178" t="s">
        <v>21</v>
      </c>
      <c r="F1178" t="s">
        <v>411</v>
      </c>
      <c r="G1178" t="s">
        <v>18</v>
      </c>
      <c r="H1178" s="4">
        <v>0</v>
      </c>
      <c r="J1178" t="str">
        <f t="shared" si="36"/>
        <v>0000192609Registered Vehicles</v>
      </c>
      <c r="K1178" s="4">
        <f t="shared" si="37"/>
        <v>0</v>
      </c>
    </row>
    <row r="1179" spans="1:11">
      <c r="A1179" t="s">
        <v>410</v>
      </c>
      <c r="B1179" t="s">
        <v>10</v>
      </c>
      <c r="C1179" s="3">
        <v>46128</v>
      </c>
      <c r="D1179" t="s">
        <v>401</v>
      </c>
      <c r="E1179" t="s">
        <v>21</v>
      </c>
      <c r="F1179" t="s">
        <v>411</v>
      </c>
      <c r="G1179" t="s">
        <v>19</v>
      </c>
      <c r="H1179" s="4">
        <v>28.3</v>
      </c>
      <c r="J1179" t="str">
        <f t="shared" si="36"/>
        <v>0000192609Miles of Road of Unit</v>
      </c>
      <c r="K1179" s="4">
        <f t="shared" si="37"/>
        <v>28.3</v>
      </c>
    </row>
    <row r="1180" spans="1:11">
      <c r="A1180" t="s">
        <v>410</v>
      </c>
      <c r="B1180" t="s">
        <v>10</v>
      </c>
      <c r="C1180" s="3">
        <v>46128</v>
      </c>
      <c r="D1180" t="s">
        <v>401</v>
      </c>
      <c r="E1180" t="s">
        <v>21</v>
      </c>
      <c r="F1180" t="s">
        <v>411</v>
      </c>
      <c r="G1180" t="s">
        <v>17</v>
      </c>
      <c r="H1180" s="4">
        <v>0</v>
      </c>
      <c r="J1180" t="str">
        <f t="shared" si="36"/>
        <v>0000192609Registered Automobiles</v>
      </c>
      <c r="K1180" s="4">
        <f t="shared" si="37"/>
        <v>0</v>
      </c>
    </row>
    <row r="1181" spans="1:11">
      <c r="A1181" t="s">
        <v>410</v>
      </c>
      <c r="B1181" t="s">
        <v>10</v>
      </c>
      <c r="C1181" s="3">
        <v>46128</v>
      </c>
      <c r="D1181" t="s">
        <v>401</v>
      </c>
      <c r="E1181" t="s">
        <v>21</v>
      </c>
      <c r="F1181" t="s">
        <v>411</v>
      </c>
      <c r="G1181" t="s">
        <v>16</v>
      </c>
      <c r="H1181" s="4">
        <v>0</v>
      </c>
      <c r="J1181" t="str">
        <f t="shared" si="36"/>
        <v>0000192609Consolidated City Population</v>
      </c>
      <c r="K1181" s="4">
        <f t="shared" si="37"/>
        <v>0</v>
      </c>
    </row>
    <row r="1182" spans="1:11">
      <c r="A1182" t="s">
        <v>410</v>
      </c>
      <c r="B1182" t="s">
        <v>10</v>
      </c>
      <c r="C1182" s="3">
        <v>46128</v>
      </c>
      <c r="D1182" t="s">
        <v>401</v>
      </c>
      <c r="E1182" t="s">
        <v>21</v>
      </c>
      <c r="F1182" t="s">
        <v>411</v>
      </c>
      <c r="G1182" t="s">
        <v>15</v>
      </c>
      <c r="H1182" s="4">
        <v>5301</v>
      </c>
      <c r="J1182" t="str">
        <f t="shared" si="36"/>
        <v>0000192609Current Unit Population</v>
      </c>
      <c r="K1182" s="4">
        <f t="shared" si="37"/>
        <v>5301</v>
      </c>
    </row>
    <row r="1183" spans="1:11">
      <c r="A1183" t="s">
        <v>410</v>
      </c>
      <c r="B1183" t="s">
        <v>10</v>
      </c>
      <c r="C1183" s="3">
        <v>46128</v>
      </c>
      <c r="D1183" t="s">
        <v>401</v>
      </c>
      <c r="E1183" t="s">
        <v>21</v>
      </c>
      <c r="F1183" t="s">
        <v>411</v>
      </c>
      <c r="G1183" t="s">
        <v>14</v>
      </c>
      <c r="H1183" s="4">
        <v>5301</v>
      </c>
      <c r="J1183" t="str">
        <f t="shared" si="36"/>
        <v>0000192609Decennial Unit Population</v>
      </c>
      <c r="K1183" s="4">
        <f t="shared" si="37"/>
        <v>5301</v>
      </c>
    </row>
    <row r="1184" spans="1:11">
      <c r="A1184" t="s">
        <v>412</v>
      </c>
      <c r="B1184" t="s">
        <v>10</v>
      </c>
      <c r="C1184" s="3">
        <v>46128</v>
      </c>
      <c r="D1184" t="s">
        <v>401</v>
      </c>
      <c r="E1184" t="s">
        <v>21</v>
      </c>
      <c r="F1184" t="s">
        <v>413</v>
      </c>
      <c r="G1184" t="s">
        <v>17</v>
      </c>
      <c r="H1184" s="4">
        <v>0</v>
      </c>
      <c r="J1184" t="str">
        <f t="shared" si="36"/>
        <v>0000192610Registered Automobiles</v>
      </c>
      <c r="K1184" s="4">
        <f t="shared" si="37"/>
        <v>0</v>
      </c>
    </row>
    <row r="1185" spans="1:11">
      <c r="A1185" t="s">
        <v>412</v>
      </c>
      <c r="B1185" t="s">
        <v>10</v>
      </c>
      <c r="C1185" s="3">
        <v>46128</v>
      </c>
      <c r="D1185" t="s">
        <v>401</v>
      </c>
      <c r="E1185" t="s">
        <v>21</v>
      </c>
      <c r="F1185" t="s">
        <v>413</v>
      </c>
      <c r="G1185" t="s">
        <v>18</v>
      </c>
      <c r="H1185" s="4">
        <v>0</v>
      </c>
      <c r="J1185" t="str">
        <f t="shared" si="36"/>
        <v>0000192610Registered Vehicles</v>
      </c>
      <c r="K1185" s="4">
        <f t="shared" si="37"/>
        <v>0</v>
      </c>
    </row>
    <row r="1186" spans="1:11">
      <c r="A1186" t="s">
        <v>412</v>
      </c>
      <c r="B1186" t="s">
        <v>10</v>
      </c>
      <c r="C1186" s="3">
        <v>46128</v>
      </c>
      <c r="D1186" t="s">
        <v>401</v>
      </c>
      <c r="E1186" t="s">
        <v>21</v>
      </c>
      <c r="F1186" t="s">
        <v>413</v>
      </c>
      <c r="G1186" t="s">
        <v>16</v>
      </c>
      <c r="H1186" s="4">
        <v>0</v>
      </c>
      <c r="J1186" t="str">
        <f t="shared" si="36"/>
        <v>0000192610Consolidated City Population</v>
      </c>
      <c r="K1186" s="4">
        <f t="shared" si="37"/>
        <v>0</v>
      </c>
    </row>
    <row r="1187" spans="1:11">
      <c r="A1187" t="s">
        <v>412</v>
      </c>
      <c r="B1187" t="s">
        <v>10</v>
      </c>
      <c r="C1187" s="3">
        <v>46128</v>
      </c>
      <c r="D1187" t="s">
        <v>401</v>
      </c>
      <c r="E1187" t="s">
        <v>21</v>
      </c>
      <c r="F1187" t="s">
        <v>413</v>
      </c>
      <c r="G1187" t="s">
        <v>15</v>
      </c>
      <c r="H1187" s="4">
        <v>98977</v>
      </c>
      <c r="J1187" t="str">
        <f t="shared" si="36"/>
        <v>0000192610Current Unit Population</v>
      </c>
      <c r="K1187" s="4">
        <f t="shared" si="37"/>
        <v>98977</v>
      </c>
    </row>
    <row r="1188" spans="1:11">
      <c r="A1188" t="s">
        <v>412</v>
      </c>
      <c r="B1188" t="s">
        <v>10</v>
      </c>
      <c r="C1188" s="3">
        <v>46128</v>
      </c>
      <c r="D1188" t="s">
        <v>401</v>
      </c>
      <c r="E1188" t="s">
        <v>21</v>
      </c>
      <c r="F1188" t="s">
        <v>413</v>
      </c>
      <c r="G1188" t="s">
        <v>14</v>
      </c>
      <c r="H1188" s="4">
        <v>98977</v>
      </c>
      <c r="J1188" t="str">
        <f t="shared" si="36"/>
        <v>0000192610Decennial Unit Population</v>
      </c>
      <c r="K1188" s="4">
        <f t="shared" si="37"/>
        <v>98977</v>
      </c>
    </row>
    <row r="1189" spans="1:11">
      <c r="A1189" t="s">
        <v>412</v>
      </c>
      <c r="B1189" t="s">
        <v>10</v>
      </c>
      <c r="C1189" s="3">
        <v>46128</v>
      </c>
      <c r="D1189" t="s">
        <v>401</v>
      </c>
      <c r="E1189" t="s">
        <v>21</v>
      </c>
      <c r="F1189" t="s">
        <v>413</v>
      </c>
      <c r="G1189" t="s">
        <v>19</v>
      </c>
      <c r="H1189" s="4">
        <v>423.98</v>
      </c>
      <c r="J1189" t="str">
        <f t="shared" si="36"/>
        <v>0000192610Miles of Road of Unit</v>
      </c>
      <c r="K1189" s="4">
        <f t="shared" si="37"/>
        <v>423.98</v>
      </c>
    </row>
    <row r="1190" spans="1:11">
      <c r="A1190" t="s">
        <v>414</v>
      </c>
      <c r="B1190" t="s">
        <v>10</v>
      </c>
      <c r="C1190" s="3">
        <v>46128</v>
      </c>
      <c r="D1190" t="s">
        <v>401</v>
      </c>
      <c r="E1190" t="s">
        <v>21</v>
      </c>
      <c r="F1190" t="s">
        <v>415</v>
      </c>
      <c r="G1190" t="s">
        <v>18</v>
      </c>
      <c r="H1190" s="4">
        <v>0</v>
      </c>
      <c r="J1190" t="str">
        <f t="shared" si="36"/>
        <v>0000192619Registered Vehicles</v>
      </c>
      <c r="K1190" s="4">
        <f t="shared" si="37"/>
        <v>0</v>
      </c>
    </row>
    <row r="1191" spans="1:11">
      <c r="A1191" t="s">
        <v>414</v>
      </c>
      <c r="B1191" t="s">
        <v>10</v>
      </c>
      <c r="C1191" s="3">
        <v>46128</v>
      </c>
      <c r="D1191" t="s">
        <v>401</v>
      </c>
      <c r="E1191" t="s">
        <v>21</v>
      </c>
      <c r="F1191" t="s">
        <v>415</v>
      </c>
      <c r="G1191" t="s">
        <v>19</v>
      </c>
      <c r="H1191" s="4">
        <v>121.88</v>
      </c>
      <c r="J1191" t="str">
        <f t="shared" si="36"/>
        <v>0000192619Miles of Road of Unit</v>
      </c>
      <c r="K1191" s="4">
        <f t="shared" si="37"/>
        <v>121.88</v>
      </c>
    </row>
    <row r="1192" spans="1:11">
      <c r="A1192" t="s">
        <v>414</v>
      </c>
      <c r="B1192" t="s">
        <v>10</v>
      </c>
      <c r="C1192" s="3">
        <v>46128</v>
      </c>
      <c r="D1192" t="s">
        <v>401</v>
      </c>
      <c r="E1192" t="s">
        <v>21</v>
      </c>
      <c r="F1192" t="s">
        <v>415</v>
      </c>
      <c r="G1192" t="s">
        <v>17</v>
      </c>
      <c r="H1192" s="4">
        <v>0</v>
      </c>
      <c r="J1192" t="str">
        <f t="shared" si="36"/>
        <v>0000192619Registered Automobiles</v>
      </c>
      <c r="K1192" s="4">
        <f t="shared" si="37"/>
        <v>0</v>
      </c>
    </row>
    <row r="1193" spans="1:11">
      <c r="A1193" t="s">
        <v>414</v>
      </c>
      <c r="B1193" t="s">
        <v>10</v>
      </c>
      <c r="C1193" s="3">
        <v>46128</v>
      </c>
      <c r="D1193" t="s">
        <v>401</v>
      </c>
      <c r="E1193" t="s">
        <v>21</v>
      </c>
      <c r="F1193" t="s">
        <v>415</v>
      </c>
      <c r="G1193" t="s">
        <v>14</v>
      </c>
      <c r="H1193" s="4">
        <v>3106</v>
      </c>
      <c r="J1193" t="str">
        <f t="shared" si="36"/>
        <v>0000192619Decennial Unit Population</v>
      </c>
      <c r="K1193" s="4">
        <f t="shared" si="37"/>
        <v>3106</v>
      </c>
    </row>
    <row r="1194" spans="1:11">
      <c r="A1194" t="s">
        <v>414</v>
      </c>
      <c r="B1194" t="s">
        <v>10</v>
      </c>
      <c r="C1194" s="3">
        <v>46128</v>
      </c>
      <c r="D1194" t="s">
        <v>401</v>
      </c>
      <c r="E1194" t="s">
        <v>21</v>
      </c>
      <c r="F1194" t="s">
        <v>415</v>
      </c>
      <c r="G1194" t="s">
        <v>15</v>
      </c>
      <c r="H1194" s="4">
        <v>5216</v>
      </c>
      <c r="J1194" t="str">
        <f t="shared" si="36"/>
        <v>0000192619Current Unit Population</v>
      </c>
      <c r="K1194" s="4">
        <f t="shared" si="37"/>
        <v>5216</v>
      </c>
    </row>
    <row r="1195" spans="1:11">
      <c r="A1195" t="s">
        <v>414</v>
      </c>
      <c r="B1195" t="s">
        <v>10</v>
      </c>
      <c r="C1195" s="3">
        <v>46128</v>
      </c>
      <c r="D1195" t="s">
        <v>401</v>
      </c>
      <c r="E1195" t="s">
        <v>21</v>
      </c>
      <c r="F1195" t="s">
        <v>415</v>
      </c>
      <c r="G1195" t="s">
        <v>16</v>
      </c>
      <c r="H1195" s="4">
        <v>0</v>
      </c>
      <c r="J1195" t="str">
        <f t="shared" si="36"/>
        <v>0000192619Consolidated City Population</v>
      </c>
      <c r="K1195" s="4">
        <f t="shared" si="37"/>
        <v>0</v>
      </c>
    </row>
    <row r="1196" spans="1:11">
      <c r="A1196" t="s">
        <v>416</v>
      </c>
      <c r="B1196" t="s">
        <v>10</v>
      </c>
      <c r="C1196" s="3">
        <v>46128</v>
      </c>
      <c r="D1196" t="s">
        <v>401</v>
      </c>
      <c r="E1196" t="s">
        <v>21</v>
      </c>
      <c r="F1196" t="s">
        <v>417</v>
      </c>
      <c r="G1196" t="s">
        <v>15</v>
      </c>
      <c r="H1196" s="4">
        <v>46410</v>
      </c>
      <c r="J1196" t="str">
        <f t="shared" si="36"/>
        <v>0000121273Current Unit Population</v>
      </c>
      <c r="K1196" s="4">
        <f t="shared" si="37"/>
        <v>46410</v>
      </c>
    </row>
    <row r="1197" spans="1:11">
      <c r="A1197" t="s">
        <v>416</v>
      </c>
      <c r="B1197" t="s">
        <v>10</v>
      </c>
      <c r="C1197" s="3">
        <v>46128</v>
      </c>
      <c r="D1197" t="s">
        <v>401</v>
      </c>
      <c r="E1197" t="s">
        <v>21</v>
      </c>
      <c r="F1197" t="s">
        <v>417</v>
      </c>
      <c r="G1197" t="s">
        <v>16</v>
      </c>
      <c r="H1197" s="4">
        <v>0</v>
      </c>
      <c r="J1197" t="str">
        <f t="shared" si="36"/>
        <v>0000121273Consolidated City Population</v>
      </c>
      <c r="K1197" s="4">
        <f t="shared" si="37"/>
        <v>0</v>
      </c>
    </row>
    <row r="1198" spans="1:11">
      <c r="A1198" t="s">
        <v>416</v>
      </c>
      <c r="B1198" t="s">
        <v>10</v>
      </c>
      <c r="C1198" s="3">
        <v>46128</v>
      </c>
      <c r="D1198" t="s">
        <v>401</v>
      </c>
      <c r="E1198" t="s">
        <v>21</v>
      </c>
      <c r="F1198" t="s">
        <v>417</v>
      </c>
      <c r="G1198" t="s">
        <v>19</v>
      </c>
      <c r="H1198" s="4">
        <v>304.67</v>
      </c>
      <c r="J1198" t="str">
        <f t="shared" si="36"/>
        <v>0000121273Miles of Road of Unit</v>
      </c>
      <c r="K1198" s="4">
        <f t="shared" si="37"/>
        <v>304.67</v>
      </c>
    </row>
    <row r="1199" spans="1:11">
      <c r="A1199" t="s">
        <v>416</v>
      </c>
      <c r="B1199" t="s">
        <v>10</v>
      </c>
      <c r="C1199" s="3">
        <v>46128</v>
      </c>
      <c r="D1199" t="s">
        <v>401</v>
      </c>
      <c r="E1199" t="s">
        <v>21</v>
      </c>
      <c r="F1199" t="s">
        <v>417</v>
      </c>
      <c r="G1199" t="s">
        <v>18</v>
      </c>
      <c r="H1199" s="4">
        <v>0</v>
      </c>
      <c r="J1199" t="str">
        <f t="shared" si="36"/>
        <v>0000121273Registered Vehicles</v>
      </c>
      <c r="K1199" s="4">
        <f t="shared" si="37"/>
        <v>0</v>
      </c>
    </row>
    <row r="1200" spans="1:11">
      <c r="A1200" t="s">
        <v>416</v>
      </c>
      <c r="B1200" t="s">
        <v>10</v>
      </c>
      <c r="C1200" s="3">
        <v>46128</v>
      </c>
      <c r="D1200" t="s">
        <v>401</v>
      </c>
      <c r="E1200" t="s">
        <v>21</v>
      </c>
      <c r="F1200" t="s">
        <v>417</v>
      </c>
      <c r="G1200" t="s">
        <v>17</v>
      </c>
      <c r="H1200" s="4">
        <v>0</v>
      </c>
      <c r="J1200" t="str">
        <f t="shared" si="36"/>
        <v>0000121273Registered Automobiles</v>
      </c>
      <c r="K1200" s="4">
        <f t="shared" si="37"/>
        <v>0</v>
      </c>
    </row>
    <row r="1201" spans="1:11">
      <c r="A1201" t="s">
        <v>416</v>
      </c>
      <c r="B1201" t="s">
        <v>10</v>
      </c>
      <c r="C1201" s="3">
        <v>46128</v>
      </c>
      <c r="D1201" t="s">
        <v>401</v>
      </c>
      <c r="E1201" t="s">
        <v>21</v>
      </c>
      <c r="F1201" t="s">
        <v>417</v>
      </c>
      <c r="G1201" t="s">
        <v>14</v>
      </c>
      <c r="H1201" s="4">
        <v>46410</v>
      </c>
      <c r="J1201" t="str">
        <f t="shared" si="36"/>
        <v>0000121273Decennial Unit Population</v>
      </c>
      <c r="K1201" s="4">
        <f t="shared" si="37"/>
        <v>46410</v>
      </c>
    </row>
    <row r="1202" spans="1:11">
      <c r="A1202" t="s">
        <v>418</v>
      </c>
      <c r="B1202" t="s">
        <v>10</v>
      </c>
      <c r="C1202" s="3">
        <v>46128</v>
      </c>
      <c r="D1202" t="s">
        <v>419</v>
      </c>
      <c r="E1202" t="s">
        <v>12</v>
      </c>
      <c r="F1202" t="s">
        <v>13</v>
      </c>
      <c r="G1202" t="s">
        <v>15</v>
      </c>
      <c r="H1202" s="4">
        <v>35625</v>
      </c>
      <c r="J1202" t="str">
        <f t="shared" si="36"/>
        <v>0000082966Current Unit Population</v>
      </c>
      <c r="K1202" s="4">
        <f t="shared" si="37"/>
        <v>35625</v>
      </c>
    </row>
    <row r="1203" spans="1:11">
      <c r="A1203" t="s">
        <v>418</v>
      </c>
      <c r="B1203" t="s">
        <v>10</v>
      </c>
      <c r="C1203" s="3">
        <v>46128</v>
      </c>
      <c r="D1203" t="s">
        <v>419</v>
      </c>
      <c r="E1203" t="s">
        <v>12</v>
      </c>
      <c r="F1203" t="s">
        <v>13</v>
      </c>
      <c r="G1203" t="s">
        <v>16</v>
      </c>
      <c r="H1203" s="4">
        <v>0</v>
      </c>
      <c r="J1203" t="str">
        <f t="shared" si="36"/>
        <v>0000082966Consolidated City Population</v>
      </c>
      <c r="K1203" s="4">
        <f t="shared" si="37"/>
        <v>0</v>
      </c>
    </row>
    <row r="1204" spans="1:11">
      <c r="A1204" t="s">
        <v>418</v>
      </c>
      <c r="B1204" t="s">
        <v>10</v>
      </c>
      <c r="C1204" s="3">
        <v>46128</v>
      </c>
      <c r="D1204" t="s">
        <v>419</v>
      </c>
      <c r="E1204" t="s">
        <v>12</v>
      </c>
      <c r="F1204" t="s">
        <v>13</v>
      </c>
      <c r="G1204" t="s">
        <v>17</v>
      </c>
      <c r="H1204" s="4">
        <v>63735</v>
      </c>
      <c r="J1204" t="str">
        <f t="shared" si="36"/>
        <v>0000082966Registered Automobiles</v>
      </c>
      <c r="K1204" s="4">
        <f t="shared" si="37"/>
        <v>63735</v>
      </c>
    </row>
    <row r="1205" spans="1:11">
      <c r="A1205" t="s">
        <v>418</v>
      </c>
      <c r="B1205" t="s">
        <v>10</v>
      </c>
      <c r="C1205" s="3">
        <v>46128</v>
      </c>
      <c r="D1205" t="s">
        <v>419</v>
      </c>
      <c r="E1205" t="s">
        <v>12</v>
      </c>
      <c r="F1205" t="s">
        <v>13</v>
      </c>
      <c r="G1205" t="s">
        <v>18</v>
      </c>
      <c r="H1205" s="4">
        <v>100421</v>
      </c>
      <c r="J1205" t="str">
        <f t="shared" si="36"/>
        <v>0000082966Registered Vehicles</v>
      </c>
      <c r="K1205" s="4">
        <f t="shared" si="37"/>
        <v>100421</v>
      </c>
    </row>
    <row r="1206" spans="1:11">
      <c r="A1206" t="s">
        <v>418</v>
      </c>
      <c r="B1206" t="s">
        <v>10</v>
      </c>
      <c r="C1206" s="3">
        <v>46128</v>
      </c>
      <c r="D1206" t="s">
        <v>419</v>
      </c>
      <c r="E1206" t="s">
        <v>12</v>
      </c>
      <c r="F1206" t="s">
        <v>13</v>
      </c>
      <c r="G1206" t="s">
        <v>19</v>
      </c>
      <c r="H1206" s="4">
        <v>638.53</v>
      </c>
      <c r="J1206" t="str">
        <f t="shared" si="36"/>
        <v>0000082966Miles of Road of Unit</v>
      </c>
      <c r="K1206" s="4">
        <f t="shared" si="37"/>
        <v>638.53</v>
      </c>
    </row>
    <row r="1207" spans="1:11">
      <c r="A1207" t="s">
        <v>418</v>
      </c>
      <c r="B1207" t="s">
        <v>10</v>
      </c>
      <c r="C1207" s="3">
        <v>46128</v>
      </c>
      <c r="D1207" t="s">
        <v>419</v>
      </c>
      <c r="E1207" t="s">
        <v>12</v>
      </c>
      <c r="F1207" t="s">
        <v>13</v>
      </c>
      <c r="G1207" t="s">
        <v>14</v>
      </c>
      <c r="H1207" s="4">
        <v>35625</v>
      </c>
      <c r="J1207" t="str">
        <f t="shared" si="36"/>
        <v>0000082966Decennial Unit Population</v>
      </c>
      <c r="K1207" s="4">
        <f t="shared" si="37"/>
        <v>35625</v>
      </c>
    </row>
    <row r="1208" spans="1:11">
      <c r="A1208" t="s">
        <v>420</v>
      </c>
      <c r="B1208" t="s">
        <v>10</v>
      </c>
      <c r="C1208" s="3">
        <v>46128</v>
      </c>
      <c r="D1208" t="s">
        <v>419</v>
      </c>
      <c r="E1208" t="s">
        <v>21</v>
      </c>
      <c r="F1208" t="s">
        <v>421</v>
      </c>
      <c r="G1208" t="s">
        <v>18</v>
      </c>
      <c r="H1208" s="4">
        <v>0</v>
      </c>
      <c r="J1208" t="str">
        <f t="shared" si="36"/>
        <v>0000192637Registered Vehicles</v>
      </c>
      <c r="K1208" s="4">
        <f t="shared" si="37"/>
        <v>0</v>
      </c>
    </row>
    <row r="1209" spans="1:11">
      <c r="A1209" t="s">
        <v>420</v>
      </c>
      <c r="B1209" t="s">
        <v>10</v>
      </c>
      <c r="C1209" s="3">
        <v>46128</v>
      </c>
      <c r="D1209" t="s">
        <v>419</v>
      </c>
      <c r="E1209" t="s">
        <v>21</v>
      </c>
      <c r="F1209" t="s">
        <v>421</v>
      </c>
      <c r="G1209" t="s">
        <v>17</v>
      </c>
      <c r="H1209" s="4">
        <v>0</v>
      </c>
      <c r="J1209" t="str">
        <f t="shared" si="36"/>
        <v>0000192637Registered Automobiles</v>
      </c>
      <c r="K1209" s="4">
        <f t="shared" si="37"/>
        <v>0</v>
      </c>
    </row>
    <row r="1210" spans="1:11">
      <c r="A1210" t="s">
        <v>420</v>
      </c>
      <c r="B1210" t="s">
        <v>10</v>
      </c>
      <c r="C1210" s="3">
        <v>46128</v>
      </c>
      <c r="D1210" t="s">
        <v>419</v>
      </c>
      <c r="E1210" t="s">
        <v>21</v>
      </c>
      <c r="F1210" t="s">
        <v>421</v>
      </c>
      <c r="G1210" t="s">
        <v>16</v>
      </c>
      <c r="H1210" s="4">
        <v>0</v>
      </c>
      <c r="J1210" t="str">
        <f t="shared" si="36"/>
        <v>0000192637Consolidated City Population</v>
      </c>
      <c r="K1210" s="4">
        <f t="shared" si="37"/>
        <v>0</v>
      </c>
    </row>
    <row r="1211" spans="1:11">
      <c r="A1211" t="s">
        <v>420</v>
      </c>
      <c r="B1211" t="s">
        <v>10</v>
      </c>
      <c r="C1211" s="3">
        <v>46128</v>
      </c>
      <c r="D1211" t="s">
        <v>419</v>
      </c>
      <c r="E1211" t="s">
        <v>21</v>
      </c>
      <c r="F1211" t="s">
        <v>421</v>
      </c>
      <c r="G1211" t="s">
        <v>15</v>
      </c>
      <c r="H1211" s="4">
        <v>23488</v>
      </c>
      <c r="J1211" t="str">
        <f t="shared" si="36"/>
        <v>0000192637Current Unit Population</v>
      </c>
      <c r="K1211" s="4">
        <f t="shared" si="37"/>
        <v>23488</v>
      </c>
    </row>
    <row r="1212" spans="1:11">
      <c r="A1212" t="s">
        <v>420</v>
      </c>
      <c r="B1212" t="s">
        <v>10</v>
      </c>
      <c r="C1212" s="3">
        <v>46128</v>
      </c>
      <c r="D1212" t="s">
        <v>419</v>
      </c>
      <c r="E1212" t="s">
        <v>21</v>
      </c>
      <c r="F1212" t="s">
        <v>421</v>
      </c>
      <c r="G1212" t="s">
        <v>14</v>
      </c>
      <c r="H1212" s="4">
        <v>23488</v>
      </c>
      <c r="J1212" t="str">
        <f t="shared" si="36"/>
        <v>0000192637Decennial Unit Population</v>
      </c>
      <c r="K1212" s="4">
        <f t="shared" si="37"/>
        <v>23488</v>
      </c>
    </row>
    <row r="1213" spans="1:11">
      <c r="A1213" t="s">
        <v>420</v>
      </c>
      <c r="B1213" t="s">
        <v>10</v>
      </c>
      <c r="C1213" s="3">
        <v>46128</v>
      </c>
      <c r="D1213" t="s">
        <v>419</v>
      </c>
      <c r="E1213" t="s">
        <v>21</v>
      </c>
      <c r="F1213" t="s">
        <v>421</v>
      </c>
      <c r="G1213" t="s">
        <v>19</v>
      </c>
      <c r="H1213" s="4">
        <v>130.38</v>
      </c>
      <c r="J1213" t="str">
        <f t="shared" si="36"/>
        <v>0000192637Miles of Road of Unit</v>
      </c>
      <c r="K1213" s="4">
        <f t="shared" si="37"/>
        <v>130.38</v>
      </c>
    </row>
    <row r="1214" spans="1:11">
      <c r="A1214" t="s">
        <v>422</v>
      </c>
      <c r="B1214" t="s">
        <v>10</v>
      </c>
      <c r="C1214" s="3">
        <v>46128</v>
      </c>
      <c r="D1214" t="s">
        <v>419</v>
      </c>
      <c r="E1214" t="s">
        <v>21</v>
      </c>
      <c r="F1214" t="s">
        <v>423</v>
      </c>
      <c r="G1214" t="s">
        <v>14</v>
      </c>
      <c r="H1214" s="4">
        <v>4784</v>
      </c>
      <c r="J1214" t="str">
        <f t="shared" si="36"/>
        <v>0000121287Decennial Unit Population</v>
      </c>
      <c r="K1214" s="4">
        <f t="shared" si="37"/>
        <v>4784</v>
      </c>
    </row>
    <row r="1215" spans="1:11">
      <c r="A1215" t="s">
        <v>422</v>
      </c>
      <c r="B1215" t="s">
        <v>10</v>
      </c>
      <c r="C1215" s="3">
        <v>46128</v>
      </c>
      <c r="D1215" t="s">
        <v>419</v>
      </c>
      <c r="E1215" t="s">
        <v>21</v>
      </c>
      <c r="F1215" t="s">
        <v>423</v>
      </c>
      <c r="G1215" t="s">
        <v>15</v>
      </c>
      <c r="H1215" s="4">
        <v>4784</v>
      </c>
      <c r="J1215" t="str">
        <f t="shared" si="36"/>
        <v>0000121287Current Unit Population</v>
      </c>
      <c r="K1215" s="4">
        <f t="shared" si="37"/>
        <v>4784</v>
      </c>
    </row>
    <row r="1216" spans="1:11">
      <c r="A1216" t="s">
        <v>422</v>
      </c>
      <c r="B1216" t="s">
        <v>10</v>
      </c>
      <c r="C1216" s="3">
        <v>46128</v>
      </c>
      <c r="D1216" t="s">
        <v>419</v>
      </c>
      <c r="E1216" t="s">
        <v>21</v>
      </c>
      <c r="F1216" t="s">
        <v>423</v>
      </c>
      <c r="G1216" t="s">
        <v>16</v>
      </c>
      <c r="H1216" s="4">
        <v>0</v>
      </c>
      <c r="J1216" t="str">
        <f t="shared" si="36"/>
        <v>0000121287Consolidated City Population</v>
      </c>
      <c r="K1216" s="4">
        <f t="shared" si="37"/>
        <v>0</v>
      </c>
    </row>
    <row r="1217" spans="1:11">
      <c r="A1217" t="s">
        <v>422</v>
      </c>
      <c r="B1217" t="s">
        <v>10</v>
      </c>
      <c r="C1217" s="3">
        <v>46128</v>
      </c>
      <c r="D1217" t="s">
        <v>419</v>
      </c>
      <c r="E1217" t="s">
        <v>21</v>
      </c>
      <c r="F1217" t="s">
        <v>423</v>
      </c>
      <c r="G1217" t="s">
        <v>18</v>
      </c>
      <c r="H1217" s="4">
        <v>0</v>
      </c>
      <c r="J1217" t="str">
        <f t="shared" si="36"/>
        <v>0000121287Registered Vehicles</v>
      </c>
      <c r="K1217" s="4">
        <f t="shared" si="37"/>
        <v>0</v>
      </c>
    </row>
    <row r="1218" spans="1:11">
      <c r="A1218" t="s">
        <v>422</v>
      </c>
      <c r="B1218" t="s">
        <v>10</v>
      </c>
      <c r="C1218" s="3">
        <v>46128</v>
      </c>
      <c r="D1218" t="s">
        <v>419</v>
      </c>
      <c r="E1218" t="s">
        <v>21</v>
      </c>
      <c r="F1218" t="s">
        <v>423</v>
      </c>
      <c r="G1218" t="s">
        <v>17</v>
      </c>
      <c r="H1218" s="4">
        <v>0</v>
      </c>
      <c r="J1218" t="str">
        <f t="shared" si="36"/>
        <v>0000121287Registered Automobiles</v>
      </c>
      <c r="K1218" s="4">
        <f t="shared" si="37"/>
        <v>0</v>
      </c>
    </row>
    <row r="1219" spans="1:11">
      <c r="A1219" t="s">
        <v>422</v>
      </c>
      <c r="B1219" t="s">
        <v>10</v>
      </c>
      <c r="C1219" s="3">
        <v>46128</v>
      </c>
      <c r="D1219" t="s">
        <v>419</v>
      </c>
      <c r="E1219" t="s">
        <v>21</v>
      </c>
      <c r="F1219" t="s">
        <v>423</v>
      </c>
      <c r="G1219" t="s">
        <v>19</v>
      </c>
      <c r="H1219" s="4">
        <v>38.619999999999997</v>
      </c>
      <c r="J1219" t="str">
        <f t="shared" ref="J1219:J1282" si="38">A1219&amp;G1219</f>
        <v>0000121287Miles of Road of Unit</v>
      </c>
      <c r="K1219" s="4">
        <f t="shared" ref="K1219:K1282" si="39">H1219</f>
        <v>38.619999999999997</v>
      </c>
    </row>
    <row r="1220" spans="1:11">
      <c r="A1220" t="s">
        <v>424</v>
      </c>
      <c r="B1220" t="s">
        <v>10</v>
      </c>
      <c r="C1220" s="3">
        <v>46128</v>
      </c>
      <c r="D1220" t="s">
        <v>419</v>
      </c>
      <c r="E1220" t="s">
        <v>21</v>
      </c>
      <c r="F1220" t="s">
        <v>425</v>
      </c>
      <c r="G1220" t="s">
        <v>18</v>
      </c>
      <c r="H1220" s="4">
        <v>0</v>
      </c>
      <c r="J1220" t="str">
        <f t="shared" si="38"/>
        <v>0000121296Registered Vehicles</v>
      </c>
      <c r="K1220" s="4">
        <f t="shared" si="39"/>
        <v>0</v>
      </c>
    </row>
    <row r="1221" spans="1:11">
      <c r="A1221" t="s">
        <v>424</v>
      </c>
      <c r="B1221" t="s">
        <v>10</v>
      </c>
      <c r="C1221" s="3">
        <v>46128</v>
      </c>
      <c r="D1221" t="s">
        <v>419</v>
      </c>
      <c r="E1221" t="s">
        <v>21</v>
      </c>
      <c r="F1221" t="s">
        <v>425</v>
      </c>
      <c r="G1221" t="s">
        <v>17</v>
      </c>
      <c r="H1221" s="4">
        <v>0</v>
      </c>
      <c r="J1221" t="str">
        <f t="shared" si="38"/>
        <v>0000121296Registered Automobiles</v>
      </c>
      <c r="K1221" s="4">
        <f t="shared" si="39"/>
        <v>0</v>
      </c>
    </row>
    <row r="1222" spans="1:11">
      <c r="A1222" t="s">
        <v>424</v>
      </c>
      <c r="B1222" t="s">
        <v>10</v>
      </c>
      <c r="C1222" s="3">
        <v>46128</v>
      </c>
      <c r="D1222" t="s">
        <v>419</v>
      </c>
      <c r="E1222" t="s">
        <v>21</v>
      </c>
      <c r="F1222" t="s">
        <v>425</v>
      </c>
      <c r="G1222" t="s">
        <v>16</v>
      </c>
      <c r="H1222" s="4">
        <v>0</v>
      </c>
      <c r="J1222" t="str">
        <f t="shared" si="38"/>
        <v>0000121296Consolidated City Population</v>
      </c>
      <c r="K1222" s="4">
        <f t="shared" si="39"/>
        <v>0</v>
      </c>
    </row>
    <row r="1223" spans="1:11">
      <c r="A1223" t="s">
        <v>424</v>
      </c>
      <c r="B1223" t="s">
        <v>10</v>
      </c>
      <c r="C1223" s="3">
        <v>46128</v>
      </c>
      <c r="D1223" t="s">
        <v>419</v>
      </c>
      <c r="E1223" t="s">
        <v>21</v>
      </c>
      <c r="F1223" t="s">
        <v>425</v>
      </c>
      <c r="G1223" t="s">
        <v>15</v>
      </c>
      <c r="H1223" s="4">
        <v>2744</v>
      </c>
      <c r="J1223" t="str">
        <f t="shared" si="38"/>
        <v>0000121296Current Unit Population</v>
      </c>
      <c r="K1223" s="4">
        <f t="shared" si="39"/>
        <v>2744</v>
      </c>
    </row>
    <row r="1224" spans="1:11">
      <c r="A1224" t="s">
        <v>424</v>
      </c>
      <c r="B1224" t="s">
        <v>10</v>
      </c>
      <c r="C1224" s="3">
        <v>46128</v>
      </c>
      <c r="D1224" t="s">
        <v>419</v>
      </c>
      <c r="E1224" t="s">
        <v>21</v>
      </c>
      <c r="F1224" t="s">
        <v>425</v>
      </c>
      <c r="G1224" t="s">
        <v>14</v>
      </c>
      <c r="H1224" s="4">
        <v>2744</v>
      </c>
      <c r="J1224" t="str">
        <f t="shared" si="38"/>
        <v>0000121296Decennial Unit Population</v>
      </c>
      <c r="K1224" s="4">
        <f t="shared" si="39"/>
        <v>2744</v>
      </c>
    </row>
    <row r="1225" spans="1:11">
      <c r="A1225" t="s">
        <v>424</v>
      </c>
      <c r="B1225" t="s">
        <v>10</v>
      </c>
      <c r="C1225" s="3">
        <v>46128</v>
      </c>
      <c r="D1225" t="s">
        <v>419</v>
      </c>
      <c r="E1225" t="s">
        <v>21</v>
      </c>
      <c r="F1225" t="s">
        <v>425</v>
      </c>
      <c r="G1225" t="s">
        <v>19</v>
      </c>
      <c r="H1225" s="4">
        <v>21.72</v>
      </c>
      <c r="J1225" t="str">
        <f t="shared" si="38"/>
        <v>0000121296Miles of Road of Unit</v>
      </c>
      <c r="K1225" s="4">
        <f t="shared" si="39"/>
        <v>21.72</v>
      </c>
    </row>
    <row r="1226" spans="1:11">
      <c r="A1226" t="s">
        <v>426</v>
      </c>
      <c r="B1226" t="s">
        <v>10</v>
      </c>
      <c r="C1226" s="3">
        <v>46128</v>
      </c>
      <c r="D1226" t="s">
        <v>419</v>
      </c>
      <c r="E1226" t="s">
        <v>21</v>
      </c>
      <c r="F1226" t="s">
        <v>427</v>
      </c>
      <c r="G1226" t="s">
        <v>19</v>
      </c>
      <c r="H1226" s="4">
        <v>7.59</v>
      </c>
      <c r="J1226" t="str">
        <f t="shared" si="38"/>
        <v>0000121297Miles of Road of Unit</v>
      </c>
      <c r="K1226" s="4">
        <f t="shared" si="39"/>
        <v>7.59</v>
      </c>
    </row>
    <row r="1227" spans="1:11">
      <c r="A1227" t="s">
        <v>426</v>
      </c>
      <c r="B1227" t="s">
        <v>10</v>
      </c>
      <c r="C1227" s="3">
        <v>46128</v>
      </c>
      <c r="D1227" t="s">
        <v>419</v>
      </c>
      <c r="E1227" t="s">
        <v>21</v>
      </c>
      <c r="F1227" t="s">
        <v>427</v>
      </c>
      <c r="G1227" t="s">
        <v>18</v>
      </c>
      <c r="H1227" s="4">
        <v>0</v>
      </c>
      <c r="J1227" t="str">
        <f t="shared" si="38"/>
        <v>0000121297Registered Vehicles</v>
      </c>
      <c r="K1227" s="4">
        <f t="shared" si="39"/>
        <v>0</v>
      </c>
    </row>
    <row r="1228" spans="1:11">
      <c r="A1228" t="s">
        <v>426</v>
      </c>
      <c r="B1228" t="s">
        <v>10</v>
      </c>
      <c r="C1228" s="3">
        <v>46128</v>
      </c>
      <c r="D1228" t="s">
        <v>419</v>
      </c>
      <c r="E1228" t="s">
        <v>21</v>
      </c>
      <c r="F1228" t="s">
        <v>427</v>
      </c>
      <c r="G1228" t="s">
        <v>17</v>
      </c>
      <c r="H1228" s="4">
        <v>0</v>
      </c>
      <c r="J1228" t="str">
        <f t="shared" si="38"/>
        <v>0000121297Registered Automobiles</v>
      </c>
      <c r="K1228" s="4">
        <f t="shared" si="39"/>
        <v>0</v>
      </c>
    </row>
    <row r="1229" spans="1:11">
      <c r="A1229" t="s">
        <v>426</v>
      </c>
      <c r="B1229" t="s">
        <v>10</v>
      </c>
      <c r="C1229" s="3">
        <v>46128</v>
      </c>
      <c r="D1229" t="s">
        <v>419</v>
      </c>
      <c r="E1229" t="s">
        <v>21</v>
      </c>
      <c r="F1229" t="s">
        <v>427</v>
      </c>
      <c r="G1229" t="s">
        <v>16</v>
      </c>
      <c r="H1229" s="4">
        <v>0</v>
      </c>
      <c r="J1229" t="str">
        <f t="shared" si="38"/>
        <v>0000121297Consolidated City Population</v>
      </c>
      <c r="K1229" s="4">
        <f t="shared" si="39"/>
        <v>0</v>
      </c>
    </row>
    <row r="1230" spans="1:11">
      <c r="A1230" t="s">
        <v>426</v>
      </c>
      <c r="B1230" t="s">
        <v>10</v>
      </c>
      <c r="C1230" s="3">
        <v>46128</v>
      </c>
      <c r="D1230" t="s">
        <v>419</v>
      </c>
      <c r="E1230" t="s">
        <v>21</v>
      </c>
      <c r="F1230" t="s">
        <v>427</v>
      </c>
      <c r="G1230" t="s">
        <v>14</v>
      </c>
      <c r="H1230" s="4">
        <v>819</v>
      </c>
      <c r="J1230" t="str">
        <f t="shared" si="38"/>
        <v>0000121297Decennial Unit Population</v>
      </c>
      <c r="K1230" s="4">
        <f t="shared" si="39"/>
        <v>819</v>
      </c>
    </row>
    <row r="1231" spans="1:11">
      <c r="A1231" t="s">
        <v>426</v>
      </c>
      <c r="B1231" t="s">
        <v>10</v>
      </c>
      <c r="C1231" s="3">
        <v>46128</v>
      </c>
      <c r="D1231" t="s">
        <v>419</v>
      </c>
      <c r="E1231" t="s">
        <v>21</v>
      </c>
      <c r="F1231" t="s">
        <v>427</v>
      </c>
      <c r="G1231" t="s">
        <v>15</v>
      </c>
      <c r="H1231" s="4">
        <v>819</v>
      </c>
      <c r="J1231" t="str">
        <f t="shared" si="38"/>
        <v>0000121297Current Unit Population</v>
      </c>
      <c r="K1231" s="4">
        <f t="shared" si="39"/>
        <v>819</v>
      </c>
    </row>
    <row r="1232" spans="1:11">
      <c r="A1232" t="s">
        <v>428</v>
      </c>
      <c r="B1232" t="s">
        <v>10</v>
      </c>
      <c r="C1232" s="3">
        <v>46128</v>
      </c>
      <c r="D1232" t="s">
        <v>419</v>
      </c>
      <c r="E1232" t="s">
        <v>21</v>
      </c>
      <c r="F1232" t="s">
        <v>429</v>
      </c>
      <c r="G1232" t="s">
        <v>17</v>
      </c>
      <c r="H1232" s="4">
        <v>0</v>
      </c>
      <c r="J1232" t="str">
        <f t="shared" si="38"/>
        <v>0000260618Registered Automobiles</v>
      </c>
      <c r="K1232" s="4">
        <f t="shared" si="39"/>
        <v>0</v>
      </c>
    </row>
    <row r="1233" spans="1:11">
      <c r="A1233" t="s">
        <v>428</v>
      </c>
      <c r="B1233" t="s">
        <v>10</v>
      </c>
      <c r="C1233" s="3">
        <v>46128</v>
      </c>
      <c r="D1233" t="s">
        <v>419</v>
      </c>
      <c r="E1233" t="s">
        <v>21</v>
      </c>
      <c r="F1233" t="s">
        <v>429</v>
      </c>
      <c r="G1233" t="s">
        <v>18</v>
      </c>
      <c r="H1233" s="4">
        <v>0</v>
      </c>
      <c r="J1233" t="str">
        <f t="shared" si="38"/>
        <v>0000260618Registered Vehicles</v>
      </c>
      <c r="K1233" s="4">
        <f t="shared" si="39"/>
        <v>0</v>
      </c>
    </row>
    <row r="1234" spans="1:11">
      <c r="A1234" t="s">
        <v>428</v>
      </c>
      <c r="B1234" t="s">
        <v>10</v>
      </c>
      <c r="C1234" s="3">
        <v>46128</v>
      </c>
      <c r="D1234" t="s">
        <v>419</v>
      </c>
      <c r="E1234" t="s">
        <v>21</v>
      </c>
      <c r="F1234" t="s">
        <v>429</v>
      </c>
      <c r="G1234" t="s">
        <v>16</v>
      </c>
      <c r="H1234" s="4">
        <v>0</v>
      </c>
      <c r="J1234" t="str">
        <f t="shared" si="38"/>
        <v>0000260618Consolidated City Population</v>
      </c>
      <c r="K1234" s="4">
        <f t="shared" si="39"/>
        <v>0</v>
      </c>
    </row>
    <row r="1235" spans="1:11">
      <c r="A1235" t="s">
        <v>428</v>
      </c>
      <c r="B1235" t="s">
        <v>10</v>
      </c>
      <c r="C1235" s="3">
        <v>46128</v>
      </c>
      <c r="D1235" t="s">
        <v>419</v>
      </c>
      <c r="E1235" t="s">
        <v>21</v>
      </c>
      <c r="F1235" t="s">
        <v>429</v>
      </c>
      <c r="G1235" t="s">
        <v>15</v>
      </c>
      <c r="H1235" s="4">
        <v>210</v>
      </c>
      <c r="J1235" t="str">
        <f t="shared" si="38"/>
        <v>0000260618Current Unit Population</v>
      </c>
      <c r="K1235" s="4">
        <f t="shared" si="39"/>
        <v>210</v>
      </c>
    </row>
    <row r="1236" spans="1:11">
      <c r="A1236" t="s">
        <v>428</v>
      </c>
      <c r="B1236" t="s">
        <v>10</v>
      </c>
      <c r="C1236" s="3">
        <v>46128</v>
      </c>
      <c r="D1236" t="s">
        <v>419</v>
      </c>
      <c r="E1236" t="s">
        <v>21</v>
      </c>
      <c r="F1236" t="s">
        <v>429</v>
      </c>
      <c r="G1236" t="s">
        <v>14</v>
      </c>
      <c r="H1236" s="4">
        <v>210</v>
      </c>
      <c r="J1236" t="str">
        <f t="shared" si="38"/>
        <v>0000260618Decennial Unit Population</v>
      </c>
      <c r="K1236" s="4">
        <f t="shared" si="39"/>
        <v>210</v>
      </c>
    </row>
    <row r="1237" spans="1:11">
      <c r="A1237" t="s">
        <v>428</v>
      </c>
      <c r="B1237" t="s">
        <v>10</v>
      </c>
      <c r="C1237" s="3">
        <v>46128</v>
      </c>
      <c r="D1237" t="s">
        <v>419</v>
      </c>
      <c r="E1237" t="s">
        <v>21</v>
      </c>
      <c r="F1237" t="s">
        <v>429</v>
      </c>
      <c r="G1237" t="s">
        <v>19</v>
      </c>
      <c r="H1237" s="4">
        <v>2.2000000000000002</v>
      </c>
      <c r="J1237" t="str">
        <f t="shared" si="38"/>
        <v>0000260618Miles of Road of Unit</v>
      </c>
      <c r="K1237" s="4">
        <f t="shared" si="39"/>
        <v>2.2000000000000002</v>
      </c>
    </row>
    <row r="1238" spans="1:11">
      <c r="A1238" t="s">
        <v>430</v>
      </c>
      <c r="B1238" t="s">
        <v>10</v>
      </c>
      <c r="C1238" s="3">
        <v>46128</v>
      </c>
      <c r="D1238" t="s">
        <v>419</v>
      </c>
      <c r="E1238" t="s">
        <v>21</v>
      </c>
      <c r="F1238" t="s">
        <v>431</v>
      </c>
      <c r="G1238" t="s">
        <v>15</v>
      </c>
      <c r="H1238" s="4">
        <v>414</v>
      </c>
      <c r="J1238" t="str">
        <f t="shared" si="38"/>
        <v>0000121299Current Unit Population</v>
      </c>
      <c r="K1238" s="4">
        <f t="shared" si="39"/>
        <v>414</v>
      </c>
    </row>
    <row r="1239" spans="1:11">
      <c r="A1239" t="s">
        <v>430</v>
      </c>
      <c r="B1239" t="s">
        <v>10</v>
      </c>
      <c r="C1239" s="3">
        <v>46128</v>
      </c>
      <c r="D1239" t="s">
        <v>419</v>
      </c>
      <c r="E1239" t="s">
        <v>21</v>
      </c>
      <c r="F1239" t="s">
        <v>431</v>
      </c>
      <c r="G1239" t="s">
        <v>14</v>
      </c>
      <c r="H1239" s="4">
        <v>414</v>
      </c>
      <c r="J1239" t="str">
        <f t="shared" si="38"/>
        <v>0000121299Decennial Unit Population</v>
      </c>
      <c r="K1239" s="4">
        <f t="shared" si="39"/>
        <v>414</v>
      </c>
    </row>
    <row r="1240" spans="1:11">
      <c r="A1240" t="s">
        <v>430</v>
      </c>
      <c r="B1240" t="s">
        <v>10</v>
      </c>
      <c r="C1240" s="3">
        <v>46128</v>
      </c>
      <c r="D1240" t="s">
        <v>419</v>
      </c>
      <c r="E1240" t="s">
        <v>21</v>
      </c>
      <c r="F1240" t="s">
        <v>431</v>
      </c>
      <c r="G1240" t="s">
        <v>16</v>
      </c>
      <c r="H1240" s="4">
        <v>0</v>
      </c>
      <c r="J1240" t="str">
        <f t="shared" si="38"/>
        <v>0000121299Consolidated City Population</v>
      </c>
      <c r="K1240" s="4">
        <f t="shared" si="39"/>
        <v>0</v>
      </c>
    </row>
    <row r="1241" spans="1:11">
      <c r="A1241" t="s">
        <v>430</v>
      </c>
      <c r="B1241" t="s">
        <v>10</v>
      </c>
      <c r="C1241" s="3">
        <v>46128</v>
      </c>
      <c r="D1241" t="s">
        <v>419</v>
      </c>
      <c r="E1241" t="s">
        <v>21</v>
      </c>
      <c r="F1241" t="s">
        <v>431</v>
      </c>
      <c r="G1241" t="s">
        <v>19</v>
      </c>
      <c r="H1241" s="4">
        <v>2.64</v>
      </c>
      <c r="J1241" t="str">
        <f t="shared" si="38"/>
        <v>0000121299Miles of Road of Unit</v>
      </c>
      <c r="K1241" s="4">
        <f t="shared" si="39"/>
        <v>2.64</v>
      </c>
    </row>
    <row r="1242" spans="1:11">
      <c r="A1242" t="s">
        <v>430</v>
      </c>
      <c r="B1242" t="s">
        <v>10</v>
      </c>
      <c r="C1242" s="3">
        <v>46128</v>
      </c>
      <c r="D1242" t="s">
        <v>419</v>
      </c>
      <c r="E1242" t="s">
        <v>21</v>
      </c>
      <c r="F1242" t="s">
        <v>431</v>
      </c>
      <c r="G1242" t="s">
        <v>18</v>
      </c>
      <c r="H1242" s="4">
        <v>0</v>
      </c>
      <c r="J1242" t="str">
        <f t="shared" si="38"/>
        <v>0000121299Registered Vehicles</v>
      </c>
      <c r="K1242" s="4">
        <f t="shared" si="39"/>
        <v>0</v>
      </c>
    </row>
    <row r="1243" spans="1:11">
      <c r="A1243" t="s">
        <v>430</v>
      </c>
      <c r="B1243" t="s">
        <v>10</v>
      </c>
      <c r="C1243" s="3">
        <v>46128</v>
      </c>
      <c r="D1243" t="s">
        <v>419</v>
      </c>
      <c r="E1243" t="s">
        <v>21</v>
      </c>
      <c r="F1243" t="s">
        <v>431</v>
      </c>
      <c r="G1243" t="s">
        <v>17</v>
      </c>
      <c r="H1243" s="4">
        <v>0</v>
      </c>
      <c r="J1243" t="str">
        <f t="shared" si="38"/>
        <v>0000121299Registered Automobiles</v>
      </c>
      <c r="K1243" s="4">
        <f t="shared" si="39"/>
        <v>0</v>
      </c>
    </row>
    <row r="1244" spans="1:11">
      <c r="A1244" t="s">
        <v>432</v>
      </c>
      <c r="B1244" t="s">
        <v>10</v>
      </c>
      <c r="C1244" s="3">
        <v>46128</v>
      </c>
      <c r="D1244" t="s">
        <v>419</v>
      </c>
      <c r="E1244" t="s">
        <v>21</v>
      </c>
      <c r="F1244" t="s">
        <v>433</v>
      </c>
      <c r="G1244" t="s">
        <v>18</v>
      </c>
      <c r="H1244" s="4">
        <v>0</v>
      </c>
      <c r="J1244" t="str">
        <f t="shared" si="38"/>
        <v>0000121295Registered Vehicles</v>
      </c>
      <c r="K1244" s="4">
        <f t="shared" si="39"/>
        <v>0</v>
      </c>
    </row>
    <row r="1245" spans="1:11">
      <c r="A1245" t="s">
        <v>432</v>
      </c>
      <c r="B1245" t="s">
        <v>10</v>
      </c>
      <c r="C1245" s="3">
        <v>46128</v>
      </c>
      <c r="D1245" t="s">
        <v>419</v>
      </c>
      <c r="E1245" t="s">
        <v>21</v>
      </c>
      <c r="F1245" t="s">
        <v>433</v>
      </c>
      <c r="G1245" t="s">
        <v>19</v>
      </c>
      <c r="H1245" s="4">
        <v>74.180000000000007</v>
      </c>
      <c r="J1245" t="str">
        <f t="shared" si="38"/>
        <v>0000121295Miles of Road of Unit</v>
      </c>
      <c r="K1245" s="4">
        <f t="shared" si="39"/>
        <v>74.180000000000007</v>
      </c>
    </row>
    <row r="1246" spans="1:11">
      <c r="A1246" t="s">
        <v>432</v>
      </c>
      <c r="B1246" t="s">
        <v>10</v>
      </c>
      <c r="C1246" s="3">
        <v>46128</v>
      </c>
      <c r="D1246" t="s">
        <v>419</v>
      </c>
      <c r="E1246" t="s">
        <v>21</v>
      </c>
      <c r="F1246" t="s">
        <v>433</v>
      </c>
      <c r="G1246" t="s">
        <v>16</v>
      </c>
      <c r="H1246" s="4">
        <v>0</v>
      </c>
      <c r="J1246" t="str">
        <f t="shared" si="38"/>
        <v>0000121295Consolidated City Population</v>
      </c>
      <c r="K1246" s="4">
        <f t="shared" si="39"/>
        <v>0</v>
      </c>
    </row>
    <row r="1247" spans="1:11">
      <c r="A1247" t="s">
        <v>432</v>
      </c>
      <c r="B1247" t="s">
        <v>10</v>
      </c>
      <c r="C1247" s="3">
        <v>46128</v>
      </c>
      <c r="D1247" t="s">
        <v>419</v>
      </c>
      <c r="E1247" t="s">
        <v>21</v>
      </c>
      <c r="F1247" t="s">
        <v>433</v>
      </c>
      <c r="G1247" t="s">
        <v>15</v>
      </c>
      <c r="H1247" s="4">
        <v>8503</v>
      </c>
      <c r="J1247" t="str">
        <f t="shared" si="38"/>
        <v>0000121295Current Unit Population</v>
      </c>
      <c r="K1247" s="4">
        <f t="shared" si="39"/>
        <v>8503</v>
      </c>
    </row>
    <row r="1248" spans="1:11">
      <c r="A1248" t="s">
        <v>432</v>
      </c>
      <c r="B1248" t="s">
        <v>10</v>
      </c>
      <c r="C1248" s="3">
        <v>46128</v>
      </c>
      <c r="D1248" t="s">
        <v>419</v>
      </c>
      <c r="E1248" t="s">
        <v>21</v>
      </c>
      <c r="F1248" t="s">
        <v>433</v>
      </c>
      <c r="G1248" t="s">
        <v>14</v>
      </c>
      <c r="H1248" s="4">
        <v>8503</v>
      </c>
      <c r="J1248" t="str">
        <f t="shared" si="38"/>
        <v>0000121295Decennial Unit Population</v>
      </c>
      <c r="K1248" s="4">
        <f t="shared" si="39"/>
        <v>8503</v>
      </c>
    </row>
    <row r="1249" spans="1:11">
      <c r="A1249" t="s">
        <v>432</v>
      </c>
      <c r="B1249" t="s">
        <v>10</v>
      </c>
      <c r="C1249" s="3">
        <v>46128</v>
      </c>
      <c r="D1249" t="s">
        <v>419</v>
      </c>
      <c r="E1249" t="s">
        <v>21</v>
      </c>
      <c r="F1249" t="s">
        <v>433</v>
      </c>
      <c r="G1249" t="s">
        <v>17</v>
      </c>
      <c r="H1249" s="4">
        <v>0</v>
      </c>
      <c r="J1249" t="str">
        <f t="shared" si="38"/>
        <v>0000121295Registered Automobiles</v>
      </c>
      <c r="K1249" s="4">
        <f t="shared" si="39"/>
        <v>0</v>
      </c>
    </row>
    <row r="1250" spans="1:11">
      <c r="A1250" t="s">
        <v>434</v>
      </c>
      <c r="B1250" t="s">
        <v>10</v>
      </c>
      <c r="C1250" s="3">
        <v>46128</v>
      </c>
      <c r="D1250" t="s">
        <v>435</v>
      </c>
      <c r="E1250" t="s">
        <v>12</v>
      </c>
      <c r="F1250" t="s">
        <v>13</v>
      </c>
      <c r="G1250" t="s">
        <v>16</v>
      </c>
      <c r="H1250" s="4">
        <v>0</v>
      </c>
      <c r="J1250" t="str">
        <f t="shared" si="38"/>
        <v>0000082967Consolidated City Population</v>
      </c>
      <c r="K1250" s="4">
        <f t="shared" si="39"/>
        <v>0</v>
      </c>
    </row>
    <row r="1251" spans="1:11">
      <c r="A1251" t="s">
        <v>434</v>
      </c>
      <c r="B1251" t="s">
        <v>10</v>
      </c>
      <c r="C1251" s="3">
        <v>46128</v>
      </c>
      <c r="D1251" t="s">
        <v>435</v>
      </c>
      <c r="E1251" t="s">
        <v>12</v>
      </c>
      <c r="F1251" t="s">
        <v>13</v>
      </c>
      <c r="G1251" t="s">
        <v>18</v>
      </c>
      <c r="H1251" s="4">
        <v>53387</v>
      </c>
      <c r="J1251" t="str">
        <f t="shared" si="38"/>
        <v>0000082967Registered Vehicles</v>
      </c>
      <c r="K1251" s="4">
        <f t="shared" si="39"/>
        <v>53387</v>
      </c>
    </row>
    <row r="1252" spans="1:11">
      <c r="A1252" t="s">
        <v>434</v>
      </c>
      <c r="B1252" t="s">
        <v>10</v>
      </c>
      <c r="C1252" s="3">
        <v>46128</v>
      </c>
      <c r="D1252" t="s">
        <v>435</v>
      </c>
      <c r="E1252" t="s">
        <v>12</v>
      </c>
      <c r="F1252" t="s">
        <v>13</v>
      </c>
      <c r="G1252" t="s">
        <v>17</v>
      </c>
      <c r="H1252" s="4">
        <v>28540</v>
      </c>
      <c r="J1252" t="str">
        <f t="shared" si="38"/>
        <v>0000082967Registered Automobiles</v>
      </c>
      <c r="K1252" s="4">
        <f t="shared" si="39"/>
        <v>28540</v>
      </c>
    </row>
    <row r="1253" spans="1:11">
      <c r="A1253" t="s">
        <v>434</v>
      </c>
      <c r="B1253" t="s">
        <v>10</v>
      </c>
      <c r="C1253" s="3">
        <v>46128</v>
      </c>
      <c r="D1253" t="s">
        <v>435</v>
      </c>
      <c r="E1253" t="s">
        <v>12</v>
      </c>
      <c r="F1253" t="s">
        <v>13</v>
      </c>
      <c r="G1253" t="s">
        <v>19</v>
      </c>
      <c r="H1253" s="4">
        <v>858.7</v>
      </c>
      <c r="J1253" t="str">
        <f t="shared" si="38"/>
        <v>0000082967Miles of Road of Unit</v>
      </c>
      <c r="K1253" s="4">
        <f t="shared" si="39"/>
        <v>858.7</v>
      </c>
    </row>
    <row r="1254" spans="1:11">
      <c r="A1254" t="s">
        <v>434</v>
      </c>
      <c r="B1254" t="s">
        <v>10</v>
      </c>
      <c r="C1254" s="3">
        <v>46128</v>
      </c>
      <c r="D1254" t="s">
        <v>435</v>
      </c>
      <c r="E1254" t="s">
        <v>12</v>
      </c>
      <c r="F1254" t="s">
        <v>13</v>
      </c>
      <c r="G1254" t="s">
        <v>15</v>
      </c>
      <c r="H1254" s="4">
        <v>33735</v>
      </c>
      <c r="J1254" t="str">
        <f t="shared" si="38"/>
        <v>0000082967Current Unit Population</v>
      </c>
      <c r="K1254" s="4">
        <f t="shared" si="39"/>
        <v>33735</v>
      </c>
    </row>
    <row r="1255" spans="1:11">
      <c r="A1255" t="s">
        <v>434</v>
      </c>
      <c r="B1255" t="s">
        <v>10</v>
      </c>
      <c r="C1255" s="3">
        <v>46128</v>
      </c>
      <c r="D1255" t="s">
        <v>435</v>
      </c>
      <c r="E1255" t="s">
        <v>12</v>
      </c>
      <c r="F1255" t="s">
        <v>13</v>
      </c>
      <c r="G1255" t="s">
        <v>14</v>
      </c>
      <c r="H1255" s="4">
        <v>33735</v>
      </c>
      <c r="J1255" t="str">
        <f t="shared" si="38"/>
        <v>0000082967Decennial Unit Population</v>
      </c>
      <c r="K1255" s="4">
        <f t="shared" si="39"/>
        <v>33735</v>
      </c>
    </row>
    <row r="1256" spans="1:11">
      <c r="A1256" t="s">
        <v>436</v>
      </c>
      <c r="B1256" t="s">
        <v>10</v>
      </c>
      <c r="C1256" s="3">
        <v>46128</v>
      </c>
      <c r="D1256" t="s">
        <v>435</v>
      </c>
      <c r="E1256" t="s">
        <v>21</v>
      </c>
      <c r="F1256" t="s">
        <v>437</v>
      </c>
      <c r="G1256" t="s">
        <v>14</v>
      </c>
      <c r="H1256" s="4">
        <v>3153</v>
      </c>
      <c r="J1256" t="str">
        <f t="shared" si="38"/>
        <v>0000121306Decennial Unit Population</v>
      </c>
      <c r="K1256" s="4">
        <f t="shared" si="39"/>
        <v>3153</v>
      </c>
    </row>
    <row r="1257" spans="1:11">
      <c r="A1257" t="s">
        <v>436</v>
      </c>
      <c r="B1257" t="s">
        <v>10</v>
      </c>
      <c r="C1257" s="3">
        <v>46128</v>
      </c>
      <c r="D1257" t="s">
        <v>435</v>
      </c>
      <c r="E1257" t="s">
        <v>21</v>
      </c>
      <c r="F1257" t="s">
        <v>437</v>
      </c>
      <c r="G1257" t="s">
        <v>16</v>
      </c>
      <c r="H1257" s="4">
        <v>0</v>
      </c>
      <c r="J1257" t="str">
        <f t="shared" si="38"/>
        <v>0000121306Consolidated City Population</v>
      </c>
      <c r="K1257" s="4">
        <f t="shared" si="39"/>
        <v>0</v>
      </c>
    </row>
    <row r="1258" spans="1:11">
      <c r="A1258" t="s">
        <v>436</v>
      </c>
      <c r="B1258" t="s">
        <v>10</v>
      </c>
      <c r="C1258" s="3">
        <v>46128</v>
      </c>
      <c r="D1258" t="s">
        <v>435</v>
      </c>
      <c r="E1258" t="s">
        <v>21</v>
      </c>
      <c r="F1258" t="s">
        <v>437</v>
      </c>
      <c r="G1258" t="s">
        <v>17</v>
      </c>
      <c r="H1258" s="4">
        <v>0</v>
      </c>
      <c r="J1258" t="str">
        <f t="shared" si="38"/>
        <v>0000121306Registered Automobiles</v>
      </c>
      <c r="K1258" s="4">
        <f t="shared" si="39"/>
        <v>0</v>
      </c>
    </row>
    <row r="1259" spans="1:11">
      <c r="A1259" t="s">
        <v>436</v>
      </c>
      <c r="B1259" t="s">
        <v>10</v>
      </c>
      <c r="C1259" s="3">
        <v>46128</v>
      </c>
      <c r="D1259" t="s">
        <v>435</v>
      </c>
      <c r="E1259" t="s">
        <v>21</v>
      </c>
      <c r="F1259" t="s">
        <v>437</v>
      </c>
      <c r="G1259" t="s">
        <v>19</v>
      </c>
      <c r="H1259" s="4">
        <v>19.37</v>
      </c>
      <c r="J1259" t="str">
        <f t="shared" si="38"/>
        <v>0000121306Miles of Road of Unit</v>
      </c>
      <c r="K1259" s="4">
        <f t="shared" si="39"/>
        <v>19.37</v>
      </c>
    </row>
    <row r="1260" spans="1:11">
      <c r="A1260" t="s">
        <v>436</v>
      </c>
      <c r="B1260" t="s">
        <v>10</v>
      </c>
      <c r="C1260" s="3">
        <v>46128</v>
      </c>
      <c r="D1260" t="s">
        <v>435</v>
      </c>
      <c r="E1260" t="s">
        <v>21</v>
      </c>
      <c r="F1260" t="s">
        <v>437</v>
      </c>
      <c r="G1260" t="s">
        <v>18</v>
      </c>
      <c r="H1260" s="4">
        <v>0</v>
      </c>
      <c r="J1260" t="str">
        <f t="shared" si="38"/>
        <v>0000121306Registered Vehicles</v>
      </c>
      <c r="K1260" s="4">
        <f t="shared" si="39"/>
        <v>0</v>
      </c>
    </row>
    <row r="1261" spans="1:11">
      <c r="A1261" t="s">
        <v>436</v>
      </c>
      <c r="B1261" t="s">
        <v>10</v>
      </c>
      <c r="C1261" s="3">
        <v>46128</v>
      </c>
      <c r="D1261" t="s">
        <v>435</v>
      </c>
      <c r="E1261" t="s">
        <v>21</v>
      </c>
      <c r="F1261" t="s">
        <v>437</v>
      </c>
      <c r="G1261" t="s">
        <v>15</v>
      </c>
      <c r="H1261" s="4">
        <v>3153</v>
      </c>
      <c r="J1261" t="str">
        <f t="shared" si="38"/>
        <v>0000121306Current Unit Population</v>
      </c>
      <c r="K1261" s="4">
        <f t="shared" si="39"/>
        <v>3153</v>
      </c>
    </row>
    <row r="1262" spans="1:11">
      <c r="A1262" t="s">
        <v>438</v>
      </c>
      <c r="B1262" t="s">
        <v>10</v>
      </c>
      <c r="C1262" s="3">
        <v>46128</v>
      </c>
      <c r="D1262" t="s">
        <v>435</v>
      </c>
      <c r="E1262" t="s">
        <v>21</v>
      </c>
      <c r="F1262" t="s">
        <v>439</v>
      </c>
      <c r="G1262" t="s">
        <v>19</v>
      </c>
      <c r="H1262" s="4">
        <v>2.0299999999999998</v>
      </c>
      <c r="J1262" t="str">
        <f t="shared" si="38"/>
        <v>0000260620Miles of Road of Unit</v>
      </c>
      <c r="K1262" s="4">
        <f t="shared" si="39"/>
        <v>2.0299999999999998</v>
      </c>
    </row>
    <row r="1263" spans="1:11">
      <c r="A1263" t="s">
        <v>438</v>
      </c>
      <c r="B1263" t="s">
        <v>10</v>
      </c>
      <c r="C1263" s="3">
        <v>46128</v>
      </c>
      <c r="D1263" t="s">
        <v>435</v>
      </c>
      <c r="E1263" t="s">
        <v>21</v>
      </c>
      <c r="F1263" t="s">
        <v>439</v>
      </c>
      <c r="G1263" t="s">
        <v>16</v>
      </c>
      <c r="H1263" s="4">
        <v>0</v>
      </c>
      <c r="J1263" t="str">
        <f t="shared" si="38"/>
        <v>0000260620Consolidated City Population</v>
      </c>
      <c r="K1263" s="4">
        <f t="shared" si="39"/>
        <v>0</v>
      </c>
    </row>
    <row r="1264" spans="1:11">
      <c r="A1264" t="s">
        <v>438</v>
      </c>
      <c r="B1264" t="s">
        <v>10</v>
      </c>
      <c r="C1264" s="3">
        <v>46128</v>
      </c>
      <c r="D1264" t="s">
        <v>435</v>
      </c>
      <c r="E1264" t="s">
        <v>21</v>
      </c>
      <c r="F1264" t="s">
        <v>439</v>
      </c>
      <c r="G1264" t="s">
        <v>15</v>
      </c>
      <c r="H1264" s="4">
        <v>134</v>
      </c>
      <c r="J1264" t="str">
        <f t="shared" si="38"/>
        <v>0000260620Current Unit Population</v>
      </c>
      <c r="K1264" s="4">
        <f t="shared" si="39"/>
        <v>134</v>
      </c>
    </row>
    <row r="1265" spans="1:11">
      <c r="A1265" t="s">
        <v>438</v>
      </c>
      <c r="B1265" t="s">
        <v>10</v>
      </c>
      <c r="C1265" s="3">
        <v>46128</v>
      </c>
      <c r="D1265" t="s">
        <v>435</v>
      </c>
      <c r="E1265" t="s">
        <v>21</v>
      </c>
      <c r="F1265" t="s">
        <v>439</v>
      </c>
      <c r="G1265" t="s">
        <v>14</v>
      </c>
      <c r="H1265" s="4">
        <v>134</v>
      </c>
      <c r="J1265" t="str">
        <f t="shared" si="38"/>
        <v>0000260620Decennial Unit Population</v>
      </c>
      <c r="K1265" s="4">
        <f t="shared" si="39"/>
        <v>134</v>
      </c>
    </row>
    <row r="1266" spans="1:11">
      <c r="A1266" t="s">
        <v>438</v>
      </c>
      <c r="B1266" t="s">
        <v>10</v>
      </c>
      <c r="C1266" s="3">
        <v>46128</v>
      </c>
      <c r="D1266" t="s">
        <v>435</v>
      </c>
      <c r="E1266" t="s">
        <v>21</v>
      </c>
      <c r="F1266" t="s">
        <v>439</v>
      </c>
      <c r="G1266" t="s">
        <v>17</v>
      </c>
      <c r="H1266" s="4">
        <v>0</v>
      </c>
      <c r="J1266" t="str">
        <f t="shared" si="38"/>
        <v>0000260620Registered Automobiles</v>
      </c>
      <c r="K1266" s="4">
        <f t="shared" si="39"/>
        <v>0</v>
      </c>
    </row>
    <row r="1267" spans="1:11">
      <c r="A1267" t="s">
        <v>438</v>
      </c>
      <c r="B1267" t="s">
        <v>10</v>
      </c>
      <c r="C1267" s="3">
        <v>46128</v>
      </c>
      <c r="D1267" t="s">
        <v>435</v>
      </c>
      <c r="E1267" t="s">
        <v>21</v>
      </c>
      <c r="F1267" t="s">
        <v>439</v>
      </c>
      <c r="G1267" t="s">
        <v>18</v>
      </c>
      <c r="H1267" s="4">
        <v>0</v>
      </c>
      <c r="J1267" t="str">
        <f t="shared" si="38"/>
        <v>0000260620Registered Vehicles</v>
      </c>
      <c r="K1267" s="4">
        <f t="shared" si="39"/>
        <v>0</v>
      </c>
    </row>
    <row r="1268" spans="1:11">
      <c r="A1268" t="s">
        <v>440</v>
      </c>
      <c r="B1268" t="s">
        <v>10</v>
      </c>
      <c r="C1268" s="3">
        <v>46128</v>
      </c>
      <c r="D1268" t="s">
        <v>435</v>
      </c>
      <c r="E1268" t="s">
        <v>21</v>
      </c>
      <c r="F1268" t="s">
        <v>441</v>
      </c>
      <c r="G1268" t="s">
        <v>14</v>
      </c>
      <c r="H1268" s="4">
        <v>199</v>
      </c>
      <c r="J1268" t="str">
        <f t="shared" si="38"/>
        <v>0000121309Decennial Unit Population</v>
      </c>
      <c r="K1268" s="4">
        <f t="shared" si="39"/>
        <v>199</v>
      </c>
    </row>
    <row r="1269" spans="1:11">
      <c r="A1269" t="s">
        <v>440</v>
      </c>
      <c r="B1269" t="s">
        <v>10</v>
      </c>
      <c r="C1269" s="3">
        <v>46128</v>
      </c>
      <c r="D1269" t="s">
        <v>435</v>
      </c>
      <c r="E1269" t="s">
        <v>21</v>
      </c>
      <c r="F1269" t="s">
        <v>441</v>
      </c>
      <c r="G1269" t="s">
        <v>15</v>
      </c>
      <c r="H1269" s="4">
        <v>199</v>
      </c>
      <c r="J1269" t="str">
        <f t="shared" si="38"/>
        <v>0000121309Current Unit Population</v>
      </c>
      <c r="K1269" s="4">
        <f t="shared" si="39"/>
        <v>199</v>
      </c>
    </row>
    <row r="1270" spans="1:11">
      <c r="A1270" t="s">
        <v>440</v>
      </c>
      <c r="B1270" t="s">
        <v>10</v>
      </c>
      <c r="C1270" s="3">
        <v>46128</v>
      </c>
      <c r="D1270" t="s">
        <v>435</v>
      </c>
      <c r="E1270" t="s">
        <v>21</v>
      </c>
      <c r="F1270" t="s">
        <v>441</v>
      </c>
      <c r="G1270" t="s">
        <v>16</v>
      </c>
      <c r="H1270" s="4">
        <v>0</v>
      </c>
      <c r="J1270" t="str">
        <f t="shared" si="38"/>
        <v>0000121309Consolidated City Population</v>
      </c>
      <c r="K1270" s="4">
        <f t="shared" si="39"/>
        <v>0</v>
      </c>
    </row>
    <row r="1271" spans="1:11">
      <c r="A1271" t="s">
        <v>440</v>
      </c>
      <c r="B1271" t="s">
        <v>10</v>
      </c>
      <c r="C1271" s="3">
        <v>46128</v>
      </c>
      <c r="D1271" t="s">
        <v>435</v>
      </c>
      <c r="E1271" t="s">
        <v>21</v>
      </c>
      <c r="F1271" t="s">
        <v>441</v>
      </c>
      <c r="G1271" t="s">
        <v>17</v>
      </c>
      <c r="H1271" s="4">
        <v>0</v>
      </c>
      <c r="J1271" t="str">
        <f t="shared" si="38"/>
        <v>0000121309Registered Automobiles</v>
      </c>
      <c r="K1271" s="4">
        <f t="shared" si="39"/>
        <v>0</v>
      </c>
    </row>
    <row r="1272" spans="1:11">
      <c r="A1272" t="s">
        <v>440</v>
      </c>
      <c r="B1272" t="s">
        <v>10</v>
      </c>
      <c r="C1272" s="3">
        <v>46128</v>
      </c>
      <c r="D1272" t="s">
        <v>435</v>
      </c>
      <c r="E1272" t="s">
        <v>21</v>
      </c>
      <c r="F1272" t="s">
        <v>441</v>
      </c>
      <c r="G1272" t="s">
        <v>18</v>
      </c>
      <c r="H1272" s="4">
        <v>0</v>
      </c>
      <c r="J1272" t="str">
        <f t="shared" si="38"/>
        <v>0000121309Registered Vehicles</v>
      </c>
      <c r="K1272" s="4">
        <f t="shared" si="39"/>
        <v>0</v>
      </c>
    </row>
    <row r="1273" spans="1:11">
      <c r="A1273" t="s">
        <v>440</v>
      </c>
      <c r="B1273" t="s">
        <v>10</v>
      </c>
      <c r="C1273" s="3">
        <v>46128</v>
      </c>
      <c r="D1273" t="s">
        <v>435</v>
      </c>
      <c r="E1273" t="s">
        <v>21</v>
      </c>
      <c r="F1273" t="s">
        <v>441</v>
      </c>
      <c r="G1273" t="s">
        <v>19</v>
      </c>
      <c r="H1273" s="4">
        <v>2.7</v>
      </c>
      <c r="J1273" t="str">
        <f t="shared" si="38"/>
        <v>0000121309Miles of Road of Unit</v>
      </c>
      <c r="K1273" s="4">
        <f t="shared" si="39"/>
        <v>2.7</v>
      </c>
    </row>
    <row r="1274" spans="1:11">
      <c r="A1274" t="s">
        <v>442</v>
      </c>
      <c r="B1274" t="s">
        <v>10</v>
      </c>
      <c r="C1274" s="3">
        <v>46128</v>
      </c>
      <c r="D1274" t="s">
        <v>435</v>
      </c>
      <c r="E1274" t="s">
        <v>21</v>
      </c>
      <c r="F1274" t="s">
        <v>443</v>
      </c>
      <c r="G1274" t="s">
        <v>19</v>
      </c>
      <c r="H1274" s="4">
        <v>0.91</v>
      </c>
      <c r="J1274" t="str">
        <f t="shared" si="38"/>
        <v>0000260621Miles of Road of Unit</v>
      </c>
      <c r="K1274" s="4">
        <f t="shared" si="39"/>
        <v>0.91</v>
      </c>
    </row>
    <row r="1275" spans="1:11">
      <c r="A1275" t="s">
        <v>442</v>
      </c>
      <c r="B1275" t="s">
        <v>10</v>
      </c>
      <c r="C1275" s="3">
        <v>46128</v>
      </c>
      <c r="D1275" t="s">
        <v>435</v>
      </c>
      <c r="E1275" t="s">
        <v>21</v>
      </c>
      <c r="F1275" t="s">
        <v>443</v>
      </c>
      <c r="G1275" t="s">
        <v>17</v>
      </c>
      <c r="H1275" s="4">
        <v>0</v>
      </c>
      <c r="J1275" t="str">
        <f t="shared" si="38"/>
        <v>0000260621Registered Automobiles</v>
      </c>
      <c r="K1275" s="4">
        <f t="shared" si="39"/>
        <v>0</v>
      </c>
    </row>
    <row r="1276" spans="1:11">
      <c r="A1276" t="s">
        <v>442</v>
      </c>
      <c r="B1276" t="s">
        <v>10</v>
      </c>
      <c r="C1276" s="3">
        <v>46128</v>
      </c>
      <c r="D1276" t="s">
        <v>435</v>
      </c>
      <c r="E1276" t="s">
        <v>21</v>
      </c>
      <c r="F1276" t="s">
        <v>443</v>
      </c>
      <c r="G1276" t="s">
        <v>16</v>
      </c>
      <c r="H1276" s="4">
        <v>0</v>
      </c>
      <c r="J1276" t="str">
        <f t="shared" si="38"/>
        <v>0000260621Consolidated City Population</v>
      </c>
      <c r="K1276" s="4">
        <f t="shared" si="39"/>
        <v>0</v>
      </c>
    </row>
    <row r="1277" spans="1:11">
      <c r="A1277" t="s">
        <v>442</v>
      </c>
      <c r="B1277" t="s">
        <v>10</v>
      </c>
      <c r="C1277" s="3">
        <v>46128</v>
      </c>
      <c r="D1277" t="s">
        <v>435</v>
      </c>
      <c r="E1277" t="s">
        <v>21</v>
      </c>
      <c r="F1277" t="s">
        <v>443</v>
      </c>
      <c r="G1277" t="s">
        <v>15</v>
      </c>
      <c r="H1277" s="4">
        <v>73</v>
      </c>
      <c r="J1277" t="str">
        <f t="shared" si="38"/>
        <v>0000260621Current Unit Population</v>
      </c>
      <c r="K1277" s="4">
        <f t="shared" si="39"/>
        <v>73</v>
      </c>
    </row>
    <row r="1278" spans="1:11">
      <c r="A1278" t="s">
        <v>442</v>
      </c>
      <c r="B1278" t="s">
        <v>10</v>
      </c>
      <c r="C1278" s="3">
        <v>46128</v>
      </c>
      <c r="D1278" t="s">
        <v>435</v>
      </c>
      <c r="E1278" t="s">
        <v>21</v>
      </c>
      <c r="F1278" t="s">
        <v>443</v>
      </c>
      <c r="G1278" t="s">
        <v>14</v>
      </c>
      <c r="H1278" s="4">
        <v>73</v>
      </c>
      <c r="J1278" t="str">
        <f t="shared" si="38"/>
        <v>0000260621Decennial Unit Population</v>
      </c>
      <c r="K1278" s="4">
        <f t="shared" si="39"/>
        <v>73</v>
      </c>
    </row>
    <row r="1279" spans="1:11">
      <c r="A1279" t="s">
        <v>442</v>
      </c>
      <c r="B1279" t="s">
        <v>10</v>
      </c>
      <c r="C1279" s="3">
        <v>46128</v>
      </c>
      <c r="D1279" t="s">
        <v>435</v>
      </c>
      <c r="E1279" t="s">
        <v>21</v>
      </c>
      <c r="F1279" t="s">
        <v>443</v>
      </c>
      <c r="G1279" t="s">
        <v>18</v>
      </c>
      <c r="H1279" s="4">
        <v>0</v>
      </c>
      <c r="J1279" t="str">
        <f t="shared" si="38"/>
        <v>0000260621Registered Vehicles</v>
      </c>
      <c r="K1279" s="4">
        <f t="shared" si="39"/>
        <v>0</v>
      </c>
    </row>
    <row r="1280" spans="1:11">
      <c r="A1280" t="s">
        <v>444</v>
      </c>
      <c r="B1280" t="s">
        <v>10</v>
      </c>
      <c r="C1280" s="3">
        <v>46128</v>
      </c>
      <c r="D1280" t="s">
        <v>435</v>
      </c>
      <c r="E1280" t="s">
        <v>21</v>
      </c>
      <c r="F1280" t="s">
        <v>445</v>
      </c>
      <c r="G1280" t="s">
        <v>14</v>
      </c>
      <c r="H1280" s="4">
        <v>935</v>
      </c>
      <c r="J1280" t="str">
        <f t="shared" si="38"/>
        <v>0000121311Decennial Unit Population</v>
      </c>
      <c r="K1280" s="4">
        <f t="shared" si="39"/>
        <v>935</v>
      </c>
    </row>
    <row r="1281" spans="1:11">
      <c r="A1281" t="s">
        <v>444</v>
      </c>
      <c r="B1281" t="s">
        <v>10</v>
      </c>
      <c r="C1281" s="3">
        <v>46128</v>
      </c>
      <c r="D1281" t="s">
        <v>435</v>
      </c>
      <c r="E1281" t="s">
        <v>21</v>
      </c>
      <c r="F1281" t="s">
        <v>445</v>
      </c>
      <c r="G1281" t="s">
        <v>15</v>
      </c>
      <c r="H1281" s="4">
        <v>935</v>
      </c>
      <c r="J1281" t="str">
        <f t="shared" si="38"/>
        <v>0000121311Current Unit Population</v>
      </c>
      <c r="K1281" s="4">
        <f t="shared" si="39"/>
        <v>935</v>
      </c>
    </row>
    <row r="1282" spans="1:11">
      <c r="A1282" t="s">
        <v>444</v>
      </c>
      <c r="B1282" t="s">
        <v>10</v>
      </c>
      <c r="C1282" s="3">
        <v>46128</v>
      </c>
      <c r="D1282" t="s">
        <v>435</v>
      </c>
      <c r="E1282" t="s">
        <v>21</v>
      </c>
      <c r="F1282" t="s">
        <v>445</v>
      </c>
      <c r="G1282" t="s">
        <v>16</v>
      </c>
      <c r="H1282" s="4">
        <v>0</v>
      </c>
      <c r="J1282" t="str">
        <f t="shared" si="38"/>
        <v>0000121311Consolidated City Population</v>
      </c>
      <c r="K1282" s="4">
        <f t="shared" si="39"/>
        <v>0</v>
      </c>
    </row>
    <row r="1283" spans="1:11">
      <c r="A1283" t="s">
        <v>444</v>
      </c>
      <c r="B1283" t="s">
        <v>10</v>
      </c>
      <c r="C1283" s="3">
        <v>46128</v>
      </c>
      <c r="D1283" t="s">
        <v>435</v>
      </c>
      <c r="E1283" t="s">
        <v>21</v>
      </c>
      <c r="F1283" t="s">
        <v>445</v>
      </c>
      <c r="G1283" t="s">
        <v>17</v>
      </c>
      <c r="H1283" s="4">
        <v>0</v>
      </c>
      <c r="J1283" t="str">
        <f t="shared" ref="J1283:J1346" si="40">A1283&amp;G1283</f>
        <v>0000121311Registered Automobiles</v>
      </c>
      <c r="K1283" s="4">
        <f t="shared" ref="K1283:K1346" si="41">H1283</f>
        <v>0</v>
      </c>
    </row>
    <row r="1284" spans="1:11">
      <c r="A1284" t="s">
        <v>444</v>
      </c>
      <c r="B1284" t="s">
        <v>10</v>
      </c>
      <c r="C1284" s="3">
        <v>46128</v>
      </c>
      <c r="D1284" t="s">
        <v>435</v>
      </c>
      <c r="E1284" t="s">
        <v>21</v>
      </c>
      <c r="F1284" t="s">
        <v>445</v>
      </c>
      <c r="G1284" t="s">
        <v>19</v>
      </c>
      <c r="H1284" s="4">
        <v>6.11</v>
      </c>
      <c r="J1284" t="str">
        <f t="shared" si="40"/>
        <v>0000121311Miles of Road of Unit</v>
      </c>
      <c r="K1284" s="4">
        <f t="shared" si="41"/>
        <v>6.11</v>
      </c>
    </row>
    <row r="1285" spans="1:11">
      <c r="A1285" t="s">
        <v>444</v>
      </c>
      <c r="B1285" t="s">
        <v>10</v>
      </c>
      <c r="C1285" s="3">
        <v>46128</v>
      </c>
      <c r="D1285" t="s">
        <v>435</v>
      </c>
      <c r="E1285" t="s">
        <v>21</v>
      </c>
      <c r="F1285" t="s">
        <v>445</v>
      </c>
      <c r="G1285" t="s">
        <v>18</v>
      </c>
      <c r="H1285" s="4">
        <v>0</v>
      </c>
      <c r="J1285" t="str">
        <f t="shared" si="40"/>
        <v>0000121311Registered Vehicles</v>
      </c>
      <c r="K1285" s="4">
        <f t="shared" si="41"/>
        <v>0</v>
      </c>
    </row>
    <row r="1286" spans="1:11">
      <c r="A1286" t="s">
        <v>446</v>
      </c>
      <c r="B1286" t="s">
        <v>10</v>
      </c>
      <c r="C1286" s="3">
        <v>46128</v>
      </c>
      <c r="D1286" t="s">
        <v>435</v>
      </c>
      <c r="E1286" t="s">
        <v>21</v>
      </c>
      <c r="F1286" t="s">
        <v>447</v>
      </c>
      <c r="G1286" t="s">
        <v>14</v>
      </c>
      <c r="H1286" s="4">
        <v>46</v>
      </c>
      <c r="J1286" t="str">
        <f t="shared" si="40"/>
        <v>0000121312Decennial Unit Population</v>
      </c>
      <c r="K1286" s="4">
        <f t="shared" si="41"/>
        <v>46</v>
      </c>
    </row>
    <row r="1287" spans="1:11">
      <c r="A1287" t="s">
        <v>446</v>
      </c>
      <c r="B1287" t="s">
        <v>10</v>
      </c>
      <c r="C1287" s="3">
        <v>46128</v>
      </c>
      <c r="D1287" t="s">
        <v>435</v>
      </c>
      <c r="E1287" t="s">
        <v>21</v>
      </c>
      <c r="F1287" t="s">
        <v>447</v>
      </c>
      <c r="G1287" t="s">
        <v>15</v>
      </c>
      <c r="H1287" s="4">
        <v>46</v>
      </c>
      <c r="J1287" t="str">
        <f t="shared" si="40"/>
        <v>0000121312Current Unit Population</v>
      </c>
      <c r="K1287" s="4">
        <f t="shared" si="41"/>
        <v>46</v>
      </c>
    </row>
    <row r="1288" spans="1:11">
      <c r="A1288" t="s">
        <v>446</v>
      </c>
      <c r="B1288" t="s">
        <v>10</v>
      </c>
      <c r="C1288" s="3">
        <v>46128</v>
      </c>
      <c r="D1288" t="s">
        <v>435</v>
      </c>
      <c r="E1288" t="s">
        <v>21</v>
      </c>
      <c r="F1288" t="s">
        <v>447</v>
      </c>
      <c r="G1288" t="s">
        <v>16</v>
      </c>
      <c r="H1288" s="4">
        <v>0</v>
      </c>
      <c r="J1288" t="str">
        <f t="shared" si="40"/>
        <v>0000121312Consolidated City Population</v>
      </c>
      <c r="K1288" s="4">
        <f t="shared" si="41"/>
        <v>0</v>
      </c>
    </row>
    <row r="1289" spans="1:11">
      <c r="A1289" t="s">
        <v>446</v>
      </c>
      <c r="B1289" t="s">
        <v>10</v>
      </c>
      <c r="C1289" s="3">
        <v>46128</v>
      </c>
      <c r="D1289" t="s">
        <v>435</v>
      </c>
      <c r="E1289" t="s">
        <v>21</v>
      </c>
      <c r="F1289" t="s">
        <v>447</v>
      </c>
      <c r="G1289" t="s">
        <v>19</v>
      </c>
      <c r="H1289" s="4">
        <v>1.98</v>
      </c>
      <c r="J1289" t="str">
        <f t="shared" si="40"/>
        <v>0000121312Miles of Road of Unit</v>
      </c>
      <c r="K1289" s="4">
        <f t="shared" si="41"/>
        <v>1.98</v>
      </c>
    </row>
    <row r="1290" spans="1:11">
      <c r="A1290" t="s">
        <v>446</v>
      </c>
      <c r="B1290" t="s">
        <v>10</v>
      </c>
      <c r="C1290" s="3">
        <v>46128</v>
      </c>
      <c r="D1290" t="s">
        <v>435</v>
      </c>
      <c r="E1290" t="s">
        <v>21</v>
      </c>
      <c r="F1290" t="s">
        <v>447</v>
      </c>
      <c r="G1290" t="s">
        <v>18</v>
      </c>
      <c r="H1290" s="4">
        <v>0</v>
      </c>
      <c r="J1290" t="str">
        <f t="shared" si="40"/>
        <v>0000121312Registered Vehicles</v>
      </c>
      <c r="K1290" s="4">
        <f t="shared" si="41"/>
        <v>0</v>
      </c>
    </row>
    <row r="1291" spans="1:11">
      <c r="A1291" t="s">
        <v>446</v>
      </c>
      <c r="B1291" t="s">
        <v>10</v>
      </c>
      <c r="C1291" s="3">
        <v>46128</v>
      </c>
      <c r="D1291" t="s">
        <v>435</v>
      </c>
      <c r="E1291" t="s">
        <v>21</v>
      </c>
      <c r="F1291" t="s">
        <v>447</v>
      </c>
      <c r="G1291" t="s">
        <v>17</v>
      </c>
      <c r="H1291" s="4">
        <v>0</v>
      </c>
      <c r="J1291" t="str">
        <f t="shared" si="40"/>
        <v>0000121312Registered Automobiles</v>
      </c>
      <c r="K1291" s="4">
        <f t="shared" si="41"/>
        <v>0</v>
      </c>
    </row>
    <row r="1292" spans="1:11">
      <c r="A1292" t="s">
        <v>448</v>
      </c>
      <c r="B1292" t="s">
        <v>10</v>
      </c>
      <c r="C1292" s="3">
        <v>46128</v>
      </c>
      <c r="D1292" t="s">
        <v>435</v>
      </c>
      <c r="E1292" t="s">
        <v>21</v>
      </c>
      <c r="F1292" t="s">
        <v>449</v>
      </c>
      <c r="G1292" t="s">
        <v>19</v>
      </c>
      <c r="H1292" s="4">
        <v>1.28</v>
      </c>
      <c r="J1292" t="str">
        <f t="shared" si="40"/>
        <v>0000260622Miles of Road of Unit</v>
      </c>
      <c r="K1292" s="4">
        <f t="shared" si="41"/>
        <v>1.28</v>
      </c>
    </row>
    <row r="1293" spans="1:11">
      <c r="A1293" t="s">
        <v>448</v>
      </c>
      <c r="B1293" t="s">
        <v>10</v>
      </c>
      <c r="C1293" s="3">
        <v>46128</v>
      </c>
      <c r="D1293" t="s">
        <v>435</v>
      </c>
      <c r="E1293" t="s">
        <v>21</v>
      </c>
      <c r="F1293" t="s">
        <v>449</v>
      </c>
      <c r="G1293" t="s">
        <v>18</v>
      </c>
      <c r="H1293" s="4">
        <v>0</v>
      </c>
      <c r="J1293" t="str">
        <f t="shared" si="40"/>
        <v>0000260622Registered Vehicles</v>
      </c>
      <c r="K1293" s="4">
        <f t="shared" si="41"/>
        <v>0</v>
      </c>
    </row>
    <row r="1294" spans="1:11">
      <c r="A1294" t="s">
        <v>448</v>
      </c>
      <c r="B1294" t="s">
        <v>10</v>
      </c>
      <c r="C1294" s="3">
        <v>46128</v>
      </c>
      <c r="D1294" t="s">
        <v>435</v>
      </c>
      <c r="E1294" t="s">
        <v>21</v>
      </c>
      <c r="F1294" t="s">
        <v>449</v>
      </c>
      <c r="G1294" t="s">
        <v>17</v>
      </c>
      <c r="H1294" s="4">
        <v>0</v>
      </c>
      <c r="J1294" t="str">
        <f t="shared" si="40"/>
        <v>0000260622Registered Automobiles</v>
      </c>
      <c r="K1294" s="4">
        <f t="shared" si="41"/>
        <v>0</v>
      </c>
    </row>
    <row r="1295" spans="1:11">
      <c r="A1295" t="s">
        <v>448</v>
      </c>
      <c r="B1295" t="s">
        <v>10</v>
      </c>
      <c r="C1295" s="3">
        <v>46128</v>
      </c>
      <c r="D1295" t="s">
        <v>435</v>
      </c>
      <c r="E1295" t="s">
        <v>21</v>
      </c>
      <c r="F1295" t="s">
        <v>449</v>
      </c>
      <c r="G1295" t="s">
        <v>16</v>
      </c>
      <c r="H1295" s="4">
        <v>0</v>
      </c>
      <c r="J1295" t="str">
        <f t="shared" si="40"/>
        <v>0000260622Consolidated City Population</v>
      </c>
      <c r="K1295" s="4">
        <f t="shared" si="41"/>
        <v>0</v>
      </c>
    </row>
    <row r="1296" spans="1:11">
      <c r="A1296" t="s">
        <v>448</v>
      </c>
      <c r="B1296" t="s">
        <v>10</v>
      </c>
      <c r="C1296" s="3">
        <v>46128</v>
      </c>
      <c r="D1296" t="s">
        <v>435</v>
      </c>
      <c r="E1296" t="s">
        <v>21</v>
      </c>
      <c r="F1296" t="s">
        <v>449</v>
      </c>
      <c r="G1296" t="s">
        <v>14</v>
      </c>
      <c r="H1296" s="4">
        <v>12</v>
      </c>
      <c r="J1296" t="str">
        <f t="shared" si="40"/>
        <v>0000260622Decennial Unit Population</v>
      </c>
      <c r="K1296" s="4">
        <f t="shared" si="41"/>
        <v>12</v>
      </c>
    </row>
    <row r="1297" spans="1:11">
      <c r="A1297" t="s">
        <v>448</v>
      </c>
      <c r="B1297" t="s">
        <v>10</v>
      </c>
      <c r="C1297" s="3">
        <v>46128</v>
      </c>
      <c r="D1297" t="s">
        <v>435</v>
      </c>
      <c r="E1297" t="s">
        <v>21</v>
      </c>
      <c r="F1297" t="s">
        <v>449</v>
      </c>
      <c r="G1297" t="s">
        <v>15</v>
      </c>
      <c r="H1297" s="4">
        <v>12</v>
      </c>
      <c r="J1297" t="str">
        <f t="shared" si="40"/>
        <v>0000260622Current Unit Population</v>
      </c>
      <c r="K1297" s="4">
        <f t="shared" si="41"/>
        <v>12</v>
      </c>
    </row>
    <row r="1298" spans="1:11">
      <c r="A1298" t="s">
        <v>450</v>
      </c>
      <c r="B1298" t="s">
        <v>10</v>
      </c>
      <c r="C1298" s="3">
        <v>46128</v>
      </c>
      <c r="D1298" t="s">
        <v>435</v>
      </c>
      <c r="E1298" t="s">
        <v>21</v>
      </c>
      <c r="F1298" t="s">
        <v>451</v>
      </c>
      <c r="G1298" t="s">
        <v>19</v>
      </c>
      <c r="H1298" s="4">
        <v>1.28</v>
      </c>
      <c r="J1298" t="str">
        <f t="shared" si="40"/>
        <v>0000260623Miles of Road of Unit</v>
      </c>
      <c r="K1298" s="4">
        <f t="shared" si="41"/>
        <v>1.28</v>
      </c>
    </row>
    <row r="1299" spans="1:11">
      <c r="A1299" t="s">
        <v>450</v>
      </c>
      <c r="B1299" t="s">
        <v>10</v>
      </c>
      <c r="C1299" s="3">
        <v>46128</v>
      </c>
      <c r="D1299" t="s">
        <v>435</v>
      </c>
      <c r="E1299" t="s">
        <v>21</v>
      </c>
      <c r="F1299" t="s">
        <v>451</v>
      </c>
      <c r="G1299" t="s">
        <v>18</v>
      </c>
      <c r="H1299" s="4">
        <v>0</v>
      </c>
      <c r="J1299" t="str">
        <f t="shared" si="40"/>
        <v>0000260623Registered Vehicles</v>
      </c>
      <c r="K1299" s="4">
        <f t="shared" si="41"/>
        <v>0</v>
      </c>
    </row>
    <row r="1300" spans="1:11">
      <c r="A1300" t="s">
        <v>450</v>
      </c>
      <c r="B1300" t="s">
        <v>10</v>
      </c>
      <c r="C1300" s="3">
        <v>46128</v>
      </c>
      <c r="D1300" t="s">
        <v>435</v>
      </c>
      <c r="E1300" t="s">
        <v>21</v>
      </c>
      <c r="F1300" t="s">
        <v>451</v>
      </c>
      <c r="G1300" t="s">
        <v>17</v>
      </c>
      <c r="H1300" s="4">
        <v>0</v>
      </c>
      <c r="J1300" t="str">
        <f t="shared" si="40"/>
        <v>0000260623Registered Automobiles</v>
      </c>
      <c r="K1300" s="4">
        <f t="shared" si="41"/>
        <v>0</v>
      </c>
    </row>
    <row r="1301" spans="1:11">
      <c r="A1301" t="s">
        <v>450</v>
      </c>
      <c r="B1301" t="s">
        <v>10</v>
      </c>
      <c r="C1301" s="3">
        <v>46128</v>
      </c>
      <c r="D1301" t="s">
        <v>435</v>
      </c>
      <c r="E1301" t="s">
        <v>21</v>
      </c>
      <c r="F1301" t="s">
        <v>451</v>
      </c>
      <c r="G1301" t="s">
        <v>16</v>
      </c>
      <c r="H1301" s="4">
        <v>0</v>
      </c>
      <c r="J1301" t="str">
        <f t="shared" si="40"/>
        <v>0000260623Consolidated City Population</v>
      </c>
      <c r="K1301" s="4">
        <f t="shared" si="41"/>
        <v>0</v>
      </c>
    </row>
    <row r="1302" spans="1:11">
      <c r="A1302" t="s">
        <v>450</v>
      </c>
      <c r="B1302" t="s">
        <v>10</v>
      </c>
      <c r="C1302" s="3">
        <v>46128</v>
      </c>
      <c r="D1302" t="s">
        <v>435</v>
      </c>
      <c r="E1302" t="s">
        <v>21</v>
      </c>
      <c r="F1302" t="s">
        <v>451</v>
      </c>
      <c r="G1302" t="s">
        <v>15</v>
      </c>
      <c r="H1302" s="4">
        <v>90</v>
      </c>
      <c r="J1302" t="str">
        <f t="shared" si="40"/>
        <v>0000260623Current Unit Population</v>
      </c>
      <c r="K1302" s="4">
        <f t="shared" si="41"/>
        <v>90</v>
      </c>
    </row>
    <row r="1303" spans="1:11">
      <c r="A1303" t="s">
        <v>450</v>
      </c>
      <c r="B1303" t="s">
        <v>10</v>
      </c>
      <c r="C1303" s="3">
        <v>46128</v>
      </c>
      <c r="D1303" t="s">
        <v>435</v>
      </c>
      <c r="E1303" t="s">
        <v>21</v>
      </c>
      <c r="F1303" t="s">
        <v>451</v>
      </c>
      <c r="G1303" t="s">
        <v>14</v>
      </c>
      <c r="H1303" s="4">
        <v>90</v>
      </c>
      <c r="J1303" t="str">
        <f t="shared" si="40"/>
        <v>0000260623Decennial Unit Population</v>
      </c>
      <c r="K1303" s="4">
        <f t="shared" si="41"/>
        <v>90</v>
      </c>
    </row>
    <row r="1304" spans="1:11">
      <c r="A1304" t="s">
        <v>452</v>
      </c>
      <c r="B1304" t="s">
        <v>10</v>
      </c>
      <c r="C1304" s="3">
        <v>46128</v>
      </c>
      <c r="D1304" t="s">
        <v>435</v>
      </c>
      <c r="E1304" t="s">
        <v>21</v>
      </c>
      <c r="F1304" t="s">
        <v>453</v>
      </c>
      <c r="G1304" t="s">
        <v>19</v>
      </c>
      <c r="H1304" s="4">
        <v>5.77</v>
      </c>
      <c r="J1304" t="str">
        <f t="shared" si="40"/>
        <v>0000121318Miles of Road of Unit</v>
      </c>
      <c r="K1304" s="4">
        <f t="shared" si="41"/>
        <v>5.77</v>
      </c>
    </row>
    <row r="1305" spans="1:11">
      <c r="A1305" t="s">
        <v>452</v>
      </c>
      <c r="B1305" t="s">
        <v>10</v>
      </c>
      <c r="C1305" s="3">
        <v>46128</v>
      </c>
      <c r="D1305" t="s">
        <v>435</v>
      </c>
      <c r="E1305" t="s">
        <v>21</v>
      </c>
      <c r="F1305" t="s">
        <v>453</v>
      </c>
      <c r="G1305" t="s">
        <v>14</v>
      </c>
      <c r="H1305" s="4">
        <v>898</v>
      </c>
      <c r="J1305" t="str">
        <f t="shared" si="40"/>
        <v>0000121318Decennial Unit Population</v>
      </c>
      <c r="K1305" s="4">
        <f t="shared" si="41"/>
        <v>898</v>
      </c>
    </row>
    <row r="1306" spans="1:11">
      <c r="A1306" t="s">
        <v>452</v>
      </c>
      <c r="B1306" t="s">
        <v>10</v>
      </c>
      <c r="C1306" s="3">
        <v>46128</v>
      </c>
      <c r="D1306" t="s">
        <v>435</v>
      </c>
      <c r="E1306" t="s">
        <v>21</v>
      </c>
      <c r="F1306" t="s">
        <v>453</v>
      </c>
      <c r="G1306" t="s">
        <v>15</v>
      </c>
      <c r="H1306" s="4">
        <v>898</v>
      </c>
      <c r="J1306" t="str">
        <f t="shared" si="40"/>
        <v>0000121318Current Unit Population</v>
      </c>
      <c r="K1306" s="4">
        <f t="shared" si="41"/>
        <v>898</v>
      </c>
    </row>
    <row r="1307" spans="1:11">
      <c r="A1307" t="s">
        <v>452</v>
      </c>
      <c r="B1307" t="s">
        <v>10</v>
      </c>
      <c r="C1307" s="3">
        <v>46128</v>
      </c>
      <c r="D1307" t="s">
        <v>435</v>
      </c>
      <c r="E1307" t="s">
        <v>21</v>
      </c>
      <c r="F1307" t="s">
        <v>453</v>
      </c>
      <c r="G1307" t="s">
        <v>16</v>
      </c>
      <c r="H1307" s="4">
        <v>0</v>
      </c>
      <c r="J1307" t="str">
        <f t="shared" si="40"/>
        <v>0000121318Consolidated City Population</v>
      </c>
      <c r="K1307" s="4">
        <f t="shared" si="41"/>
        <v>0</v>
      </c>
    </row>
    <row r="1308" spans="1:11">
      <c r="A1308" t="s">
        <v>452</v>
      </c>
      <c r="B1308" t="s">
        <v>10</v>
      </c>
      <c r="C1308" s="3">
        <v>46128</v>
      </c>
      <c r="D1308" t="s">
        <v>435</v>
      </c>
      <c r="E1308" t="s">
        <v>21</v>
      </c>
      <c r="F1308" t="s">
        <v>453</v>
      </c>
      <c r="G1308" t="s">
        <v>17</v>
      </c>
      <c r="H1308" s="4">
        <v>0</v>
      </c>
      <c r="J1308" t="str">
        <f t="shared" si="40"/>
        <v>0000121318Registered Automobiles</v>
      </c>
      <c r="K1308" s="4">
        <f t="shared" si="41"/>
        <v>0</v>
      </c>
    </row>
    <row r="1309" spans="1:11">
      <c r="A1309" t="s">
        <v>452</v>
      </c>
      <c r="B1309" t="s">
        <v>10</v>
      </c>
      <c r="C1309" s="3">
        <v>46128</v>
      </c>
      <c r="D1309" t="s">
        <v>435</v>
      </c>
      <c r="E1309" t="s">
        <v>21</v>
      </c>
      <c r="F1309" t="s">
        <v>453</v>
      </c>
      <c r="G1309" t="s">
        <v>18</v>
      </c>
      <c r="H1309" s="4">
        <v>0</v>
      </c>
      <c r="J1309" t="str">
        <f t="shared" si="40"/>
        <v>0000121318Registered Vehicles</v>
      </c>
      <c r="K1309" s="4">
        <f t="shared" si="41"/>
        <v>0</v>
      </c>
    </row>
    <row r="1310" spans="1:11">
      <c r="A1310" t="s">
        <v>454</v>
      </c>
      <c r="B1310" t="s">
        <v>10</v>
      </c>
      <c r="C1310" s="3">
        <v>46128</v>
      </c>
      <c r="D1310" t="s">
        <v>455</v>
      </c>
      <c r="E1310" t="s">
        <v>12</v>
      </c>
      <c r="F1310" t="s">
        <v>13</v>
      </c>
      <c r="G1310" t="s">
        <v>19</v>
      </c>
      <c r="H1310" s="4">
        <v>745.15</v>
      </c>
      <c r="J1310" t="str">
        <f t="shared" si="40"/>
        <v>0000082968Miles of Road of Unit</v>
      </c>
      <c r="K1310" s="4">
        <f t="shared" si="41"/>
        <v>745.15</v>
      </c>
    </row>
    <row r="1311" spans="1:11">
      <c r="A1311" t="s">
        <v>454</v>
      </c>
      <c r="B1311" t="s">
        <v>10</v>
      </c>
      <c r="C1311" s="3">
        <v>46128</v>
      </c>
      <c r="D1311" t="s">
        <v>455</v>
      </c>
      <c r="E1311" t="s">
        <v>12</v>
      </c>
      <c r="F1311" t="s">
        <v>13</v>
      </c>
      <c r="G1311" t="s">
        <v>18</v>
      </c>
      <c r="H1311" s="4">
        <v>195559</v>
      </c>
      <c r="J1311" t="str">
        <f t="shared" si="40"/>
        <v>0000082968Registered Vehicles</v>
      </c>
      <c r="K1311" s="4">
        <f t="shared" si="41"/>
        <v>195559</v>
      </c>
    </row>
    <row r="1312" spans="1:11">
      <c r="A1312" t="s">
        <v>454</v>
      </c>
      <c r="B1312" t="s">
        <v>10</v>
      </c>
      <c r="C1312" s="3">
        <v>46128</v>
      </c>
      <c r="D1312" t="s">
        <v>455</v>
      </c>
      <c r="E1312" t="s">
        <v>12</v>
      </c>
      <c r="F1312" t="s">
        <v>13</v>
      </c>
      <c r="G1312" t="s">
        <v>17</v>
      </c>
      <c r="H1312" s="4">
        <v>132120</v>
      </c>
      <c r="J1312" t="str">
        <f t="shared" si="40"/>
        <v>0000082968Registered Automobiles</v>
      </c>
      <c r="K1312" s="4">
        <f t="shared" si="41"/>
        <v>132120</v>
      </c>
    </row>
    <row r="1313" spans="1:11">
      <c r="A1313" t="s">
        <v>454</v>
      </c>
      <c r="B1313" t="s">
        <v>10</v>
      </c>
      <c r="C1313" s="3">
        <v>46128</v>
      </c>
      <c r="D1313" t="s">
        <v>455</v>
      </c>
      <c r="E1313" t="s">
        <v>12</v>
      </c>
      <c r="F1313" t="s">
        <v>13</v>
      </c>
      <c r="G1313" t="s">
        <v>16</v>
      </c>
      <c r="H1313" s="4">
        <v>0</v>
      </c>
      <c r="J1313" t="str">
        <f t="shared" si="40"/>
        <v>0000082968Consolidated City Population</v>
      </c>
      <c r="K1313" s="4">
        <f t="shared" si="41"/>
        <v>0</v>
      </c>
    </row>
    <row r="1314" spans="1:11">
      <c r="A1314" t="s">
        <v>454</v>
      </c>
      <c r="B1314" t="s">
        <v>10</v>
      </c>
      <c r="C1314" s="3">
        <v>46128</v>
      </c>
      <c r="D1314" t="s">
        <v>455</v>
      </c>
      <c r="E1314" t="s">
        <v>12</v>
      </c>
      <c r="F1314" t="s">
        <v>13</v>
      </c>
      <c r="G1314" t="s">
        <v>15</v>
      </c>
      <c r="H1314" s="4">
        <v>72336</v>
      </c>
      <c r="J1314" t="str">
        <f t="shared" si="40"/>
        <v>0000082968Current Unit Population</v>
      </c>
      <c r="K1314" s="4">
        <f t="shared" si="41"/>
        <v>72336</v>
      </c>
    </row>
    <row r="1315" spans="1:11">
      <c r="A1315" t="s">
        <v>454</v>
      </c>
      <c r="B1315" t="s">
        <v>10</v>
      </c>
      <c r="C1315" s="3">
        <v>46128</v>
      </c>
      <c r="D1315" t="s">
        <v>455</v>
      </c>
      <c r="E1315" t="s">
        <v>12</v>
      </c>
      <c r="F1315" t="s">
        <v>13</v>
      </c>
      <c r="G1315" t="s">
        <v>14</v>
      </c>
      <c r="H1315" s="4">
        <v>72336</v>
      </c>
      <c r="J1315" t="str">
        <f t="shared" si="40"/>
        <v>0000082968Decennial Unit Population</v>
      </c>
      <c r="K1315" s="4">
        <f t="shared" si="41"/>
        <v>72336</v>
      </c>
    </row>
    <row r="1316" spans="1:11">
      <c r="A1316" t="s">
        <v>456</v>
      </c>
      <c r="B1316" t="s">
        <v>10</v>
      </c>
      <c r="C1316" s="3">
        <v>46128</v>
      </c>
      <c r="D1316" t="s">
        <v>455</v>
      </c>
      <c r="E1316" t="s">
        <v>21</v>
      </c>
      <c r="F1316" t="s">
        <v>457</v>
      </c>
      <c r="G1316" t="s">
        <v>18</v>
      </c>
      <c r="H1316" s="4">
        <v>0</v>
      </c>
      <c r="J1316" t="str">
        <f t="shared" si="40"/>
        <v>0000121330Registered Vehicles</v>
      </c>
      <c r="K1316" s="4">
        <f t="shared" si="41"/>
        <v>0</v>
      </c>
    </row>
    <row r="1317" spans="1:11">
      <c r="A1317" t="s">
        <v>456</v>
      </c>
      <c r="B1317" t="s">
        <v>10</v>
      </c>
      <c r="C1317" s="3">
        <v>46128</v>
      </c>
      <c r="D1317" t="s">
        <v>455</v>
      </c>
      <c r="E1317" t="s">
        <v>21</v>
      </c>
      <c r="F1317" t="s">
        <v>457</v>
      </c>
      <c r="G1317" t="s">
        <v>19</v>
      </c>
      <c r="H1317" s="4">
        <v>149</v>
      </c>
      <c r="J1317" t="str">
        <f t="shared" si="40"/>
        <v>0000121330Miles of Road of Unit</v>
      </c>
      <c r="K1317" s="4">
        <f t="shared" si="41"/>
        <v>149</v>
      </c>
    </row>
    <row r="1318" spans="1:11">
      <c r="A1318" t="s">
        <v>456</v>
      </c>
      <c r="B1318" t="s">
        <v>10</v>
      </c>
      <c r="C1318" s="3">
        <v>46128</v>
      </c>
      <c r="D1318" t="s">
        <v>455</v>
      </c>
      <c r="E1318" t="s">
        <v>21</v>
      </c>
      <c r="F1318" t="s">
        <v>457</v>
      </c>
      <c r="G1318" t="s">
        <v>17</v>
      </c>
      <c r="H1318" s="4">
        <v>0</v>
      </c>
      <c r="J1318" t="str">
        <f t="shared" si="40"/>
        <v>0000121330Registered Automobiles</v>
      </c>
      <c r="K1318" s="4">
        <f t="shared" si="41"/>
        <v>0</v>
      </c>
    </row>
    <row r="1319" spans="1:11">
      <c r="A1319" t="s">
        <v>456</v>
      </c>
      <c r="B1319" t="s">
        <v>10</v>
      </c>
      <c r="C1319" s="3">
        <v>46128</v>
      </c>
      <c r="D1319" t="s">
        <v>455</v>
      </c>
      <c r="E1319" t="s">
        <v>21</v>
      </c>
      <c r="F1319" t="s">
        <v>457</v>
      </c>
      <c r="G1319" t="s">
        <v>16</v>
      </c>
      <c r="H1319" s="4">
        <v>0</v>
      </c>
      <c r="J1319" t="str">
        <f t="shared" si="40"/>
        <v>0000121330Consolidated City Population</v>
      </c>
      <c r="K1319" s="4">
        <f t="shared" si="41"/>
        <v>0</v>
      </c>
    </row>
    <row r="1320" spans="1:11">
      <c r="A1320" t="s">
        <v>456</v>
      </c>
      <c r="B1320" t="s">
        <v>10</v>
      </c>
      <c r="C1320" s="3">
        <v>46128</v>
      </c>
      <c r="D1320" t="s">
        <v>455</v>
      </c>
      <c r="E1320" t="s">
        <v>21</v>
      </c>
      <c r="F1320" t="s">
        <v>457</v>
      </c>
      <c r="G1320" t="s">
        <v>15</v>
      </c>
      <c r="H1320" s="4">
        <v>28973</v>
      </c>
      <c r="J1320" t="str">
        <f t="shared" si="40"/>
        <v>0000121330Current Unit Population</v>
      </c>
      <c r="K1320" s="4">
        <f t="shared" si="41"/>
        <v>28973</v>
      </c>
    </row>
    <row r="1321" spans="1:11">
      <c r="A1321" t="s">
        <v>456</v>
      </c>
      <c r="B1321" t="s">
        <v>10</v>
      </c>
      <c r="C1321" s="3">
        <v>46128</v>
      </c>
      <c r="D1321" t="s">
        <v>455</v>
      </c>
      <c r="E1321" t="s">
        <v>21</v>
      </c>
      <c r="F1321" t="s">
        <v>457</v>
      </c>
      <c r="G1321" t="s">
        <v>14</v>
      </c>
      <c r="H1321" s="4">
        <v>28973</v>
      </c>
      <c r="J1321" t="str">
        <f t="shared" si="40"/>
        <v>0000121330Decennial Unit Population</v>
      </c>
      <c r="K1321" s="4">
        <f t="shared" si="41"/>
        <v>28973</v>
      </c>
    </row>
    <row r="1322" spans="1:11">
      <c r="A1322" t="s">
        <v>458</v>
      </c>
      <c r="B1322" t="s">
        <v>10</v>
      </c>
      <c r="C1322" s="3">
        <v>46128</v>
      </c>
      <c r="D1322" t="s">
        <v>455</v>
      </c>
      <c r="E1322" t="s">
        <v>21</v>
      </c>
      <c r="F1322" t="s">
        <v>459</v>
      </c>
      <c r="G1322" t="s">
        <v>14</v>
      </c>
      <c r="H1322" s="4">
        <v>34625</v>
      </c>
      <c r="J1322" t="str">
        <f t="shared" si="40"/>
        <v>0000121347Decennial Unit Population</v>
      </c>
      <c r="K1322" s="4">
        <f t="shared" si="41"/>
        <v>34625</v>
      </c>
    </row>
    <row r="1323" spans="1:11">
      <c r="A1323" t="s">
        <v>458</v>
      </c>
      <c r="B1323" t="s">
        <v>10</v>
      </c>
      <c r="C1323" s="3">
        <v>46128</v>
      </c>
      <c r="D1323" t="s">
        <v>455</v>
      </c>
      <c r="E1323" t="s">
        <v>21</v>
      </c>
      <c r="F1323" t="s">
        <v>459</v>
      </c>
      <c r="G1323" t="s">
        <v>15</v>
      </c>
      <c r="H1323" s="4">
        <v>34625</v>
      </c>
      <c r="J1323" t="str">
        <f t="shared" si="40"/>
        <v>0000121347Current Unit Population</v>
      </c>
      <c r="K1323" s="4">
        <f t="shared" si="41"/>
        <v>34625</v>
      </c>
    </row>
    <row r="1324" spans="1:11">
      <c r="A1324" t="s">
        <v>458</v>
      </c>
      <c r="B1324" t="s">
        <v>10</v>
      </c>
      <c r="C1324" s="3">
        <v>46128</v>
      </c>
      <c r="D1324" t="s">
        <v>455</v>
      </c>
      <c r="E1324" t="s">
        <v>21</v>
      </c>
      <c r="F1324" t="s">
        <v>459</v>
      </c>
      <c r="G1324" t="s">
        <v>16</v>
      </c>
      <c r="H1324" s="4">
        <v>0</v>
      </c>
      <c r="J1324" t="str">
        <f t="shared" si="40"/>
        <v>0000121347Consolidated City Population</v>
      </c>
      <c r="K1324" s="4">
        <f t="shared" si="41"/>
        <v>0</v>
      </c>
    </row>
    <row r="1325" spans="1:11">
      <c r="A1325" t="s">
        <v>458</v>
      </c>
      <c r="B1325" t="s">
        <v>10</v>
      </c>
      <c r="C1325" s="3">
        <v>46128</v>
      </c>
      <c r="D1325" t="s">
        <v>455</v>
      </c>
      <c r="E1325" t="s">
        <v>21</v>
      </c>
      <c r="F1325" t="s">
        <v>459</v>
      </c>
      <c r="G1325" t="s">
        <v>17</v>
      </c>
      <c r="H1325" s="4">
        <v>0</v>
      </c>
      <c r="J1325" t="str">
        <f t="shared" si="40"/>
        <v>0000121347Registered Automobiles</v>
      </c>
      <c r="K1325" s="4">
        <f t="shared" si="41"/>
        <v>0</v>
      </c>
    </row>
    <row r="1326" spans="1:11">
      <c r="A1326" t="s">
        <v>458</v>
      </c>
      <c r="B1326" t="s">
        <v>10</v>
      </c>
      <c r="C1326" s="3">
        <v>46128</v>
      </c>
      <c r="D1326" t="s">
        <v>455</v>
      </c>
      <c r="E1326" t="s">
        <v>21</v>
      </c>
      <c r="F1326" t="s">
        <v>459</v>
      </c>
      <c r="G1326" t="s">
        <v>18</v>
      </c>
      <c r="H1326" s="4">
        <v>0</v>
      </c>
      <c r="J1326" t="str">
        <f t="shared" si="40"/>
        <v>0000121347Registered Vehicles</v>
      </c>
      <c r="K1326" s="4">
        <f t="shared" si="41"/>
        <v>0</v>
      </c>
    </row>
    <row r="1327" spans="1:11">
      <c r="A1327" t="s">
        <v>458</v>
      </c>
      <c r="B1327" t="s">
        <v>10</v>
      </c>
      <c r="C1327" s="3">
        <v>46128</v>
      </c>
      <c r="D1327" t="s">
        <v>455</v>
      </c>
      <c r="E1327" t="s">
        <v>21</v>
      </c>
      <c r="F1327" t="s">
        <v>459</v>
      </c>
      <c r="G1327" t="s">
        <v>19</v>
      </c>
      <c r="H1327" s="4">
        <v>197.26</v>
      </c>
      <c r="J1327" t="str">
        <f t="shared" si="40"/>
        <v>0000121347Miles of Road of Unit</v>
      </c>
      <c r="K1327" s="4">
        <f t="shared" si="41"/>
        <v>197.26</v>
      </c>
    </row>
    <row r="1328" spans="1:11">
      <c r="A1328" t="s">
        <v>460</v>
      </c>
      <c r="B1328" t="s">
        <v>10</v>
      </c>
      <c r="C1328" s="3">
        <v>46128</v>
      </c>
      <c r="D1328" t="s">
        <v>455</v>
      </c>
      <c r="E1328" t="s">
        <v>21</v>
      </c>
      <c r="F1328" t="s">
        <v>461</v>
      </c>
      <c r="G1328" t="s">
        <v>18</v>
      </c>
      <c r="H1328" s="4">
        <v>0</v>
      </c>
      <c r="J1328" t="str">
        <f t="shared" si="40"/>
        <v>0000260626Registered Vehicles</v>
      </c>
      <c r="K1328" s="4">
        <f t="shared" si="41"/>
        <v>0</v>
      </c>
    </row>
    <row r="1329" spans="1:11">
      <c r="A1329" t="s">
        <v>460</v>
      </c>
      <c r="B1329" t="s">
        <v>10</v>
      </c>
      <c r="C1329" s="3">
        <v>46128</v>
      </c>
      <c r="D1329" t="s">
        <v>455</v>
      </c>
      <c r="E1329" t="s">
        <v>21</v>
      </c>
      <c r="F1329" t="s">
        <v>461</v>
      </c>
      <c r="G1329" t="s">
        <v>19</v>
      </c>
      <c r="H1329" s="4">
        <v>3.72</v>
      </c>
      <c r="J1329" t="str">
        <f t="shared" si="40"/>
        <v>0000260626Miles of Road of Unit</v>
      </c>
      <c r="K1329" s="4">
        <f t="shared" si="41"/>
        <v>3.72</v>
      </c>
    </row>
    <row r="1330" spans="1:11">
      <c r="A1330" t="s">
        <v>460</v>
      </c>
      <c r="B1330" t="s">
        <v>10</v>
      </c>
      <c r="C1330" s="3">
        <v>46128</v>
      </c>
      <c r="D1330" t="s">
        <v>455</v>
      </c>
      <c r="E1330" t="s">
        <v>21</v>
      </c>
      <c r="F1330" t="s">
        <v>461</v>
      </c>
      <c r="G1330" t="s">
        <v>14</v>
      </c>
      <c r="H1330" s="4">
        <v>408</v>
      </c>
      <c r="J1330" t="str">
        <f t="shared" si="40"/>
        <v>0000260626Decennial Unit Population</v>
      </c>
      <c r="K1330" s="4">
        <f t="shared" si="41"/>
        <v>408</v>
      </c>
    </row>
    <row r="1331" spans="1:11">
      <c r="A1331" t="s">
        <v>460</v>
      </c>
      <c r="B1331" t="s">
        <v>10</v>
      </c>
      <c r="C1331" s="3">
        <v>46128</v>
      </c>
      <c r="D1331" t="s">
        <v>455</v>
      </c>
      <c r="E1331" t="s">
        <v>21</v>
      </c>
      <c r="F1331" t="s">
        <v>461</v>
      </c>
      <c r="G1331" t="s">
        <v>15</v>
      </c>
      <c r="H1331" s="4">
        <v>408</v>
      </c>
      <c r="J1331" t="str">
        <f t="shared" si="40"/>
        <v>0000260626Current Unit Population</v>
      </c>
      <c r="K1331" s="4">
        <f t="shared" si="41"/>
        <v>408</v>
      </c>
    </row>
    <row r="1332" spans="1:11">
      <c r="A1332" t="s">
        <v>460</v>
      </c>
      <c r="B1332" t="s">
        <v>10</v>
      </c>
      <c r="C1332" s="3">
        <v>46128</v>
      </c>
      <c r="D1332" t="s">
        <v>455</v>
      </c>
      <c r="E1332" t="s">
        <v>21</v>
      </c>
      <c r="F1332" t="s">
        <v>461</v>
      </c>
      <c r="G1332" t="s">
        <v>16</v>
      </c>
      <c r="H1332" s="4">
        <v>0</v>
      </c>
      <c r="J1332" t="str">
        <f t="shared" si="40"/>
        <v>0000260626Consolidated City Population</v>
      </c>
      <c r="K1332" s="4">
        <f t="shared" si="41"/>
        <v>0</v>
      </c>
    </row>
    <row r="1333" spans="1:11">
      <c r="A1333" t="s">
        <v>460</v>
      </c>
      <c r="B1333" t="s">
        <v>10</v>
      </c>
      <c r="C1333" s="3">
        <v>46128</v>
      </c>
      <c r="D1333" t="s">
        <v>455</v>
      </c>
      <c r="E1333" t="s">
        <v>21</v>
      </c>
      <c r="F1333" t="s">
        <v>461</v>
      </c>
      <c r="G1333" t="s">
        <v>17</v>
      </c>
      <c r="H1333" s="4">
        <v>0</v>
      </c>
      <c r="J1333" t="str">
        <f t="shared" si="40"/>
        <v>0000260626Registered Automobiles</v>
      </c>
      <c r="K1333" s="4">
        <f t="shared" si="41"/>
        <v>0</v>
      </c>
    </row>
    <row r="1334" spans="1:11">
      <c r="A1334" t="s">
        <v>462</v>
      </c>
      <c r="B1334" t="s">
        <v>10</v>
      </c>
      <c r="C1334" s="3">
        <v>46128</v>
      </c>
      <c r="D1334" t="s">
        <v>455</v>
      </c>
      <c r="E1334" t="s">
        <v>21</v>
      </c>
      <c r="F1334" t="s">
        <v>463</v>
      </c>
      <c r="G1334" t="s">
        <v>15</v>
      </c>
      <c r="H1334" s="4">
        <v>908</v>
      </c>
      <c r="J1334" t="str">
        <f t="shared" si="40"/>
        <v>0000121332Current Unit Population</v>
      </c>
      <c r="K1334" s="4">
        <f t="shared" si="41"/>
        <v>908</v>
      </c>
    </row>
    <row r="1335" spans="1:11">
      <c r="A1335" t="s">
        <v>462</v>
      </c>
      <c r="B1335" t="s">
        <v>10</v>
      </c>
      <c r="C1335" s="3">
        <v>46128</v>
      </c>
      <c r="D1335" t="s">
        <v>455</v>
      </c>
      <c r="E1335" t="s">
        <v>21</v>
      </c>
      <c r="F1335" t="s">
        <v>463</v>
      </c>
      <c r="G1335" t="s">
        <v>14</v>
      </c>
      <c r="H1335" s="4">
        <v>908</v>
      </c>
      <c r="J1335" t="str">
        <f t="shared" si="40"/>
        <v>0000121332Decennial Unit Population</v>
      </c>
      <c r="K1335" s="4">
        <f t="shared" si="41"/>
        <v>908</v>
      </c>
    </row>
    <row r="1336" spans="1:11">
      <c r="A1336" t="s">
        <v>462</v>
      </c>
      <c r="B1336" t="s">
        <v>10</v>
      </c>
      <c r="C1336" s="3">
        <v>46128</v>
      </c>
      <c r="D1336" t="s">
        <v>455</v>
      </c>
      <c r="E1336" t="s">
        <v>21</v>
      </c>
      <c r="F1336" t="s">
        <v>463</v>
      </c>
      <c r="G1336" t="s">
        <v>16</v>
      </c>
      <c r="H1336" s="4">
        <v>0</v>
      </c>
      <c r="J1336" t="str">
        <f t="shared" si="40"/>
        <v>0000121332Consolidated City Population</v>
      </c>
      <c r="K1336" s="4">
        <f t="shared" si="41"/>
        <v>0</v>
      </c>
    </row>
    <row r="1337" spans="1:11">
      <c r="A1337" t="s">
        <v>462</v>
      </c>
      <c r="B1337" t="s">
        <v>10</v>
      </c>
      <c r="C1337" s="3">
        <v>46128</v>
      </c>
      <c r="D1337" t="s">
        <v>455</v>
      </c>
      <c r="E1337" t="s">
        <v>21</v>
      </c>
      <c r="F1337" t="s">
        <v>463</v>
      </c>
      <c r="G1337" t="s">
        <v>17</v>
      </c>
      <c r="H1337" s="4">
        <v>0</v>
      </c>
      <c r="J1337" t="str">
        <f t="shared" si="40"/>
        <v>0000121332Registered Automobiles</v>
      </c>
      <c r="K1337" s="4">
        <f t="shared" si="41"/>
        <v>0</v>
      </c>
    </row>
    <row r="1338" spans="1:11">
      <c r="A1338" t="s">
        <v>462</v>
      </c>
      <c r="B1338" t="s">
        <v>10</v>
      </c>
      <c r="C1338" s="3">
        <v>46128</v>
      </c>
      <c r="D1338" t="s">
        <v>455</v>
      </c>
      <c r="E1338" t="s">
        <v>21</v>
      </c>
      <c r="F1338" t="s">
        <v>463</v>
      </c>
      <c r="G1338" t="s">
        <v>18</v>
      </c>
      <c r="H1338" s="4">
        <v>0</v>
      </c>
      <c r="J1338" t="str">
        <f t="shared" si="40"/>
        <v>0000121332Registered Vehicles</v>
      </c>
      <c r="K1338" s="4">
        <f t="shared" si="41"/>
        <v>0</v>
      </c>
    </row>
    <row r="1339" spans="1:11">
      <c r="A1339" t="s">
        <v>462</v>
      </c>
      <c r="B1339" t="s">
        <v>10</v>
      </c>
      <c r="C1339" s="3">
        <v>46128</v>
      </c>
      <c r="D1339" t="s">
        <v>455</v>
      </c>
      <c r="E1339" t="s">
        <v>21</v>
      </c>
      <c r="F1339" t="s">
        <v>463</v>
      </c>
      <c r="G1339" t="s">
        <v>19</v>
      </c>
      <c r="H1339" s="4">
        <v>5.63</v>
      </c>
      <c r="J1339" t="str">
        <f t="shared" si="40"/>
        <v>0000121332Miles of Road of Unit</v>
      </c>
      <c r="K1339" s="4">
        <f t="shared" si="41"/>
        <v>5.63</v>
      </c>
    </row>
    <row r="1340" spans="1:11">
      <c r="A1340" t="s">
        <v>464</v>
      </c>
      <c r="B1340" t="s">
        <v>10</v>
      </c>
      <c r="C1340" s="3">
        <v>46128</v>
      </c>
      <c r="D1340" t="s">
        <v>455</v>
      </c>
      <c r="E1340" t="s">
        <v>21</v>
      </c>
      <c r="F1340" t="s">
        <v>465</v>
      </c>
      <c r="G1340" t="s">
        <v>15</v>
      </c>
      <c r="H1340" s="4">
        <v>555</v>
      </c>
      <c r="J1340" t="str">
        <f t="shared" si="40"/>
        <v>0000260627Current Unit Population</v>
      </c>
      <c r="K1340" s="4">
        <f t="shared" si="41"/>
        <v>555</v>
      </c>
    </row>
    <row r="1341" spans="1:11">
      <c r="A1341" t="s">
        <v>464</v>
      </c>
      <c r="B1341" t="s">
        <v>10</v>
      </c>
      <c r="C1341" s="3">
        <v>46128</v>
      </c>
      <c r="D1341" t="s">
        <v>455</v>
      </c>
      <c r="E1341" t="s">
        <v>21</v>
      </c>
      <c r="F1341" t="s">
        <v>465</v>
      </c>
      <c r="G1341" t="s">
        <v>14</v>
      </c>
      <c r="H1341" s="4">
        <v>555</v>
      </c>
      <c r="J1341" t="str">
        <f t="shared" si="40"/>
        <v>0000260627Decennial Unit Population</v>
      </c>
      <c r="K1341" s="4">
        <f t="shared" si="41"/>
        <v>555</v>
      </c>
    </row>
    <row r="1342" spans="1:11">
      <c r="A1342" t="s">
        <v>464</v>
      </c>
      <c r="B1342" t="s">
        <v>10</v>
      </c>
      <c r="C1342" s="3">
        <v>46128</v>
      </c>
      <c r="D1342" t="s">
        <v>455</v>
      </c>
      <c r="E1342" t="s">
        <v>21</v>
      </c>
      <c r="F1342" t="s">
        <v>465</v>
      </c>
      <c r="G1342" t="s">
        <v>16</v>
      </c>
      <c r="H1342" s="4">
        <v>0</v>
      </c>
      <c r="J1342" t="str">
        <f t="shared" si="40"/>
        <v>0000260627Consolidated City Population</v>
      </c>
      <c r="K1342" s="4">
        <f t="shared" si="41"/>
        <v>0</v>
      </c>
    </row>
    <row r="1343" spans="1:11">
      <c r="A1343" t="s">
        <v>464</v>
      </c>
      <c r="B1343" t="s">
        <v>10</v>
      </c>
      <c r="C1343" s="3">
        <v>46128</v>
      </c>
      <c r="D1343" t="s">
        <v>455</v>
      </c>
      <c r="E1343" t="s">
        <v>21</v>
      </c>
      <c r="F1343" t="s">
        <v>465</v>
      </c>
      <c r="G1343" t="s">
        <v>19</v>
      </c>
      <c r="H1343" s="4">
        <v>4.47</v>
      </c>
      <c r="J1343" t="str">
        <f t="shared" si="40"/>
        <v>0000260627Miles of Road of Unit</v>
      </c>
      <c r="K1343" s="4">
        <f t="shared" si="41"/>
        <v>4.47</v>
      </c>
    </row>
    <row r="1344" spans="1:11">
      <c r="A1344" t="s">
        <v>464</v>
      </c>
      <c r="B1344" t="s">
        <v>10</v>
      </c>
      <c r="C1344" s="3">
        <v>46128</v>
      </c>
      <c r="D1344" t="s">
        <v>455</v>
      </c>
      <c r="E1344" t="s">
        <v>21</v>
      </c>
      <c r="F1344" t="s">
        <v>465</v>
      </c>
      <c r="G1344" t="s">
        <v>18</v>
      </c>
      <c r="H1344" s="4">
        <v>0</v>
      </c>
      <c r="J1344" t="str">
        <f t="shared" si="40"/>
        <v>0000260627Registered Vehicles</v>
      </c>
      <c r="K1344" s="4">
        <f t="shared" si="41"/>
        <v>0</v>
      </c>
    </row>
    <row r="1345" spans="1:11">
      <c r="A1345" t="s">
        <v>464</v>
      </c>
      <c r="B1345" t="s">
        <v>10</v>
      </c>
      <c r="C1345" s="3">
        <v>46128</v>
      </c>
      <c r="D1345" t="s">
        <v>455</v>
      </c>
      <c r="E1345" t="s">
        <v>21</v>
      </c>
      <c r="F1345" t="s">
        <v>465</v>
      </c>
      <c r="G1345" t="s">
        <v>17</v>
      </c>
      <c r="H1345" s="4">
        <v>0</v>
      </c>
      <c r="J1345" t="str">
        <f t="shared" si="40"/>
        <v>0000260627Registered Automobiles</v>
      </c>
      <c r="K1345" s="4">
        <f t="shared" si="41"/>
        <v>0</v>
      </c>
    </row>
    <row r="1346" spans="1:11">
      <c r="A1346" t="s">
        <v>466</v>
      </c>
      <c r="B1346" t="s">
        <v>10</v>
      </c>
      <c r="C1346" s="3">
        <v>46128</v>
      </c>
      <c r="D1346" t="s">
        <v>455</v>
      </c>
      <c r="E1346" t="s">
        <v>21</v>
      </c>
      <c r="F1346" t="s">
        <v>467</v>
      </c>
      <c r="G1346" t="s">
        <v>18</v>
      </c>
      <c r="H1346" s="4">
        <v>0</v>
      </c>
      <c r="J1346" t="str">
        <f t="shared" si="40"/>
        <v>0000085735Registered Vehicles</v>
      </c>
      <c r="K1346" s="4">
        <f t="shared" si="41"/>
        <v>0</v>
      </c>
    </row>
    <row r="1347" spans="1:11">
      <c r="A1347" t="s">
        <v>466</v>
      </c>
      <c r="B1347" t="s">
        <v>10</v>
      </c>
      <c r="C1347" s="3">
        <v>46128</v>
      </c>
      <c r="D1347" t="s">
        <v>455</v>
      </c>
      <c r="E1347" t="s">
        <v>21</v>
      </c>
      <c r="F1347" t="s">
        <v>467</v>
      </c>
      <c r="G1347" t="s">
        <v>17</v>
      </c>
      <c r="H1347" s="4">
        <v>0</v>
      </c>
      <c r="J1347" t="str">
        <f t="shared" ref="J1347:J1410" si="42">A1347&amp;G1347</f>
        <v>0000085735Registered Automobiles</v>
      </c>
      <c r="K1347" s="4">
        <f t="shared" ref="K1347:K1410" si="43">H1347</f>
        <v>0</v>
      </c>
    </row>
    <row r="1348" spans="1:11">
      <c r="A1348" t="s">
        <v>466</v>
      </c>
      <c r="B1348" t="s">
        <v>10</v>
      </c>
      <c r="C1348" s="3">
        <v>46128</v>
      </c>
      <c r="D1348" t="s">
        <v>455</v>
      </c>
      <c r="E1348" t="s">
        <v>21</v>
      </c>
      <c r="F1348" t="s">
        <v>467</v>
      </c>
      <c r="G1348" t="s">
        <v>14</v>
      </c>
      <c r="H1348" s="4">
        <v>10559</v>
      </c>
      <c r="J1348" t="str">
        <f t="shared" si="42"/>
        <v>0000085735Decennial Unit Population</v>
      </c>
      <c r="K1348" s="4">
        <f t="shared" si="43"/>
        <v>10559</v>
      </c>
    </row>
    <row r="1349" spans="1:11">
      <c r="A1349" t="s">
        <v>466</v>
      </c>
      <c r="B1349" t="s">
        <v>10</v>
      </c>
      <c r="C1349" s="3">
        <v>46128</v>
      </c>
      <c r="D1349" t="s">
        <v>455</v>
      </c>
      <c r="E1349" t="s">
        <v>21</v>
      </c>
      <c r="F1349" t="s">
        <v>467</v>
      </c>
      <c r="G1349" t="s">
        <v>15</v>
      </c>
      <c r="H1349" s="4">
        <v>10559</v>
      </c>
      <c r="J1349" t="str">
        <f t="shared" si="42"/>
        <v>0000085735Current Unit Population</v>
      </c>
      <c r="K1349" s="4">
        <f t="shared" si="43"/>
        <v>10559</v>
      </c>
    </row>
    <row r="1350" spans="1:11">
      <c r="A1350" t="s">
        <v>466</v>
      </c>
      <c r="B1350" t="s">
        <v>10</v>
      </c>
      <c r="C1350" s="3">
        <v>46128</v>
      </c>
      <c r="D1350" t="s">
        <v>455</v>
      </c>
      <c r="E1350" t="s">
        <v>21</v>
      </c>
      <c r="F1350" t="s">
        <v>467</v>
      </c>
      <c r="G1350" t="s">
        <v>16</v>
      </c>
      <c r="H1350" s="4">
        <v>0</v>
      </c>
      <c r="J1350" t="str">
        <f t="shared" si="42"/>
        <v>0000085735Consolidated City Population</v>
      </c>
      <c r="K1350" s="4">
        <f t="shared" si="43"/>
        <v>0</v>
      </c>
    </row>
    <row r="1351" spans="1:11">
      <c r="A1351" t="s">
        <v>466</v>
      </c>
      <c r="B1351" t="s">
        <v>10</v>
      </c>
      <c r="C1351" s="3">
        <v>46128</v>
      </c>
      <c r="D1351" t="s">
        <v>455</v>
      </c>
      <c r="E1351" t="s">
        <v>21</v>
      </c>
      <c r="F1351" t="s">
        <v>467</v>
      </c>
      <c r="G1351" t="s">
        <v>19</v>
      </c>
      <c r="H1351" s="4">
        <v>58.76</v>
      </c>
      <c r="J1351" t="str">
        <f t="shared" si="42"/>
        <v>0000085735Miles of Road of Unit</v>
      </c>
      <c r="K1351" s="4">
        <f t="shared" si="43"/>
        <v>58.76</v>
      </c>
    </row>
    <row r="1352" spans="1:11">
      <c r="A1352" t="s">
        <v>468</v>
      </c>
      <c r="B1352" t="s">
        <v>10</v>
      </c>
      <c r="C1352" s="3">
        <v>46128</v>
      </c>
      <c r="D1352" t="s">
        <v>455</v>
      </c>
      <c r="E1352" t="s">
        <v>21</v>
      </c>
      <c r="F1352" t="s">
        <v>469</v>
      </c>
      <c r="G1352" t="s">
        <v>19</v>
      </c>
      <c r="H1352" s="4">
        <v>2.7</v>
      </c>
      <c r="J1352" t="str">
        <f t="shared" si="42"/>
        <v>0000121338Miles of Road of Unit</v>
      </c>
      <c r="K1352" s="4">
        <f t="shared" si="43"/>
        <v>2.7</v>
      </c>
    </row>
    <row r="1353" spans="1:11">
      <c r="A1353" t="s">
        <v>468</v>
      </c>
      <c r="B1353" t="s">
        <v>10</v>
      </c>
      <c r="C1353" s="3">
        <v>46128</v>
      </c>
      <c r="D1353" t="s">
        <v>455</v>
      </c>
      <c r="E1353" t="s">
        <v>21</v>
      </c>
      <c r="F1353" t="s">
        <v>469</v>
      </c>
      <c r="G1353" t="s">
        <v>18</v>
      </c>
      <c r="H1353" s="4">
        <v>0</v>
      </c>
      <c r="J1353" t="str">
        <f t="shared" si="42"/>
        <v>0000121338Registered Vehicles</v>
      </c>
      <c r="K1353" s="4">
        <f t="shared" si="43"/>
        <v>0</v>
      </c>
    </row>
    <row r="1354" spans="1:11">
      <c r="A1354" t="s">
        <v>468</v>
      </c>
      <c r="B1354" t="s">
        <v>10</v>
      </c>
      <c r="C1354" s="3">
        <v>46128</v>
      </c>
      <c r="D1354" t="s">
        <v>455</v>
      </c>
      <c r="E1354" t="s">
        <v>21</v>
      </c>
      <c r="F1354" t="s">
        <v>469</v>
      </c>
      <c r="G1354" t="s">
        <v>17</v>
      </c>
      <c r="H1354" s="4">
        <v>0</v>
      </c>
      <c r="J1354" t="str">
        <f t="shared" si="42"/>
        <v>0000121338Registered Automobiles</v>
      </c>
      <c r="K1354" s="4">
        <f t="shared" si="43"/>
        <v>0</v>
      </c>
    </row>
    <row r="1355" spans="1:11">
      <c r="A1355" t="s">
        <v>468</v>
      </c>
      <c r="B1355" t="s">
        <v>10</v>
      </c>
      <c r="C1355" s="3">
        <v>46128</v>
      </c>
      <c r="D1355" t="s">
        <v>455</v>
      </c>
      <c r="E1355" t="s">
        <v>21</v>
      </c>
      <c r="F1355" t="s">
        <v>469</v>
      </c>
      <c r="G1355" t="s">
        <v>16</v>
      </c>
      <c r="H1355" s="4">
        <v>0</v>
      </c>
      <c r="J1355" t="str">
        <f t="shared" si="42"/>
        <v>0000121338Consolidated City Population</v>
      </c>
      <c r="K1355" s="4">
        <f t="shared" si="43"/>
        <v>0</v>
      </c>
    </row>
    <row r="1356" spans="1:11">
      <c r="A1356" t="s">
        <v>468</v>
      </c>
      <c r="B1356" t="s">
        <v>10</v>
      </c>
      <c r="C1356" s="3">
        <v>46128</v>
      </c>
      <c r="D1356" t="s">
        <v>455</v>
      </c>
      <c r="E1356" t="s">
        <v>21</v>
      </c>
      <c r="F1356" t="s">
        <v>469</v>
      </c>
      <c r="G1356" t="s">
        <v>14</v>
      </c>
      <c r="H1356" s="4">
        <v>511</v>
      </c>
      <c r="J1356" t="str">
        <f t="shared" si="42"/>
        <v>0000121338Decennial Unit Population</v>
      </c>
      <c r="K1356" s="4">
        <f t="shared" si="43"/>
        <v>511</v>
      </c>
    </row>
    <row r="1357" spans="1:11">
      <c r="A1357" t="s">
        <v>468</v>
      </c>
      <c r="B1357" t="s">
        <v>10</v>
      </c>
      <c r="C1357" s="3">
        <v>46128</v>
      </c>
      <c r="D1357" t="s">
        <v>455</v>
      </c>
      <c r="E1357" t="s">
        <v>21</v>
      </c>
      <c r="F1357" t="s">
        <v>469</v>
      </c>
      <c r="G1357" t="s">
        <v>15</v>
      </c>
      <c r="H1357" s="4">
        <v>511</v>
      </c>
      <c r="J1357" t="str">
        <f t="shared" si="42"/>
        <v>0000121338Current Unit Population</v>
      </c>
      <c r="K1357" s="4">
        <f t="shared" si="43"/>
        <v>511</v>
      </c>
    </row>
    <row r="1358" spans="1:11">
      <c r="A1358" t="s">
        <v>470</v>
      </c>
      <c r="B1358" t="s">
        <v>10</v>
      </c>
      <c r="C1358" s="3">
        <v>46128</v>
      </c>
      <c r="D1358" t="s">
        <v>455</v>
      </c>
      <c r="E1358" t="s">
        <v>21</v>
      </c>
      <c r="F1358" t="s">
        <v>471</v>
      </c>
      <c r="G1358" t="s">
        <v>14</v>
      </c>
      <c r="H1358" s="4">
        <v>464</v>
      </c>
      <c r="J1358" t="str">
        <f t="shared" si="42"/>
        <v>0000121345Decennial Unit Population</v>
      </c>
      <c r="K1358" s="4">
        <f t="shared" si="43"/>
        <v>464</v>
      </c>
    </row>
    <row r="1359" spans="1:11">
      <c r="A1359" t="s">
        <v>470</v>
      </c>
      <c r="B1359" t="s">
        <v>10</v>
      </c>
      <c r="C1359" s="3">
        <v>46128</v>
      </c>
      <c r="D1359" t="s">
        <v>455</v>
      </c>
      <c r="E1359" t="s">
        <v>21</v>
      </c>
      <c r="F1359" t="s">
        <v>471</v>
      </c>
      <c r="G1359" t="s">
        <v>15</v>
      </c>
      <c r="H1359" s="4">
        <v>464</v>
      </c>
      <c r="J1359" t="str">
        <f t="shared" si="42"/>
        <v>0000121345Current Unit Population</v>
      </c>
      <c r="K1359" s="4">
        <f t="shared" si="43"/>
        <v>464</v>
      </c>
    </row>
    <row r="1360" spans="1:11">
      <c r="A1360" t="s">
        <v>470</v>
      </c>
      <c r="B1360" t="s">
        <v>10</v>
      </c>
      <c r="C1360" s="3">
        <v>46128</v>
      </c>
      <c r="D1360" t="s">
        <v>455</v>
      </c>
      <c r="E1360" t="s">
        <v>21</v>
      </c>
      <c r="F1360" t="s">
        <v>471</v>
      </c>
      <c r="G1360" t="s">
        <v>16</v>
      </c>
      <c r="H1360" s="4">
        <v>0</v>
      </c>
      <c r="J1360" t="str">
        <f t="shared" si="42"/>
        <v>0000121345Consolidated City Population</v>
      </c>
      <c r="K1360" s="4">
        <f t="shared" si="43"/>
        <v>0</v>
      </c>
    </row>
    <row r="1361" spans="1:11">
      <c r="A1361" t="s">
        <v>470</v>
      </c>
      <c r="B1361" t="s">
        <v>10</v>
      </c>
      <c r="C1361" s="3">
        <v>46128</v>
      </c>
      <c r="D1361" t="s">
        <v>455</v>
      </c>
      <c r="E1361" t="s">
        <v>21</v>
      </c>
      <c r="F1361" t="s">
        <v>471</v>
      </c>
      <c r="G1361" t="s">
        <v>17</v>
      </c>
      <c r="H1361" s="4">
        <v>0</v>
      </c>
      <c r="J1361" t="str">
        <f t="shared" si="42"/>
        <v>0000121345Registered Automobiles</v>
      </c>
      <c r="K1361" s="4">
        <f t="shared" si="43"/>
        <v>0</v>
      </c>
    </row>
    <row r="1362" spans="1:11">
      <c r="A1362" t="s">
        <v>470</v>
      </c>
      <c r="B1362" t="s">
        <v>10</v>
      </c>
      <c r="C1362" s="3">
        <v>46128</v>
      </c>
      <c r="D1362" t="s">
        <v>455</v>
      </c>
      <c r="E1362" t="s">
        <v>21</v>
      </c>
      <c r="F1362" t="s">
        <v>471</v>
      </c>
      <c r="G1362" t="s">
        <v>18</v>
      </c>
      <c r="H1362" s="4">
        <v>0</v>
      </c>
      <c r="J1362" t="str">
        <f t="shared" si="42"/>
        <v>0000121345Registered Vehicles</v>
      </c>
      <c r="K1362" s="4">
        <f t="shared" si="43"/>
        <v>0</v>
      </c>
    </row>
    <row r="1363" spans="1:11">
      <c r="A1363" t="s">
        <v>470</v>
      </c>
      <c r="B1363" t="s">
        <v>10</v>
      </c>
      <c r="C1363" s="3">
        <v>46128</v>
      </c>
      <c r="D1363" t="s">
        <v>455</v>
      </c>
      <c r="E1363" t="s">
        <v>21</v>
      </c>
      <c r="F1363" t="s">
        <v>471</v>
      </c>
      <c r="G1363" t="s">
        <v>19</v>
      </c>
      <c r="H1363" s="4">
        <v>3.97</v>
      </c>
      <c r="J1363" t="str">
        <f t="shared" si="42"/>
        <v>0000121345Miles of Road of Unit</v>
      </c>
      <c r="K1363" s="4">
        <f t="shared" si="43"/>
        <v>3.97</v>
      </c>
    </row>
    <row r="1364" spans="1:11">
      <c r="A1364" t="s">
        <v>472</v>
      </c>
      <c r="B1364" t="s">
        <v>10</v>
      </c>
      <c r="C1364" s="3">
        <v>46128</v>
      </c>
      <c r="D1364" t="s">
        <v>455</v>
      </c>
      <c r="E1364" t="s">
        <v>21</v>
      </c>
      <c r="F1364" t="s">
        <v>473</v>
      </c>
      <c r="G1364" t="s">
        <v>14</v>
      </c>
      <c r="H1364" s="4">
        <v>3682</v>
      </c>
      <c r="J1364" t="str">
        <f t="shared" si="42"/>
        <v>0000121346Decennial Unit Population</v>
      </c>
      <c r="K1364" s="4">
        <f t="shared" si="43"/>
        <v>3682</v>
      </c>
    </row>
    <row r="1365" spans="1:11">
      <c r="A1365" t="s">
        <v>472</v>
      </c>
      <c r="B1365" t="s">
        <v>10</v>
      </c>
      <c r="C1365" s="3">
        <v>46128</v>
      </c>
      <c r="D1365" t="s">
        <v>455</v>
      </c>
      <c r="E1365" t="s">
        <v>21</v>
      </c>
      <c r="F1365" t="s">
        <v>473</v>
      </c>
      <c r="G1365" t="s">
        <v>15</v>
      </c>
      <c r="H1365" s="4">
        <v>3682</v>
      </c>
      <c r="J1365" t="str">
        <f t="shared" si="42"/>
        <v>0000121346Current Unit Population</v>
      </c>
      <c r="K1365" s="4">
        <f t="shared" si="43"/>
        <v>3682</v>
      </c>
    </row>
    <row r="1366" spans="1:11">
      <c r="A1366" t="s">
        <v>472</v>
      </c>
      <c r="B1366" t="s">
        <v>10</v>
      </c>
      <c r="C1366" s="3">
        <v>46128</v>
      </c>
      <c r="D1366" t="s">
        <v>455</v>
      </c>
      <c r="E1366" t="s">
        <v>21</v>
      </c>
      <c r="F1366" t="s">
        <v>473</v>
      </c>
      <c r="G1366" t="s">
        <v>16</v>
      </c>
      <c r="H1366" s="4">
        <v>0</v>
      </c>
      <c r="J1366" t="str">
        <f t="shared" si="42"/>
        <v>0000121346Consolidated City Population</v>
      </c>
      <c r="K1366" s="4">
        <f t="shared" si="43"/>
        <v>0</v>
      </c>
    </row>
    <row r="1367" spans="1:11">
      <c r="A1367" t="s">
        <v>472</v>
      </c>
      <c r="B1367" t="s">
        <v>10</v>
      </c>
      <c r="C1367" s="3">
        <v>46128</v>
      </c>
      <c r="D1367" t="s">
        <v>455</v>
      </c>
      <c r="E1367" t="s">
        <v>21</v>
      </c>
      <c r="F1367" t="s">
        <v>473</v>
      </c>
      <c r="G1367" t="s">
        <v>17</v>
      </c>
      <c r="H1367" s="4">
        <v>0</v>
      </c>
      <c r="J1367" t="str">
        <f t="shared" si="42"/>
        <v>0000121346Registered Automobiles</v>
      </c>
      <c r="K1367" s="4">
        <f t="shared" si="43"/>
        <v>0</v>
      </c>
    </row>
    <row r="1368" spans="1:11">
      <c r="A1368" t="s">
        <v>472</v>
      </c>
      <c r="B1368" t="s">
        <v>10</v>
      </c>
      <c r="C1368" s="3">
        <v>46128</v>
      </c>
      <c r="D1368" t="s">
        <v>455</v>
      </c>
      <c r="E1368" t="s">
        <v>21</v>
      </c>
      <c r="F1368" t="s">
        <v>473</v>
      </c>
      <c r="G1368" t="s">
        <v>18</v>
      </c>
      <c r="H1368" s="4">
        <v>0</v>
      </c>
      <c r="J1368" t="str">
        <f t="shared" si="42"/>
        <v>0000121346Registered Vehicles</v>
      </c>
      <c r="K1368" s="4">
        <f t="shared" si="43"/>
        <v>0</v>
      </c>
    </row>
    <row r="1369" spans="1:11">
      <c r="A1369" t="s">
        <v>472</v>
      </c>
      <c r="B1369" t="s">
        <v>10</v>
      </c>
      <c r="C1369" s="3">
        <v>46128</v>
      </c>
      <c r="D1369" t="s">
        <v>455</v>
      </c>
      <c r="E1369" t="s">
        <v>21</v>
      </c>
      <c r="F1369" t="s">
        <v>473</v>
      </c>
      <c r="G1369" t="s">
        <v>19</v>
      </c>
      <c r="H1369" s="4">
        <v>27.37</v>
      </c>
      <c r="J1369" t="str">
        <f t="shared" si="42"/>
        <v>0000121346Miles of Road of Unit</v>
      </c>
      <c r="K1369" s="4">
        <f t="shared" si="43"/>
        <v>27.37</v>
      </c>
    </row>
    <row r="1370" spans="1:11">
      <c r="A1370" t="s">
        <v>474</v>
      </c>
      <c r="B1370" t="s">
        <v>10</v>
      </c>
      <c r="C1370" s="3">
        <v>46128</v>
      </c>
      <c r="D1370" t="s">
        <v>455</v>
      </c>
      <c r="E1370" t="s">
        <v>21</v>
      </c>
      <c r="F1370" t="s">
        <v>475</v>
      </c>
      <c r="G1370" t="s">
        <v>15</v>
      </c>
      <c r="H1370" s="4">
        <v>269</v>
      </c>
      <c r="J1370" t="str">
        <f t="shared" si="42"/>
        <v>0000121349Current Unit Population</v>
      </c>
      <c r="K1370" s="4">
        <f t="shared" si="43"/>
        <v>269</v>
      </c>
    </row>
    <row r="1371" spans="1:11">
      <c r="A1371" t="s">
        <v>474</v>
      </c>
      <c r="B1371" t="s">
        <v>10</v>
      </c>
      <c r="C1371" s="3">
        <v>46128</v>
      </c>
      <c r="D1371" t="s">
        <v>455</v>
      </c>
      <c r="E1371" t="s">
        <v>21</v>
      </c>
      <c r="F1371" t="s">
        <v>475</v>
      </c>
      <c r="G1371" t="s">
        <v>16</v>
      </c>
      <c r="H1371" s="4">
        <v>0</v>
      </c>
      <c r="J1371" t="str">
        <f t="shared" si="42"/>
        <v>0000121349Consolidated City Population</v>
      </c>
      <c r="K1371" s="4">
        <f t="shared" si="43"/>
        <v>0</v>
      </c>
    </row>
    <row r="1372" spans="1:11">
      <c r="A1372" t="s">
        <v>474</v>
      </c>
      <c r="B1372" t="s">
        <v>10</v>
      </c>
      <c r="C1372" s="3">
        <v>46128</v>
      </c>
      <c r="D1372" t="s">
        <v>455</v>
      </c>
      <c r="E1372" t="s">
        <v>21</v>
      </c>
      <c r="F1372" t="s">
        <v>475</v>
      </c>
      <c r="G1372" t="s">
        <v>17</v>
      </c>
      <c r="H1372" s="4">
        <v>0</v>
      </c>
      <c r="J1372" t="str">
        <f t="shared" si="42"/>
        <v>0000121349Registered Automobiles</v>
      </c>
      <c r="K1372" s="4">
        <f t="shared" si="43"/>
        <v>0</v>
      </c>
    </row>
    <row r="1373" spans="1:11">
      <c r="A1373" t="s">
        <v>474</v>
      </c>
      <c r="B1373" t="s">
        <v>10</v>
      </c>
      <c r="C1373" s="3">
        <v>46128</v>
      </c>
      <c r="D1373" t="s">
        <v>455</v>
      </c>
      <c r="E1373" t="s">
        <v>21</v>
      </c>
      <c r="F1373" t="s">
        <v>475</v>
      </c>
      <c r="G1373" t="s">
        <v>18</v>
      </c>
      <c r="H1373" s="4">
        <v>0</v>
      </c>
      <c r="J1373" t="str">
        <f t="shared" si="42"/>
        <v>0000121349Registered Vehicles</v>
      </c>
      <c r="K1373" s="4">
        <f t="shared" si="43"/>
        <v>0</v>
      </c>
    </row>
    <row r="1374" spans="1:11">
      <c r="A1374" t="s">
        <v>474</v>
      </c>
      <c r="B1374" t="s">
        <v>10</v>
      </c>
      <c r="C1374" s="3">
        <v>46128</v>
      </c>
      <c r="D1374" t="s">
        <v>455</v>
      </c>
      <c r="E1374" t="s">
        <v>21</v>
      </c>
      <c r="F1374" t="s">
        <v>475</v>
      </c>
      <c r="G1374" t="s">
        <v>19</v>
      </c>
      <c r="H1374" s="4">
        <v>2.79</v>
      </c>
      <c r="J1374" t="str">
        <f t="shared" si="42"/>
        <v>0000121349Miles of Road of Unit</v>
      </c>
      <c r="K1374" s="4">
        <f t="shared" si="43"/>
        <v>2.79</v>
      </c>
    </row>
    <row r="1375" spans="1:11">
      <c r="A1375" t="s">
        <v>474</v>
      </c>
      <c r="B1375" t="s">
        <v>10</v>
      </c>
      <c r="C1375" s="3">
        <v>46128</v>
      </c>
      <c r="D1375" t="s">
        <v>455</v>
      </c>
      <c r="E1375" t="s">
        <v>21</v>
      </c>
      <c r="F1375" t="s">
        <v>475</v>
      </c>
      <c r="G1375" t="s">
        <v>14</v>
      </c>
      <c r="H1375" s="4">
        <v>269</v>
      </c>
      <c r="J1375" t="str">
        <f t="shared" si="42"/>
        <v>0000121349Decennial Unit Population</v>
      </c>
      <c r="K1375" s="4">
        <f t="shared" si="43"/>
        <v>269</v>
      </c>
    </row>
    <row r="1376" spans="1:11">
      <c r="A1376" t="s">
        <v>476</v>
      </c>
      <c r="B1376" t="s">
        <v>10</v>
      </c>
      <c r="C1376" s="3">
        <v>46128</v>
      </c>
      <c r="D1376" t="s">
        <v>455</v>
      </c>
      <c r="E1376" t="s">
        <v>21</v>
      </c>
      <c r="F1376" t="s">
        <v>477</v>
      </c>
      <c r="G1376" t="s">
        <v>14</v>
      </c>
      <c r="H1376" s="4">
        <v>21474</v>
      </c>
      <c r="J1376" t="str">
        <f t="shared" si="42"/>
        <v>0000121329Decennial Unit Population</v>
      </c>
      <c r="K1376" s="4">
        <f t="shared" si="43"/>
        <v>21474</v>
      </c>
    </row>
    <row r="1377" spans="1:11">
      <c r="A1377" t="s">
        <v>476</v>
      </c>
      <c r="B1377" t="s">
        <v>10</v>
      </c>
      <c r="C1377" s="3">
        <v>46128</v>
      </c>
      <c r="D1377" t="s">
        <v>455</v>
      </c>
      <c r="E1377" t="s">
        <v>21</v>
      </c>
      <c r="F1377" t="s">
        <v>477</v>
      </c>
      <c r="G1377" t="s">
        <v>15</v>
      </c>
      <c r="H1377" s="4">
        <v>21474</v>
      </c>
      <c r="J1377" t="str">
        <f t="shared" si="42"/>
        <v>0000121329Current Unit Population</v>
      </c>
      <c r="K1377" s="4">
        <f t="shared" si="43"/>
        <v>21474</v>
      </c>
    </row>
    <row r="1378" spans="1:11">
      <c r="A1378" t="s">
        <v>476</v>
      </c>
      <c r="B1378" t="s">
        <v>10</v>
      </c>
      <c r="C1378" s="3">
        <v>46128</v>
      </c>
      <c r="D1378" t="s">
        <v>455</v>
      </c>
      <c r="E1378" t="s">
        <v>21</v>
      </c>
      <c r="F1378" t="s">
        <v>477</v>
      </c>
      <c r="G1378" t="s">
        <v>16</v>
      </c>
      <c r="H1378" s="4">
        <v>0</v>
      </c>
      <c r="J1378" t="str">
        <f t="shared" si="42"/>
        <v>0000121329Consolidated City Population</v>
      </c>
      <c r="K1378" s="4">
        <f t="shared" si="43"/>
        <v>0</v>
      </c>
    </row>
    <row r="1379" spans="1:11">
      <c r="A1379" t="s">
        <v>476</v>
      </c>
      <c r="B1379" t="s">
        <v>10</v>
      </c>
      <c r="C1379" s="3">
        <v>46128</v>
      </c>
      <c r="D1379" t="s">
        <v>455</v>
      </c>
      <c r="E1379" t="s">
        <v>21</v>
      </c>
      <c r="F1379" t="s">
        <v>477</v>
      </c>
      <c r="G1379" t="s">
        <v>17</v>
      </c>
      <c r="H1379" s="4">
        <v>0</v>
      </c>
      <c r="J1379" t="str">
        <f t="shared" si="42"/>
        <v>0000121329Registered Automobiles</v>
      </c>
      <c r="K1379" s="4">
        <f t="shared" si="43"/>
        <v>0</v>
      </c>
    </row>
    <row r="1380" spans="1:11">
      <c r="A1380" t="s">
        <v>476</v>
      </c>
      <c r="B1380" t="s">
        <v>10</v>
      </c>
      <c r="C1380" s="3">
        <v>46128</v>
      </c>
      <c r="D1380" t="s">
        <v>455</v>
      </c>
      <c r="E1380" t="s">
        <v>21</v>
      </c>
      <c r="F1380" t="s">
        <v>477</v>
      </c>
      <c r="G1380" t="s">
        <v>18</v>
      </c>
      <c r="H1380" s="4">
        <v>0</v>
      </c>
      <c r="J1380" t="str">
        <f t="shared" si="42"/>
        <v>0000121329Registered Vehicles</v>
      </c>
      <c r="K1380" s="4">
        <f t="shared" si="43"/>
        <v>0</v>
      </c>
    </row>
    <row r="1381" spans="1:11">
      <c r="A1381" t="s">
        <v>476</v>
      </c>
      <c r="B1381" t="s">
        <v>10</v>
      </c>
      <c r="C1381" s="3">
        <v>46128</v>
      </c>
      <c r="D1381" t="s">
        <v>455</v>
      </c>
      <c r="E1381" t="s">
        <v>21</v>
      </c>
      <c r="F1381" t="s">
        <v>477</v>
      </c>
      <c r="G1381" t="s">
        <v>19</v>
      </c>
      <c r="H1381" s="4">
        <v>139.66</v>
      </c>
      <c r="J1381" t="str">
        <f t="shared" si="42"/>
        <v>0000121329Miles of Road of Unit</v>
      </c>
      <c r="K1381" s="4">
        <f t="shared" si="43"/>
        <v>139.66</v>
      </c>
    </row>
    <row r="1382" spans="1:11">
      <c r="A1382" t="s">
        <v>478</v>
      </c>
      <c r="B1382" t="s">
        <v>10</v>
      </c>
      <c r="C1382" s="3">
        <v>46128</v>
      </c>
      <c r="D1382" t="s">
        <v>479</v>
      </c>
      <c r="E1382" t="s">
        <v>12</v>
      </c>
      <c r="F1382" t="s">
        <v>13</v>
      </c>
      <c r="G1382" t="s">
        <v>16</v>
      </c>
      <c r="H1382" s="4">
        <v>0</v>
      </c>
      <c r="J1382" t="str">
        <f t="shared" si="42"/>
        <v>0000082969Consolidated City Population</v>
      </c>
      <c r="K1382" s="4">
        <f t="shared" si="43"/>
        <v>0</v>
      </c>
    </row>
    <row r="1383" spans="1:11">
      <c r="A1383" t="s">
        <v>478</v>
      </c>
      <c r="B1383" t="s">
        <v>10</v>
      </c>
      <c r="C1383" s="3">
        <v>46128</v>
      </c>
      <c r="D1383" t="s">
        <v>479</v>
      </c>
      <c r="E1383" t="s">
        <v>12</v>
      </c>
      <c r="F1383" t="s">
        <v>13</v>
      </c>
      <c r="G1383" t="s">
        <v>17</v>
      </c>
      <c r="H1383" s="4">
        <v>31624</v>
      </c>
      <c r="J1383" t="str">
        <f t="shared" si="42"/>
        <v>0000082969Registered Automobiles</v>
      </c>
      <c r="K1383" s="4">
        <f t="shared" si="43"/>
        <v>31624</v>
      </c>
    </row>
    <row r="1384" spans="1:11">
      <c r="A1384" t="s">
        <v>478</v>
      </c>
      <c r="B1384" t="s">
        <v>10</v>
      </c>
      <c r="C1384" s="3">
        <v>46128</v>
      </c>
      <c r="D1384" t="s">
        <v>479</v>
      </c>
      <c r="E1384" t="s">
        <v>12</v>
      </c>
      <c r="F1384" t="s">
        <v>13</v>
      </c>
      <c r="G1384" t="s">
        <v>15</v>
      </c>
      <c r="H1384" s="4">
        <v>23218</v>
      </c>
      <c r="J1384" t="str">
        <f t="shared" si="42"/>
        <v>0000082969Current Unit Population</v>
      </c>
      <c r="K1384" s="4">
        <f t="shared" si="43"/>
        <v>23218</v>
      </c>
    </row>
    <row r="1385" spans="1:11">
      <c r="A1385" t="s">
        <v>478</v>
      </c>
      <c r="B1385" t="s">
        <v>10</v>
      </c>
      <c r="C1385" s="3">
        <v>46128</v>
      </c>
      <c r="D1385" t="s">
        <v>479</v>
      </c>
      <c r="E1385" t="s">
        <v>12</v>
      </c>
      <c r="F1385" t="s">
        <v>13</v>
      </c>
      <c r="G1385" t="s">
        <v>14</v>
      </c>
      <c r="H1385" s="4">
        <v>23218</v>
      </c>
      <c r="J1385" t="str">
        <f t="shared" si="42"/>
        <v>0000082969Decennial Unit Population</v>
      </c>
      <c r="K1385" s="4">
        <f t="shared" si="43"/>
        <v>23218</v>
      </c>
    </row>
    <row r="1386" spans="1:11">
      <c r="A1386" t="s">
        <v>478</v>
      </c>
      <c r="B1386" t="s">
        <v>10</v>
      </c>
      <c r="C1386" s="3">
        <v>46128</v>
      </c>
      <c r="D1386" t="s">
        <v>479</v>
      </c>
      <c r="E1386" t="s">
        <v>12</v>
      </c>
      <c r="F1386" t="s">
        <v>13</v>
      </c>
      <c r="G1386" t="s">
        <v>18</v>
      </c>
      <c r="H1386" s="4">
        <v>54931</v>
      </c>
      <c r="J1386" t="str">
        <f t="shared" si="42"/>
        <v>0000082969Registered Vehicles</v>
      </c>
      <c r="K1386" s="4">
        <f t="shared" si="43"/>
        <v>54931</v>
      </c>
    </row>
    <row r="1387" spans="1:11">
      <c r="A1387" t="s">
        <v>478</v>
      </c>
      <c r="B1387" t="s">
        <v>10</v>
      </c>
      <c r="C1387" s="3">
        <v>46128</v>
      </c>
      <c r="D1387" t="s">
        <v>479</v>
      </c>
      <c r="E1387" t="s">
        <v>12</v>
      </c>
      <c r="F1387" t="s">
        <v>13</v>
      </c>
      <c r="G1387" t="s">
        <v>19</v>
      </c>
      <c r="H1387" s="4">
        <v>780.05</v>
      </c>
      <c r="J1387" t="str">
        <f t="shared" si="42"/>
        <v>0000082969Miles of Road of Unit</v>
      </c>
      <c r="K1387" s="4">
        <f t="shared" si="43"/>
        <v>780.05</v>
      </c>
    </row>
    <row r="1388" spans="1:11">
      <c r="A1388" t="s">
        <v>480</v>
      </c>
      <c r="B1388" t="s">
        <v>10</v>
      </c>
      <c r="C1388" s="3">
        <v>46128</v>
      </c>
      <c r="D1388" t="s">
        <v>479</v>
      </c>
      <c r="E1388" t="s">
        <v>21</v>
      </c>
      <c r="F1388" t="s">
        <v>481</v>
      </c>
      <c r="G1388" t="s">
        <v>15</v>
      </c>
      <c r="H1388" s="4">
        <v>17396</v>
      </c>
      <c r="J1388" t="str">
        <f t="shared" si="42"/>
        <v>0000121373Current Unit Population</v>
      </c>
      <c r="K1388" s="4">
        <f t="shared" si="43"/>
        <v>17396</v>
      </c>
    </row>
    <row r="1389" spans="1:11">
      <c r="A1389" t="s">
        <v>480</v>
      </c>
      <c r="B1389" t="s">
        <v>10</v>
      </c>
      <c r="C1389" s="3">
        <v>46128</v>
      </c>
      <c r="D1389" t="s">
        <v>479</v>
      </c>
      <c r="E1389" t="s">
        <v>21</v>
      </c>
      <c r="F1389" t="s">
        <v>481</v>
      </c>
      <c r="G1389" t="s">
        <v>14</v>
      </c>
      <c r="H1389" s="4">
        <v>17396</v>
      </c>
      <c r="J1389" t="str">
        <f t="shared" si="42"/>
        <v>0000121373Decennial Unit Population</v>
      </c>
      <c r="K1389" s="4">
        <f t="shared" si="43"/>
        <v>17396</v>
      </c>
    </row>
    <row r="1390" spans="1:11">
      <c r="A1390" t="s">
        <v>480</v>
      </c>
      <c r="B1390" t="s">
        <v>10</v>
      </c>
      <c r="C1390" s="3">
        <v>46128</v>
      </c>
      <c r="D1390" t="s">
        <v>479</v>
      </c>
      <c r="E1390" t="s">
        <v>21</v>
      </c>
      <c r="F1390" t="s">
        <v>481</v>
      </c>
      <c r="G1390" t="s">
        <v>16</v>
      </c>
      <c r="H1390" s="4">
        <v>0</v>
      </c>
      <c r="J1390" t="str">
        <f t="shared" si="42"/>
        <v>0000121373Consolidated City Population</v>
      </c>
      <c r="K1390" s="4">
        <f t="shared" si="43"/>
        <v>0</v>
      </c>
    </row>
    <row r="1391" spans="1:11">
      <c r="A1391" t="s">
        <v>480</v>
      </c>
      <c r="B1391" t="s">
        <v>10</v>
      </c>
      <c r="C1391" s="3">
        <v>46128</v>
      </c>
      <c r="D1391" t="s">
        <v>479</v>
      </c>
      <c r="E1391" t="s">
        <v>21</v>
      </c>
      <c r="F1391" t="s">
        <v>481</v>
      </c>
      <c r="G1391" t="s">
        <v>19</v>
      </c>
      <c r="H1391" s="4">
        <v>95.3</v>
      </c>
      <c r="J1391" t="str">
        <f t="shared" si="42"/>
        <v>0000121373Miles of Road of Unit</v>
      </c>
      <c r="K1391" s="4">
        <f t="shared" si="43"/>
        <v>95.3</v>
      </c>
    </row>
    <row r="1392" spans="1:11">
      <c r="A1392" t="s">
        <v>480</v>
      </c>
      <c r="B1392" t="s">
        <v>10</v>
      </c>
      <c r="C1392" s="3">
        <v>46128</v>
      </c>
      <c r="D1392" t="s">
        <v>479</v>
      </c>
      <c r="E1392" t="s">
        <v>21</v>
      </c>
      <c r="F1392" t="s">
        <v>481</v>
      </c>
      <c r="G1392" t="s">
        <v>18</v>
      </c>
      <c r="H1392" s="4">
        <v>0</v>
      </c>
      <c r="J1392" t="str">
        <f t="shared" si="42"/>
        <v>0000121373Registered Vehicles</v>
      </c>
      <c r="K1392" s="4">
        <f t="shared" si="43"/>
        <v>0</v>
      </c>
    </row>
    <row r="1393" spans="1:11">
      <c r="A1393" t="s">
        <v>480</v>
      </c>
      <c r="B1393" t="s">
        <v>10</v>
      </c>
      <c r="C1393" s="3">
        <v>46128</v>
      </c>
      <c r="D1393" t="s">
        <v>479</v>
      </c>
      <c r="E1393" t="s">
        <v>21</v>
      </c>
      <c r="F1393" t="s">
        <v>481</v>
      </c>
      <c r="G1393" t="s">
        <v>17</v>
      </c>
      <c r="H1393" s="4">
        <v>0</v>
      </c>
      <c r="J1393" t="str">
        <f t="shared" si="42"/>
        <v>0000121373Registered Automobiles</v>
      </c>
      <c r="K1393" s="4">
        <f t="shared" si="43"/>
        <v>0</v>
      </c>
    </row>
    <row r="1394" spans="1:11">
      <c r="A1394" t="s">
        <v>482</v>
      </c>
      <c r="B1394" t="s">
        <v>10</v>
      </c>
      <c r="C1394" s="3">
        <v>46128</v>
      </c>
      <c r="D1394" t="s">
        <v>479</v>
      </c>
      <c r="E1394" t="s">
        <v>21</v>
      </c>
      <c r="F1394" t="s">
        <v>483</v>
      </c>
      <c r="G1394" t="s">
        <v>19</v>
      </c>
      <c r="H1394" s="4">
        <v>1.36</v>
      </c>
      <c r="J1394" t="str">
        <f t="shared" si="42"/>
        <v>0000260630Miles of Road of Unit</v>
      </c>
      <c r="K1394" s="4">
        <f t="shared" si="43"/>
        <v>1.36</v>
      </c>
    </row>
    <row r="1395" spans="1:11">
      <c r="A1395" t="s">
        <v>482</v>
      </c>
      <c r="B1395" t="s">
        <v>10</v>
      </c>
      <c r="C1395" s="3">
        <v>46128</v>
      </c>
      <c r="D1395" t="s">
        <v>479</v>
      </c>
      <c r="E1395" t="s">
        <v>21</v>
      </c>
      <c r="F1395" t="s">
        <v>483</v>
      </c>
      <c r="G1395" t="s">
        <v>15</v>
      </c>
      <c r="H1395" s="4">
        <v>98</v>
      </c>
      <c r="J1395" t="str">
        <f t="shared" si="42"/>
        <v>0000260630Current Unit Population</v>
      </c>
      <c r="K1395" s="4">
        <f t="shared" si="43"/>
        <v>98</v>
      </c>
    </row>
    <row r="1396" spans="1:11">
      <c r="A1396" t="s">
        <v>482</v>
      </c>
      <c r="B1396" t="s">
        <v>10</v>
      </c>
      <c r="C1396" s="3">
        <v>46128</v>
      </c>
      <c r="D1396" t="s">
        <v>479</v>
      </c>
      <c r="E1396" t="s">
        <v>21</v>
      </c>
      <c r="F1396" t="s">
        <v>483</v>
      </c>
      <c r="G1396" t="s">
        <v>18</v>
      </c>
      <c r="H1396" s="4">
        <v>0</v>
      </c>
      <c r="J1396" t="str">
        <f t="shared" si="42"/>
        <v>0000260630Registered Vehicles</v>
      </c>
      <c r="K1396" s="4">
        <f t="shared" si="43"/>
        <v>0</v>
      </c>
    </row>
    <row r="1397" spans="1:11">
      <c r="A1397" t="s">
        <v>482</v>
      </c>
      <c r="B1397" t="s">
        <v>10</v>
      </c>
      <c r="C1397" s="3">
        <v>46128</v>
      </c>
      <c r="D1397" t="s">
        <v>479</v>
      </c>
      <c r="E1397" t="s">
        <v>21</v>
      </c>
      <c r="F1397" t="s">
        <v>483</v>
      </c>
      <c r="G1397" t="s">
        <v>17</v>
      </c>
      <c r="H1397" s="4">
        <v>0</v>
      </c>
      <c r="J1397" t="str">
        <f t="shared" si="42"/>
        <v>0000260630Registered Automobiles</v>
      </c>
      <c r="K1397" s="4">
        <f t="shared" si="43"/>
        <v>0</v>
      </c>
    </row>
    <row r="1398" spans="1:11">
      <c r="A1398" t="s">
        <v>482</v>
      </c>
      <c r="B1398" t="s">
        <v>10</v>
      </c>
      <c r="C1398" s="3">
        <v>46128</v>
      </c>
      <c r="D1398" t="s">
        <v>479</v>
      </c>
      <c r="E1398" t="s">
        <v>21</v>
      </c>
      <c r="F1398" t="s">
        <v>483</v>
      </c>
      <c r="G1398" t="s">
        <v>16</v>
      </c>
      <c r="H1398" s="4">
        <v>0</v>
      </c>
      <c r="J1398" t="str">
        <f t="shared" si="42"/>
        <v>0000260630Consolidated City Population</v>
      </c>
      <c r="K1398" s="4">
        <f t="shared" si="43"/>
        <v>0</v>
      </c>
    </row>
    <row r="1399" spans="1:11">
      <c r="A1399" t="s">
        <v>482</v>
      </c>
      <c r="B1399" t="s">
        <v>10</v>
      </c>
      <c r="C1399" s="3">
        <v>46128</v>
      </c>
      <c r="D1399" t="s">
        <v>479</v>
      </c>
      <c r="E1399" t="s">
        <v>21</v>
      </c>
      <c r="F1399" t="s">
        <v>483</v>
      </c>
      <c r="G1399" t="s">
        <v>14</v>
      </c>
      <c r="H1399" s="4">
        <v>98</v>
      </c>
      <c r="J1399" t="str">
        <f t="shared" si="42"/>
        <v>0000260630Decennial Unit Population</v>
      </c>
      <c r="K1399" s="4">
        <f t="shared" si="43"/>
        <v>98</v>
      </c>
    </row>
    <row r="1400" spans="1:11">
      <c r="A1400" t="s">
        <v>484</v>
      </c>
      <c r="B1400" t="s">
        <v>10</v>
      </c>
      <c r="C1400" s="3">
        <v>46128</v>
      </c>
      <c r="D1400" t="s">
        <v>479</v>
      </c>
      <c r="E1400" t="s">
        <v>21</v>
      </c>
      <c r="F1400" t="s">
        <v>485</v>
      </c>
      <c r="G1400" t="s">
        <v>18</v>
      </c>
      <c r="H1400" s="4">
        <v>0</v>
      </c>
      <c r="J1400" t="str">
        <f t="shared" si="42"/>
        <v>0000260631Registered Vehicles</v>
      </c>
      <c r="K1400" s="4">
        <f t="shared" si="43"/>
        <v>0</v>
      </c>
    </row>
    <row r="1401" spans="1:11">
      <c r="A1401" t="s">
        <v>484</v>
      </c>
      <c r="B1401" t="s">
        <v>10</v>
      </c>
      <c r="C1401" s="3">
        <v>46128</v>
      </c>
      <c r="D1401" t="s">
        <v>479</v>
      </c>
      <c r="E1401" t="s">
        <v>21</v>
      </c>
      <c r="F1401" t="s">
        <v>485</v>
      </c>
      <c r="G1401" t="s">
        <v>19</v>
      </c>
      <c r="H1401" s="4">
        <v>1.25</v>
      </c>
      <c r="J1401" t="str">
        <f t="shared" si="42"/>
        <v>0000260631Miles of Road of Unit</v>
      </c>
      <c r="K1401" s="4">
        <f t="shared" si="43"/>
        <v>1.25</v>
      </c>
    </row>
    <row r="1402" spans="1:11">
      <c r="A1402" t="s">
        <v>484</v>
      </c>
      <c r="B1402" t="s">
        <v>10</v>
      </c>
      <c r="C1402" s="3">
        <v>46128</v>
      </c>
      <c r="D1402" t="s">
        <v>479</v>
      </c>
      <c r="E1402" t="s">
        <v>21</v>
      </c>
      <c r="F1402" t="s">
        <v>485</v>
      </c>
      <c r="G1402" t="s">
        <v>17</v>
      </c>
      <c r="H1402" s="4">
        <v>0</v>
      </c>
      <c r="J1402" t="str">
        <f t="shared" si="42"/>
        <v>0000260631Registered Automobiles</v>
      </c>
      <c r="K1402" s="4">
        <f t="shared" si="43"/>
        <v>0</v>
      </c>
    </row>
    <row r="1403" spans="1:11">
      <c r="A1403" t="s">
        <v>484</v>
      </c>
      <c r="B1403" t="s">
        <v>10</v>
      </c>
      <c r="C1403" s="3">
        <v>46128</v>
      </c>
      <c r="D1403" t="s">
        <v>479</v>
      </c>
      <c r="E1403" t="s">
        <v>21</v>
      </c>
      <c r="F1403" t="s">
        <v>485</v>
      </c>
      <c r="G1403" t="s">
        <v>16</v>
      </c>
      <c r="H1403" s="4">
        <v>0</v>
      </c>
      <c r="J1403" t="str">
        <f t="shared" si="42"/>
        <v>0000260631Consolidated City Population</v>
      </c>
      <c r="K1403" s="4">
        <f t="shared" si="43"/>
        <v>0</v>
      </c>
    </row>
    <row r="1404" spans="1:11">
      <c r="A1404" t="s">
        <v>484</v>
      </c>
      <c r="B1404" t="s">
        <v>10</v>
      </c>
      <c r="C1404" s="3">
        <v>46128</v>
      </c>
      <c r="D1404" t="s">
        <v>479</v>
      </c>
      <c r="E1404" t="s">
        <v>21</v>
      </c>
      <c r="F1404" t="s">
        <v>485</v>
      </c>
      <c r="G1404" t="s">
        <v>15</v>
      </c>
      <c r="H1404" s="4">
        <v>163</v>
      </c>
      <c r="J1404" t="str">
        <f t="shared" si="42"/>
        <v>0000260631Current Unit Population</v>
      </c>
      <c r="K1404" s="4">
        <f t="shared" si="43"/>
        <v>163</v>
      </c>
    </row>
    <row r="1405" spans="1:11">
      <c r="A1405" t="s">
        <v>484</v>
      </c>
      <c r="B1405" t="s">
        <v>10</v>
      </c>
      <c r="C1405" s="3">
        <v>46128</v>
      </c>
      <c r="D1405" t="s">
        <v>479</v>
      </c>
      <c r="E1405" t="s">
        <v>21</v>
      </c>
      <c r="F1405" t="s">
        <v>485</v>
      </c>
      <c r="G1405" t="s">
        <v>14</v>
      </c>
      <c r="H1405" s="4">
        <v>163</v>
      </c>
      <c r="J1405" t="str">
        <f t="shared" si="42"/>
        <v>0000260631Decennial Unit Population</v>
      </c>
      <c r="K1405" s="4">
        <f t="shared" si="43"/>
        <v>163</v>
      </c>
    </row>
    <row r="1406" spans="1:11">
      <c r="A1406" t="s">
        <v>486</v>
      </c>
      <c r="B1406" t="s">
        <v>10</v>
      </c>
      <c r="C1406" s="3">
        <v>46128</v>
      </c>
      <c r="D1406" t="s">
        <v>479</v>
      </c>
      <c r="E1406" t="s">
        <v>21</v>
      </c>
      <c r="F1406" t="s">
        <v>487</v>
      </c>
      <c r="G1406" t="s">
        <v>14</v>
      </c>
      <c r="H1406" s="4">
        <v>171</v>
      </c>
      <c r="J1406" t="str">
        <f t="shared" si="42"/>
        <v>0000260632Decennial Unit Population</v>
      </c>
      <c r="K1406" s="4">
        <f t="shared" si="43"/>
        <v>171</v>
      </c>
    </row>
    <row r="1407" spans="1:11">
      <c r="A1407" t="s">
        <v>486</v>
      </c>
      <c r="B1407" t="s">
        <v>10</v>
      </c>
      <c r="C1407" s="3">
        <v>46128</v>
      </c>
      <c r="D1407" t="s">
        <v>479</v>
      </c>
      <c r="E1407" t="s">
        <v>21</v>
      </c>
      <c r="F1407" t="s">
        <v>487</v>
      </c>
      <c r="G1407" t="s">
        <v>15</v>
      </c>
      <c r="H1407" s="4">
        <v>171</v>
      </c>
      <c r="J1407" t="str">
        <f t="shared" si="42"/>
        <v>0000260632Current Unit Population</v>
      </c>
      <c r="K1407" s="4">
        <f t="shared" si="43"/>
        <v>171</v>
      </c>
    </row>
    <row r="1408" spans="1:11">
      <c r="A1408" t="s">
        <v>486</v>
      </c>
      <c r="B1408" t="s">
        <v>10</v>
      </c>
      <c r="C1408" s="3">
        <v>46128</v>
      </c>
      <c r="D1408" t="s">
        <v>479</v>
      </c>
      <c r="E1408" t="s">
        <v>21</v>
      </c>
      <c r="F1408" t="s">
        <v>487</v>
      </c>
      <c r="G1408" t="s">
        <v>16</v>
      </c>
      <c r="H1408" s="4">
        <v>0</v>
      </c>
      <c r="J1408" t="str">
        <f t="shared" si="42"/>
        <v>0000260632Consolidated City Population</v>
      </c>
      <c r="K1408" s="4">
        <f t="shared" si="43"/>
        <v>0</v>
      </c>
    </row>
    <row r="1409" spans="1:11">
      <c r="A1409" t="s">
        <v>486</v>
      </c>
      <c r="B1409" t="s">
        <v>10</v>
      </c>
      <c r="C1409" s="3">
        <v>46128</v>
      </c>
      <c r="D1409" t="s">
        <v>479</v>
      </c>
      <c r="E1409" t="s">
        <v>21</v>
      </c>
      <c r="F1409" t="s">
        <v>487</v>
      </c>
      <c r="G1409" t="s">
        <v>17</v>
      </c>
      <c r="H1409" s="4">
        <v>0</v>
      </c>
      <c r="J1409" t="str">
        <f t="shared" si="42"/>
        <v>0000260632Registered Automobiles</v>
      </c>
      <c r="K1409" s="4">
        <f t="shared" si="43"/>
        <v>0</v>
      </c>
    </row>
    <row r="1410" spans="1:11">
      <c r="A1410" t="s">
        <v>486</v>
      </c>
      <c r="B1410" t="s">
        <v>10</v>
      </c>
      <c r="C1410" s="3">
        <v>46128</v>
      </c>
      <c r="D1410" t="s">
        <v>479</v>
      </c>
      <c r="E1410" t="s">
        <v>21</v>
      </c>
      <c r="F1410" t="s">
        <v>487</v>
      </c>
      <c r="G1410" t="s">
        <v>18</v>
      </c>
      <c r="H1410" s="4">
        <v>0</v>
      </c>
      <c r="J1410" t="str">
        <f t="shared" si="42"/>
        <v>0000260632Registered Vehicles</v>
      </c>
      <c r="K1410" s="4">
        <f t="shared" si="43"/>
        <v>0</v>
      </c>
    </row>
    <row r="1411" spans="1:11">
      <c r="A1411" t="s">
        <v>486</v>
      </c>
      <c r="B1411" t="s">
        <v>10</v>
      </c>
      <c r="C1411" s="3">
        <v>46128</v>
      </c>
      <c r="D1411" t="s">
        <v>479</v>
      </c>
      <c r="E1411" t="s">
        <v>21</v>
      </c>
      <c r="F1411" t="s">
        <v>487</v>
      </c>
      <c r="G1411" t="s">
        <v>19</v>
      </c>
      <c r="H1411" s="4">
        <v>1.73</v>
      </c>
      <c r="J1411" t="str">
        <f t="shared" ref="J1411:J1474" si="44">A1411&amp;G1411</f>
        <v>0000260632Miles of Road of Unit</v>
      </c>
      <c r="K1411" s="4">
        <f t="shared" ref="K1411:K1474" si="45">H1411</f>
        <v>1.73</v>
      </c>
    </row>
    <row r="1412" spans="1:11">
      <c r="A1412" t="s">
        <v>488</v>
      </c>
      <c r="B1412" t="s">
        <v>10</v>
      </c>
      <c r="C1412" s="3">
        <v>46128</v>
      </c>
      <c r="D1412" t="s">
        <v>479</v>
      </c>
      <c r="E1412" t="s">
        <v>21</v>
      </c>
      <c r="F1412" t="s">
        <v>489</v>
      </c>
      <c r="G1412" t="s">
        <v>19</v>
      </c>
      <c r="H1412" s="4">
        <v>1.36</v>
      </c>
      <c r="J1412" t="str">
        <f t="shared" si="44"/>
        <v>0000121364Miles of Road of Unit</v>
      </c>
      <c r="K1412" s="4">
        <f t="shared" si="45"/>
        <v>1.36</v>
      </c>
    </row>
    <row r="1413" spans="1:11">
      <c r="A1413" t="s">
        <v>488</v>
      </c>
      <c r="B1413" t="s">
        <v>10</v>
      </c>
      <c r="C1413" s="3">
        <v>46128</v>
      </c>
      <c r="D1413" t="s">
        <v>479</v>
      </c>
      <c r="E1413" t="s">
        <v>21</v>
      </c>
      <c r="F1413" t="s">
        <v>489</v>
      </c>
      <c r="G1413" t="s">
        <v>18</v>
      </c>
      <c r="H1413" s="4">
        <v>0</v>
      </c>
      <c r="J1413" t="str">
        <f t="shared" si="44"/>
        <v>0000121364Registered Vehicles</v>
      </c>
      <c r="K1413" s="4">
        <f t="shared" si="45"/>
        <v>0</v>
      </c>
    </row>
    <row r="1414" spans="1:11">
      <c r="A1414" t="s">
        <v>488</v>
      </c>
      <c r="B1414" t="s">
        <v>10</v>
      </c>
      <c r="C1414" s="3">
        <v>46128</v>
      </c>
      <c r="D1414" t="s">
        <v>479</v>
      </c>
      <c r="E1414" t="s">
        <v>21</v>
      </c>
      <c r="F1414" t="s">
        <v>489</v>
      </c>
      <c r="G1414" t="s">
        <v>17</v>
      </c>
      <c r="H1414" s="4">
        <v>0</v>
      </c>
      <c r="J1414" t="str">
        <f t="shared" si="44"/>
        <v>0000121364Registered Automobiles</v>
      </c>
      <c r="K1414" s="4">
        <f t="shared" si="45"/>
        <v>0</v>
      </c>
    </row>
    <row r="1415" spans="1:11">
      <c r="A1415" t="s">
        <v>488</v>
      </c>
      <c r="B1415" t="s">
        <v>10</v>
      </c>
      <c r="C1415" s="3">
        <v>46128</v>
      </c>
      <c r="D1415" t="s">
        <v>479</v>
      </c>
      <c r="E1415" t="s">
        <v>21</v>
      </c>
      <c r="F1415" t="s">
        <v>489</v>
      </c>
      <c r="G1415" t="s">
        <v>16</v>
      </c>
      <c r="H1415" s="4">
        <v>0</v>
      </c>
      <c r="J1415" t="str">
        <f t="shared" si="44"/>
        <v>0000121364Consolidated City Population</v>
      </c>
      <c r="K1415" s="4">
        <f t="shared" si="45"/>
        <v>0</v>
      </c>
    </row>
    <row r="1416" spans="1:11">
      <c r="A1416" t="s">
        <v>488</v>
      </c>
      <c r="B1416" t="s">
        <v>10</v>
      </c>
      <c r="C1416" s="3">
        <v>46128</v>
      </c>
      <c r="D1416" t="s">
        <v>479</v>
      </c>
      <c r="E1416" t="s">
        <v>21</v>
      </c>
      <c r="F1416" t="s">
        <v>489</v>
      </c>
      <c r="G1416" t="s">
        <v>14</v>
      </c>
      <c r="H1416" s="4">
        <v>123</v>
      </c>
      <c r="J1416" t="str">
        <f t="shared" si="44"/>
        <v>0000121364Decennial Unit Population</v>
      </c>
      <c r="K1416" s="4">
        <f t="shared" si="45"/>
        <v>123</v>
      </c>
    </row>
    <row r="1417" spans="1:11">
      <c r="A1417" t="s">
        <v>488</v>
      </c>
      <c r="B1417" t="s">
        <v>10</v>
      </c>
      <c r="C1417" s="3">
        <v>46128</v>
      </c>
      <c r="D1417" t="s">
        <v>479</v>
      </c>
      <c r="E1417" t="s">
        <v>21</v>
      </c>
      <c r="F1417" t="s">
        <v>489</v>
      </c>
      <c r="G1417" t="s">
        <v>15</v>
      </c>
      <c r="H1417" s="4">
        <v>123</v>
      </c>
      <c r="J1417" t="str">
        <f t="shared" si="44"/>
        <v>0000121364Current Unit Population</v>
      </c>
      <c r="K1417" s="4">
        <f t="shared" si="45"/>
        <v>123</v>
      </c>
    </row>
    <row r="1418" spans="1:11">
      <c r="A1418" t="s">
        <v>490</v>
      </c>
      <c r="B1418" t="s">
        <v>10</v>
      </c>
      <c r="C1418" s="3">
        <v>46128</v>
      </c>
      <c r="D1418" t="s">
        <v>479</v>
      </c>
      <c r="E1418" t="s">
        <v>21</v>
      </c>
      <c r="F1418" t="s">
        <v>491</v>
      </c>
      <c r="G1418" t="s">
        <v>19</v>
      </c>
      <c r="H1418" s="4">
        <v>3.43</v>
      </c>
      <c r="J1418" t="str">
        <f t="shared" si="44"/>
        <v>0000260633Miles of Road of Unit</v>
      </c>
      <c r="K1418" s="4">
        <f t="shared" si="45"/>
        <v>3.43</v>
      </c>
    </row>
    <row r="1419" spans="1:11">
      <c r="A1419" t="s">
        <v>490</v>
      </c>
      <c r="B1419" t="s">
        <v>10</v>
      </c>
      <c r="C1419" s="3">
        <v>46128</v>
      </c>
      <c r="D1419" t="s">
        <v>479</v>
      </c>
      <c r="E1419" t="s">
        <v>21</v>
      </c>
      <c r="F1419" t="s">
        <v>491</v>
      </c>
      <c r="G1419" t="s">
        <v>17</v>
      </c>
      <c r="H1419" s="4">
        <v>0</v>
      </c>
      <c r="J1419" t="str">
        <f t="shared" si="44"/>
        <v>0000260633Registered Automobiles</v>
      </c>
      <c r="K1419" s="4">
        <f t="shared" si="45"/>
        <v>0</v>
      </c>
    </row>
    <row r="1420" spans="1:11">
      <c r="A1420" t="s">
        <v>490</v>
      </c>
      <c r="B1420" t="s">
        <v>10</v>
      </c>
      <c r="C1420" s="3">
        <v>46128</v>
      </c>
      <c r="D1420" t="s">
        <v>479</v>
      </c>
      <c r="E1420" t="s">
        <v>21</v>
      </c>
      <c r="F1420" t="s">
        <v>491</v>
      </c>
      <c r="G1420" t="s">
        <v>16</v>
      </c>
      <c r="H1420" s="4">
        <v>0</v>
      </c>
      <c r="J1420" t="str">
        <f t="shared" si="44"/>
        <v>0000260633Consolidated City Population</v>
      </c>
      <c r="K1420" s="4">
        <f t="shared" si="45"/>
        <v>0</v>
      </c>
    </row>
    <row r="1421" spans="1:11">
      <c r="A1421" t="s">
        <v>490</v>
      </c>
      <c r="B1421" t="s">
        <v>10</v>
      </c>
      <c r="C1421" s="3">
        <v>46128</v>
      </c>
      <c r="D1421" t="s">
        <v>479</v>
      </c>
      <c r="E1421" t="s">
        <v>21</v>
      </c>
      <c r="F1421" t="s">
        <v>491</v>
      </c>
      <c r="G1421" t="s">
        <v>15</v>
      </c>
      <c r="H1421" s="4">
        <v>451</v>
      </c>
      <c r="J1421" t="str">
        <f t="shared" si="44"/>
        <v>0000260633Current Unit Population</v>
      </c>
      <c r="K1421" s="4">
        <f t="shared" si="45"/>
        <v>451</v>
      </c>
    </row>
    <row r="1422" spans="1:11">
      <c r="A1422" t="s">
        <v>490</v>
      </c>
      <c r="B1422" t="s">
        <v>10</v>
      </c>
      <c r="C1422" s="3">
        <v>46128</v>
      </c>
      <c r="D1422" t="s">
        <v>479</v>
      </c>
      <c r="E1422" t="s">
        <v>21</v>
      </c>
      <c r="F1422" t="s">
        <v>491</v>
      </c>
      <c r="G1422" t="s">
        <v>14</v>
      </c>
      <c r="H1422" s="4">
        <v>451</v>
      </c>
      <c r="J1422" t="str">
        <f t="shared" si="44"/>
        <v>0000260633Decennial Unit Population</v>
      </c>
      <c r="K1422" s="4">
        <f t="shared" si="45"/>
        <v>451</v>
      </c>
    </row>
    <row r="1423" spans="1:11">
      <c r="A1423" t="s">
        <v>490</v>
      </c>
      <c r="B1423" t="s">
        <v>10</v>
      </c>
      <c r="C1423" s="3">
        <v>46128</v>
      </c>
      <c r="D1423" t="s">
        <v>479</v>
      </c>
      <c r="E1423" t="s">
        <v>21</v>
      </c>
      <c r="F1423" t="s">
        <v>491</v>
      </c>
      <c r="G1423" t="s">
        <v>18</v>
      </c>
      <c r="H1423" s="4">
        <v>0</v>
      </c>
      <c r="J1423" t="str">
        <f t="shared" si="44"/>
        <v>0000260633Registered Vehicles</v>
      </c>
      <c r="K1423" s="4">
        <f t="shared" si="45"/>
        <v>0</v>
      </c>
    </row>
    <row r="1424" spans="1:11">
      <c r="A1424" t="s">
        <v>492</v>
      </c>
      <c r="B1424" t="s">
        <v>10</v>
      </c>
      <c r="C1424" s="3">
        <v>46128</v>
      </c>
      <c r="D1424" t="s">
        <v>479</v>
      </c>
      <c r="E1424" t="s">
        <v>21</v>
      </c>
      <c r="F1424" t="s">
        <v>493</v>
      </c>
      <c r="G1424" t="s">
        <v>19</v>
      </c>
      <c r="H1424" s="4">
        <v>12.07</v>
      </c>
      <c r="J1424" t="str">
        <f t="shared" si="44"/>
        <v>0000121366Miles of Road of Unit</v>
      </c>
      <c r="K1424" s="4">
        <f t="shared" si="45"/>
        <v>12.07</v>
      </c>
    </row>
    <row r="1425" spans="1:11">
      <c r="A1425" t="s">
        <v>492</v>
      </c>
      <c r="B1425" t="s">
        <v>10</v>
      </c>
      <c r="C1425" s="3">
        <v>46128</v>
      </c>
      <c r="D1425" t="s">
        <v>479</v>
      </c>
      <c r="E1425" t="s">
        <v>21</v>
      </c>
      <c r="F1425" t="s">
        <v>493</v>
      </c>
      <c r="G1425" t="s">
        <v>18</v>
      </c>
      <c r="H1425" s="4">
        <v>0</v>
      </c>
      <c r="J1425" t="str">
        <f t="shared" si="44"/>
        <v>0000121366Registered Vehicles</v>
      </c>
      <c r="K1425" s="4">
        <f t="shared" si="45"/>
        <v>0</v>
      </c>
    </row>
    <row r="1426" spans="1:11">
      <c r="A1426" t="s">
        <v>492</v>
      </c>
      <c r="B1426" t="s">
        <v>10</v>
      </c>
      <c r="C1426" s="3">
        <v>46128</v>
      </c>
      <c r="D1426" t="s">
        <v>479</v>
      </c>
      <c r="E1426" t="s">
        <v>21</v>
      </c>
      <c r="F1426" t="s">
        <v>493</v>
      </c>
      <c r="G1426" t="s">
        <v>17</v>
      </c>
      <c r="H1426" s="4">
        <v>0</v>
      </c>
      <c r="J1426" t="str">
        <f t="shared" si="44"/>
        <v>0000121366Registered Automobiles</v>
      </c>
      <c r="K1426" s="4">
        <f t="shared" si="45"/>
        <v>0</v>
      </c>
    </row>
    <row r="1427" spans="1:11">
      <c r="A1427" t="s">
        <v>492</v>
      </c>
      <c r="B1427" t="s">
        <v>10</v>
      </c>
      <c r="C1427" s="3">
        <v>46128</v>
      </c>
      <c r="D1427" t="s">
        <v>479</v>
      </c>
      <c r="E1427" t="s">
        <v>21</v>
      </c>
      <c r="F1427" t="s">
        <v>493</v>
      </c>
      <c r="G1427" t="s">
        <v>16</v>
      </c>
      <c r="H1427" s="4">
        <v>0</v>
      </c>
      <c r="J1427" t="str">
        <f t="shared" si="44"/>
        <v>0000121366Consolidated City Population</v>
      </c>
      <c r="K1427" s="4">
        <f t="shared" si="45"/>
        <v>0</v>
      </c>
    </row>
    <row r="1428" spans="1:11">
      <c r="A1428" t="s">
        <v>492</v>
      </c>
      <c r="B1428" t="s">
        <v>10</v>
      </c>
      <c r="C1428" s="3">
        <v>46128</v>
      </c>
      <c r="D1428" t="s">
        <v>479</v>
      </c>
      <c r="E1428" t="s">
        <v>21</v>
      </c>
      <c r="F1428" t="s">
        <v>493</v>
      </c>
      <c r="G1428" t="s">
        <v>15</v>
      </c>
      <c r="H1428" s="4">
        <v>2140</v>
      </c>
      <c r="J1428" t="str">
        <f t="shared" si="44"/>
        <v>0000121366Current Unit Population</v>
      </c>
      <c r="K1428" s="4">
        <f t="shared" si="45"/>
        <v>2140</v>
      </c>
    </row>
    <row r="1429" spans="1:11">
      <c r="A1429" t="s">
        <v>492</v>
      </c>
      <c r="B1429" t="s">
        <v>10</v>
      </c>
      <c r="C1429" s="3">
        <v>46128</v>
      </c>
      <c r="D1429" t="s">
        <v>479</v>
      </c>
      <c r="E1429" t="s">
        <v>21</v>
      </c>
      <c r="F1429" t="s">
        <v>493</v>
      </c>
      <c r="G1429" t="s">
        <v>14</v>
      </c>
      <c r="H1429" s="4">
        <v>2140</v>
      </c>
      <c r="J1429" t="str">
        <f t="shared" si="44"/>
        <v>0000121366Decennial Unit Population</v>
      </c>
      <c r="K1429" s="4">
        <f t="shared" si="45"/>
        <v>2140</v>
      </c>
    </row>
    <row r="1430" spans="1:11">
      <c r="A1430" t="s">
        <v>494</v>
      </c>
      <c r="B1430" t="s">
        <v>10</v>
      </c>
      <c r="C1430" s="3">
        <v>46128</v>
      </c>
      <c r="D1430" t="s">
        <v>479</v>
      </c>
      <c r="E1430" t="s">
        <v>21</v>
      </c>
      <c r="F1430" t="s">
        <v>495</v>
      </c>
      <c r="G1430" t="s">
        <v>14</v>
      </c>
      <c r="H1430" s="4">
        <v>337</v>
      </c>
      <c r="J1430" t="str">
        <f t="shared" si="44"/>
        <v>0000260634Decennial Unit Population</v>
      </c>
      <c r="K1430" s="4">
        <f t="shared" si="45"/>
        <v>337</v>
      </c>
    </row>
    <row r="1431" spans="1:11">
      <c r="A1431" t="s">
        <v>494</v>
      </c>
      <c r="B1431" t="s">
        <v>10</v>
      </c>
      <c r="C1431" s="3">
        <v>46128</v>
      </c>
      <c r="D1431" t="s">
        <v>479</v>
      </c>
      <c r="E1431" t="s">
        <v>21</v>
      </c>
      <c r="F1431" t="s">
        <v>495</v>
      </c>
      <c r="G1431" t="s">
        <v>19</v>
      </c>
      <c r="H1431" s="4">
        <v>3.1</v>
      </c>
      <c r="J1431" t="str">
        <f t="shared" si="44"/>
        <v>0000260634Miles of Road of Unit</v>
      </c>
      <c r="K1431" s="4">
        <f t="shared" si="45"/>
        <v>3.1</v>
      </c>
    </row>
    <row r="1432" spans="1:11">
      <c r="A1432" t="s">
        <v>494</v>
      </c>
      <c r="B1432" t="s">
        <v>10</v>
      </c>
      <c r="C1432" s="3">
        <v>46128</v>
      </c>
      <c r="D1432" t="s">
        <v>479</v>
      </c>
      <c r="E1432" t="s">
        <v>21</v>
      </c>
      <c r="F1432" t="s">
        <v>495</v>
      </c>
      <c r="G1432" t="s">
        <v>18</v>
      </c>
      <c r="H1432" s="4">
        <v>0</v>
      </c>
      <c r="J1432" t="str">
        <f t="shared" si="44"/>
        <v>0000260634Registered Vehicles</v>
      </c>
      <c r="K1432" s="4">
        <f t="shared" si="45"/>
        <v>0</v>
      </c>
    </row>
    <row r="1433" spans="1:11">
      <c r="A1433" t="s">
        <v>494</v>
      </c>
      <c r="B1433" t="s">
        <v>10</v>
      </c>
      <c r="C1433" s="3">
        <v>46128</v>
      </c>
      <c r="D1433" t="s">
        <v>479</v>
      </c>
      <c r="E1433" t="s">
        <v>21</v>
      </c>
      <c r="F1433" t="s">
        <v>495</v>
      </c>
      <c r="G1433" t="s">
        <v>17</v>
      </c>
      <c r="H1433" s="4">
        <v>0</v>
      </c>
      <c r="J1433" t="str">
        <f t="shared" si="44"/>
        <v>0000260634Registered Automobiles</v>
      </c>
      <c r="K1433" s="4">
        <f t="shared" si="45"/>
        <v>0</v>
      </c>
    </row>
    <row r="1434" spans="1:11">
      <c r="A1434" t="s">
        <v>494</v>
      </c>
      <c r="B1434" t="s">
        <v>10</v>
      </c>
      <c r="C1434" s="3">
        <v>46128</v>
      </c>
      <c r="D1434" t="s">
        <v>479</v>
      </c>
      <c r="E1434" t="s">
        <v>21</v>
      </c>
      <c r="F1434" t="s">
        <v>495</v>
      </c>
      <c r="G1434" t="s">
        <v>16</v>
      </c>
      <c r="H1434" s="4">
        <v>0</v>
      </c>
      <c r="J1434" t="str">
        <f t="shared" si="44"/>
        <v>0000260634Consolidated City Population</v>
      </c>
      <c r="K1434" s="4">
        <f t="shared" si="45"/>
        <v>0</v>
      </c>
    </row>
    <row r="1435" spans="1:11">
      <c r="A1435" t="s">
        <v>494</v>
      </c>
      <c r="B1435" t="s">
        <v>10</v>
      </c>
      <c r="C1435" s="3">
        <v>46128</v>
      </c>
      <c r="D1435" t="s">
        <v>479</v>
      </c>
      <c r="E1435" t="s">
        <v>21</v>
      </c>
      <c r="F1435" t="s">
        <v>495</v>
      </c>
      <c r="G1435" t="s">
        <v>15</v>
      </c>
      <c r="H1435" s="4">
        <v>337</v>
      </c>
      <c r="J1435" t="str">
        <f t="shared" si="44"/>
        <v>0000260634Current Unit Population</v>
      </c>
      <c r="K1435" s="4">
        <f t="shared" si="45"/>
        <v>337</v>
      </c>
    </row>
    <row r="1436" spans="1:11">
      <c r="A1436" t="s">
        <v>496</v>
      </c>
      <c r="B1436" t="s">
        <v>10</v>
      </c>
      <c r="C1436" s="3">
        <v>46128</v>
      </c>
      <c r="D1436" t="s">
        <v>479</v>
      </c>
      <c r="E1436" t="s">
        <v>21</v>
      </c>
      <c r="F1436" t="s">
        <v>497</v>
      </c>
      <c r="G1436" t="s">
        <v>16</v>
      </c>
      <c r="H1436" s="4">
        <v>0</v>
      </c>
      <c r="J1436" t="str">
        <f t="shared" si="44"/>
        <v>0000121369Consolidated City Population</v>
      </c>
      <c r="K1436" s="4">
        <f t="shared" si="45"/>
        <v>0</v>
      </c>
    </row>
    <row r="1437" spans="1:11">
      <c r="A1437" t="s">
        <v>496</v>
      </c>
      <c r="B1437" t="s">
        <v>10</v>
      </c>
      <c r="C1437" s="3">
        <v>46128</v>
      </c>
      <c r="D1437" t="s">
        <v>479</v>
      </c>
      <c r="E1437" t="s">
        <v>21</v>
      </c>
      <c r="F1437" t="s">
        <v>497</v>
      </c>
      <c r="G1437" t="s">
        <v>17</v>
      </c>
      <c r="H1437" s="4">
        <v>0</v>
      </c>
      <c r="J1437" t="str">
        <f t="shared" si="44"/>
        <v>0000121369Registered Automobiles</v>
      </c>
      <c r="K1437" s="4">
        <f t="shared" si="45"/>
        <v>0</v>
      </c>
    </row>
    <row r="1438" spans="1:11">
      <c r="A1438" t="s">
        <v>496</v>
      </c>
      <c r="B1438" t="s">
        <v>10</v>
      </c>
      <c r="C1438" s="3">
        <v>46128</v>
      </c>
      <c r="D1438" t="s">
        <v>479</v>
      </c>
      <c r="E1438" t="s">
        <v>21</v>
      </c>
      <c r="F1438" t="s">
        <v>497</v>
      </c>
      <c r="G1438" t="s">
        <v>18</v>
      </c>
      <c r="H1438" s="4">
        <v>0</v>
      </c>
      <c r="J1438" t="str">
        <f t="shared" si="44"/>
        <v>0000121369Registered Vehicles</v>
      </c>
      <c r="K1438" s="4">
        <f t="shared" si="45"/>
        <v>0</v>
      </c>
    </row>
    <row r="1439" spans="1:11">
      <c r="A1439" t="s">
        <v>496</v>
      </c>
      <c r="B1439" t="s">
        <v>10</v>
      </c>
      <c r="C1439" s="3">
        <v>46128</v>
      </c>
      <c r="D1439" t="s">
        <v>479</v>
      </c>
      <c r="E1439" t="s">
        <v>21</v>
      </c>
      <c r="F1439" t="s">
        <v>497</v>
      </c>
      <c r="G1439" t="s">
        <v>19</v>
      </c>
      <c r="H1439" s="4">
        <v>12.78</v>
      </c>
      <c r="J1439" t="str">
        <f t="shared" si="44"/>
        <v>0000121369Miles of Road of Unit</v>
      </c>
      <c r="K1439" s="4">
        <f t="shared" si="45"/>
        <v>12.78</v>
      </c>
    </row>
    <row r="1440" spans="1:11">
      <c r="A1440" t="s">
        <v>496</v>
      </c>
      <c r="B1440" t="s">
        <v>10</v>
      </c>
      <c r="C1440" s="3">
        <v>46128</v>
      </c>
      <c r="D1440" t="s">
        <v>479</v>
      </c>
      <c r="E1440" t="s">
        <v>21</v>
      </c>
      <c r="F1440" t="s">
        <v>497</v>
      </c>
      <c r="G1440" t="s">
        <v>14</v>
      </c>
      <c r="H1440" s="4">
        <v>2253</v>
      </c>
      <c r="J1440" t="str">
        <f t="shared" si="44"/>
        <v>0000121369Decennial Unit Population</v>
      </c>
      <c r="K1440" s="4">
        <f t="shared" si="45"/>
        <v>2253</v>
      </c>
    </row>
    <row r="1441" spans="1:11">
      <c r="A1441" t="s">
        <v>496</v>
      </c>
      <c r="B1441" t="s">
        <v>10</v>
      </c>
      <c r="C1441" s="3">
        <v>46128</v>
      </c>
      <c r="D1441" t="s">
        <v>479</v>
      </c>
      <c r="E1441" t="s">
        <v>21</v>
      </c>
      <c r="F1441" t="s">
        <v>497</v>
      </c>
      <c r="G1441" t="s">
        <v>15</v>
      </c>
      <c r="H1441" s="4">
        <v>2253</v>
      </c>
      <c r="J1441" t="str">
        <f t="shared" si="44"/>
        <v>0000121369Current Unit Population</v>
      </c>
      <c r="K1441" s="4">
        <f t="shared" si="45"/>
        <v>2253</v>
      </c>
    </row>
    <row r="1442" spans="1:11">
      <c r="A1442" t="s">
        <v>498</v>
      </c>
      <c r="B1442" t="s">
        <v>10</v>
      </c>
      <c r="C1442" s="3">
        <v>46128</v>
      </c>
      <c r="D1442" t="s">
        <v>479</v>
      </c>
      <c r="E1442" t="s">
        <v>21</v>
      </c>
      <c r="F1442" t="s">
        <v>499</v>
      </c>
      <c r="G1442" t="s">
        <v>14</v>
      </c>
      <c r="H1442" s="4">
        <v>335</v>
      </c>
      <c r="J1442" t="str">
        <f t="shared" si="44"/>
        <v>0000121371Decennial Unit Population</v>
      </c>
      <c r="K1442" s="4">
        <f t="shared" si="45"/>
        <v>335</v>
      </c>
    </row>
    <row r="1443" spans="1:11">
      <c r="A1443" t="s">
        <v>498</v>
      </c>
      <c r="B1443" t="s">
        <v>10</v>
      </c>
      <c r="C1443" s="3">
        <v>46128</v>
      </c>
      <c r="D1443" t="s">
        <v>479</v>
      </c>
      <c r="E1443" t="s">
        <v>21</v>
      </c>
      <c r="F1443" t="s">
        <v>499</v>
      </c>
      <c r="G1443" t="s">
        <v>15</v>
      </c>
      <c r="H1443" s="4">
        <v>335</v>
      </c>
      <c r="J1443" t="str">
        <f t="shared" si="44"/>
        <v>0000121371Current Unit Population</v>
      </c>
      <c r="K1443" s="4">
        <f t="shared" si="45"/>
        <v>335</v>
      </c>
    </row>
    <row r="1444" spans="1:11">
      <c r="A1444" t="s">
        <v>498</v>
      </c>
      <c r="B1444" t="s">
        <v>10</v>
      </c>
      <c r="C1444" s="3">
        <v>46128</v>
      </c>
      <c r="D1444" t="s">
        <v>479</v>
      </c>
      <c r="E1444" t="s">
        <v>21</v>
      </c>
      <c r="F1444" t="s">
        <v>499</v>
      </c>
      <c r="G1444" t="s">
        <v>19</v>
      </c>
      <c r="H1444" s="4">
        <v>2.5499999999999998</v>
      </c>
      <c r="J1444" t="str">
        <f t="shared" si="44"/>
        <v>0000121371Miles of Road of Unit</v>
      </c>
      <c r="K1444" s="4">
        <f t="shared" si="45"/>
        <v>2.5499999999999998</v>
      </c>
    </row>
    <row r="1445" spans="1:11">
      <c r="A1445" t="s">
        <v>498</v>
      </c>
      <c r="B1445" t="s">
        <v>10</v>
      </c>
      <c r="C1445" s="3">
        <v>46128</v>
      </c>
      <c r="D1445" t="s">
        <v>479</v>
      </c>
      <c r="E1445" t="s">
        <v>21</v>
      </c>
      <c r="F1445" t="s">
        <v>499</v>
      </c>
      <c r="G1445" t="s">
        <v>17</v>
      </c>
      <c r="H1445" s="4">
        <v>0</v>
      </c>
      <c r="J1445" t="str">
        <f t="shared" si="44"/>
        <v>0000121371Registered Automobiles</v>
      </c>
      <c r="K1445" s="4">
        <f t="shared" si="45"/>
        <v>0</v>
      </c>
    </row>
    <row r="1446" spans="1:11">
      <c r="A1446" t="s">
        <v>498</v>
      </c>
      <c r="B1446" t="s">
        <v>10</v>
      </c>
      <c r="C1446" s="3">
        <v>46128</v>
      </c>
      <c r="D1446" t="s">
        <v>479</v>
      </c>
      <c r="E1446" t="s">
        <v>21</v>
      </c>
      <c r="F1446" t="s">
        <v>499</v>
      </c>
      <c r="G1446" t="s">
        <v>18</v>
      </c>
      <c r="H1446" s="4">
        <v>0</v>
      </c>
      <c r="J1446" t="str">
        <f t="shared" si="44"/>
        <v>0000121371Registered Vehicles</v>
      </c>
      <c r="K1446" s="4">
        <f t="shared" si="45"/>
        <v>0</v>
      </c>
    </row>
    <row r="1447" spans="1:11">
      <c r="A1447" t="s">
        <v>498</v>
      </c>
      <c r="B1447" t="s">
        <v>10</v>
      </c>
      <c r="C1447" s="3">
        <v>46128</v>
      </c>
      <c r="D1447" t="s">
        <v>479</v>
      </c>
      <c r="E1447" t="s">
        <v>21</v>
      </c>
      <c r="F1447" t="s">
        <v>499</v>
      </c>
      <c r="G1447" t="s">
        <v>16</v>
      </c>
      <c r="H1447" s="4">
        <v>0</v>
      </c>
      <c r="J1447" t="str">
        <f t="shared" si="44"/>
        <v>0000121371Consolidated City Population</v>
      </c>
      <c r="K1447" s="4">
        <f t="shared" si="45"/>
        <v>0</v>
      </c>
    </row>
    <row r="1448" spans="1:11">
      <c r="A1448" t="s">
        <v>500</v>
      </c>
      <c r="B1448" t="s">
        <v>10</v>
      </c>
      <c r="C1448" s="3">
        <v>46128</v>
      </c>
      <c r="D1448" t="s">
        <v>479</v>
      </c>
      <c r="E1448" t="s">
        <v>21</v>
      </c>
      <c r="F1448" t="s">
        <v>501</v>
      </c>
      <c r="G1448" t="s">
        <v>14</v>
      </c>
      <c r="H1448" s="4">
        <v>342</v>
      </c>
      <c r="J1448" t="str">
        <f t="shared" si="44"/>
        <v>0000121372Decennial Unit Population</v>
      </c>
      <c r="K1448" s="4">
        <f t="shared" si="45"/>
        <v>342</v>
      </c>
    </row>
    <row r="1449" spans="1:11">
      <c r="A1449" t="s">
        <v>500</v>
      </c>
      <c r="B1449" t="s">
        <v>10</v>
      </c>
      <c r="C1449" s="3">
        <v>46128</v>
      </c>
      <c r="D1449" t="s">
        <v>479</v>
      </c>
      <c r="E1449" t="s">
        <v>21</v>
      </c>
      <c r="F1449" t="s">
        <v>501</v>
      </c>
      <c r="G1449" t="s">
        <v>15</v>
      </c>
      <c r="H1449" s="4">
        <v>342</v>
      </c>
      <c r="J1449" t="str">
        <f t="shared" si="44"/>
        <v>0000121372Current Unit Population</v>
      </c>
      <c r="K1449" s="4">
        <f t="shared" si="45"/>
        <v>342</v>
      </c>
    </row>
    <row r="1450" spans="1:11">
      <c r="A1450" t="s">
        <v>500</v>
      </c>
      <c r="B1450" t="s">
        <v>10</v>
      </c>
      <c r="C1450" s="3">
        <v>46128</v>
      </c>
      <c r="D1450" t="s">
        <v>479</v>
      </c>
      <c r="E1450" t="s">
        <v>21</v>
      </c>
      <c r="F1450" t="s">
        <v>501</v>
      </c>
      <c r="G1450" t="s">
        <v>16</v>
      </c>
      <c r="H1450" s="4">
        <v>0</v>
      </c>
      <c r="J1450" t="str">
        <f t="shared" si="44"/>
        <v>0000121372Consolidated City Population</v>
      </c>
      <c r="K1450" s="4">
        <f t="shared" si="45"/>
        <v>0</v>
      </c>
    </row>
    <row r="1451" spans="1:11">
      <c r="A1451" t="s">
        <v>500</v>
      </c>
      <c r="B1451" t="s">
        <v>10</v>
      </c>
      <c r="C1451" s="3">
        <v>46128</v>
      </c>
      <c r="D1451" t="s">
        <v>479</v>
      </c>
      <c r="E1451" t="s">
        <v>21</v>
      </c>
      <c r="F1451" t="s">
        <v>501</v>
      </c>
      <c r="G1451" t="s">
        <v>17</v>
      </c>
      <c r="H1451" s="4">
        <v>0</v>
      </c>
      <c r="J1451" t="str">
        <f t="shared" si="44"/>
        <v>0000121372Registered Automobiles</v>
      </c>
      <c r="K1451" s="4">
        <f t="shared" si="45"/>
        <v>0</v>
      </c>
    </row>
    <row r="1452" spans="1:11">
      <c r="A1452" t="s">
        <v>500</v>
      </c>
      <c r="B1452" t="s">
        <v>10</v>
      </c>
      <c r="C1452" s="3">
        <v>46128</v>
      </c>
      <c r="D1452" t="s">
        <v>479</v>
      </c>
      <c r="E1452" t="s">
        <v>21</v>
      </c>
      <c r="F1452" t="s">
        <v>501</v>
      </c>
      <c r="G1452" t="s">
        <v>18</v>
      </c>
      <c r="H1452" s="4">
        <v>0</v>
      </c>
      <c r="J1452" t="str">
        <f t="shared" si="44"/>
        <v>0000121372Registered Vehicles</v>
      </c>
      <c r="K1452" s="4">
        <f t="shared" si="45"/>
        <v>0</v>
      </c>
    </row>
    <row r="1453" spans="1:11">
      <c r="A1453" t="s">
        <v>500</v>
      </c>
      <c r="B1453" t="s">
        <v>10</v>
      </c>
      <c r="C1453" s="3">
        <v>46128</v>
      </c>
      <c r="D1453" t="s">
        <v>479</v>
      </c>
      <c r="E1453" t="s">
        <v>21</v>
      </c>
      <c r="F1453" t="s">
        <v>501</v>
      </c>
      <c r="G1453" t="s">
        <v>19</v>
      </c>
      <c r="H1453" s="4">
        <v>2.73</v>
      </c>
      <c r="J1453" t="str">
        <f t="shared" si="44"/>
        <v>0000121372Miles of Road of Unit</v>
      </c>
      <c r="K1453" s="4">
        <f t="shared" si="45"/>
        <v>2.73</v>
      </c>
    </row>
    <row r="1454" spans="1:11">
      <c r="A1454" t="s">
        <v>502</v>
      </c>
      <c r="B1454" t="s">
        <v>10</v>
      </c>
      <c r="C1454" s="3">
        <v>46128</v>
      </c>
      <c r="D1454" t="s">
        <v>479</v>
      </c>
      <c r="E1454" t="s">
        <v>21</v>
      </c>
      <c r="F1454" t="s">
        <v>503</v>
      </c>
      <c r="G1454" t="s">
        <v>14</v>
      </c>
      <c r="H1454" s="4">
        <v>958</v>
      </c>
      <c r="J1454" t="str">
        <f t="shared" si="44"/>
        <v>0000121380Decennial Unit Population</v>
      </c>
      <c r="K1454" s="4">
        <f t="shared" si="45"/>
        <v>958</v>
      </c>
    </row>
    <row r="1455" spans="1:11">
      <c r="A1455" t="s">
        <v>502</v>
      </c>
      <c r="B1455" t="s">
        <v>10</v>
      </c>
      <c r="C1455" s="3">
        <v>46128</v>
      </c>
      <c r="D1455" t="s">
        <v>479</v>
      </c>
      <c r="E1455" t="s">
        <v>21</v>
      </c>
      <c r="F1455" t="s">
        <v>503</v>
      </c>
      <c r="G1455" t="s">
        <v>15</v>
      </c>
      <c r="H1455" s="4">
        <v>958</v>
      </c>
      <c r="J1455" t="str">
        <f t="shared" si="44"/>
        <v>0000121380Current Unit Population</v>
      </c>
      <c r="K1455" s="4">
        <f t="shared" si="45"/>
        <v>958</v>
      </c>
    </row>
    <row r="1456" spans="1:11">
      <c r="A1456" t="s">
        <v>502</v>
      </c>
      <c r="B1456" t="s">
        <v>10</v>
      </c>
      <c r="C1456" s="3">
        <v>46128</v>
      </c>
      <c r="D1456" t="s">
        <v>479</v>
      </c>
      <c r="E1456" t="s">
        <v>21</v>
      </c>
      <c r="F1456" t="s">
        <v>503</v>
      </c>
      <c r="G1456" t="s">
        <v>16</v>
      </c>
      <c r="H1456" s="4">
        <v>0</v>
      </c>
      <c r="J1456" t="str">
        <f t="shared" si="44"/>
        <v>0000121380Consolidated City Population</v>
      </c>
      <c r="K1456" s="4">
        <f t="shared" si="45"/>
        <v>0</v>
      </c>
    </row>
    <row r="1457" spans="1:11">
      <c r="A1457" t="s">
        <v>502</v>
      </c>
      <c r="B1457" t="s">
        <v>10</v>
      </c>
      <c r="C1457" s="3">
        <v>46128</v>
      </c>
      <c r="D1457" t="s">
        <v>479</v>
      </c>
      <c r="E1457" t="s">
        <v>21</v>
      </c>
      <c r="F1457" t="s">
        <v>503</v>
      </c>
      <c r="G1457" t="s">
        <v>17</v>
      </c>
      <c r="H1457" s="4">
        <v>0</v>
      </c>
      <c r="J1457" t="str">
        <f t="shared" si="44"/>
        <v>0000121380Registered Automobiles</v>
      </c>
      <c r="K1457" s="4">
        <f t="shared" si="45"/>
        <v>0</v>
      </c>
    </row>
    <row r="1458" spans="1:11">
      <c r="A1458" t="s">
        <v>502</v>
      </c>
      <c r="B1458" t="s">
        <v>10</v>
      </c>
      <c r="C1458" s="3">
        <v>46128</v>
      </c>
      <c r="D1458" t="s">
        <v>479</v>
      </c>
      <c r="E1458" t="s">
        <v>21</v>
      </c>
      <c r="F1458" t="s">
        <v>503</v>
      </c>
      <c r="G1458" t="s">
        <v>18</v>
      </c>
      <c r="H1458" s="4">
        <v>0</v>
      </c>
      <c r="J1458" t="str">
        <f t="shared" si="44"/>
        <v>0000121380Registered Vehicles</v>
      </c>
      <c r="K1458" s="4">
        <f t="shared" si="45"/>
        <v>0</v>
      </c>
    </row>
    <row r="1459" spans="1:11">
      <c r="A1459" t="s">
        <v>502</v>
      </c>
      <c r="B1459" t="s">
        <v>10</v>
      </c>
      <c r="C1459" s="3">
        <v>46128</v>
      </c>
      <c r="D1459" t="s">
        <v>479</v>
      </c>
      <c r="E1459" t="s">
        <v>21</v>
      </c>
      <c r="F1459" t="s">
        <v>503</v>
      </c>
      <c r="G1459" t="s">
        <v>19</v>
      </c>
      <c r="H1459" s="4">
        <v>8.18</v>
      </c>
      <c r="J1459" t="str">
        <f t="shared" si="44"/>
        <v>0000121380Miles of Road of Unit</v>
      </c>
      <c r="K1459" s="4">
        <f t="shared" si="45"/>
        <v>8.18</v>
      </c>
    </row>
    <row r="1460" spans="1:11">
      <c r="A1460" t="s">
        <v>504</v>
      </c>
      <c r="B1460" t="s">
        <v>10</v>
      </c>
      <c r="C1460" s="3">
        <v>46128</v>
      </c>
      <c r="D1460" t="s">
        <v>479</v>
      </c>
      <c r="E1460" t="s">
        <v>21</v>
      </c>
      <c r="F1460" t="s">
        <v>505</v>
      </c>
      <c r="G1460" t="s">
        <v>18</v>
      </c>
      <c r="H1460" s="4">
        <v>0</v>
      </c>
      <c r="J1460" t="str">
        <f t="shared" si="44"/>
        <v>0000121382Registered Vehicles</v>
      </c>
      <c r="K1460" s="4">
        <f t="shared" si="45"/>
        <v>0</v>
      </c>
    </row>
    <row r="1461" spans="1:11">
      <c r="A1461" t="s">
        <v>504</v>
      </c>
      <c r="B1461" t="s">
        <v>10</v>
      </c>
      <c r="C1461" s="3">
        <v>46128</v>
      </c>
      <c r="D1461" t="s">
        <v>479</v>
      </c>
      <c r="E1461" t="s">
        <v>21</v>
      </c>
      <c r="F1461" t="s">
        <v>505</v>
      </c>
      <c r="G1461" t="s">
        <v>17</v>
      </c>
      <c r="H1461" s="4">
        <v>0</v>
      </c>
      <c r="J1461" t="str">
        <f t="shared" si="44"/>
        <v>0000121382Registered Automobiles</v>
      </c>
      <c r="K1461" s="4">
        <f t="shared" si="45"/>
        <v>0</v>
      </c>
    </row>
    <row r="1462" spans="1:11">
      <c r="A1462" t="s">
        <v>504</v>
      </c>
      <c r="B1462" t="s">
        <v>10</v>
      </c>
      <c r="C1462" s="3">
        <v>46128</v>
      </c>
      <c r="D1462" t="s">
        <v>479</v>
      </c>
      <c r="E1462" t="s">
        <v>21</v>
      </c>
      <c r="F1462" t="s">
        <v>505</v>
      </c>
      <c r="G1462" t="s">
        <v>16</v>
      </c>
      <c r="H1462" s="4">
        <v>0</v>
      </c>
      <c r="J1462" t="str">
        <f t="shared" si="44"/>
        <v>0000121382Consolidated City Population</v>
      </c>
      <c r="K1462" s="4">
        <f t="shared" si="45"/>
        <v>0</v>
      </c>
    </row>
    <row r="1463" spans="1:11">
      <c r="A1463" t="s">
        <v>504</v>
      </c>
      <c r="B1463" t="s">
        <v>10</v>
      </c>
      <c r="C1463" s="3">
        <v>46128</v>
      </c>
      <c r="D1463" t="s">
        <v>479</v>
      </c>
      <c r="E1463" t="s">
        <v>21</v>
      </c>
      <c r="F1463" t="s">
        <v>505</v>
      </c>
      <c r="G1463" t="s">
        <v>15</v>
      </c>
      <c r="H1463" s="4">
        <v>131</v>
      </c>
      <c r="J1463" t="str">
        <f t="shared" si="44"/>
        <v>0000121382Current Unit Population</v>
      </c>
      <c r="K1463" s="4">
        <f t="shared" si="45"/>
        <v>131</v>
      </c>
    </row>
    <row r="1464" spans="1:11">
      <c r="A1464" t="s">
        <v>504</v>
      </c>
      <c r="B1464" t="s">
        <v>10</v>
      </c>
      <c r="C1464" s="3">
        <v>46128</v>
      </c>
      <c r="D1464" t="s">
        <v>479</v>
      </c>
      <c r="E1464" t="s">
        <v>21</v>
      </c>
      <c r="F1464" t="s">
        <v>505</v>
      </c>
      <c r="G1464" t="s">
        <v>14</v>
      </c>
      <c r="H1464" s="4">
        <v>131</v>
      </c>
      <c r="J1464" t="str">
        <f t="shared" si="44"/>
        <v>0000121382Decennial Unit Population</v>
      </c>
      <c r="K1464" s="4">
        <f t="shared" si="45"/>
        <v>131</v>
      </c>
    </row>
    <row r="1465" spans="1:11">
      <c r="A1465" t="s">
        <v>504</v>
      </c>
      <c r="B1465" t="s">
        <v>10</v>
      </c>
      <c r="C1465" s="3">
        <v>46128</v>
      </c>
      <c r="D1465" t="s">
        <v>479</v>
      </c>
      <c r="E1465" t="s">
        <v>21</v>
      </c>
      <c r="F1465" t="s">
        <v>505</v>
      </c>
      <c r="G1465" t="s">
        <v>19</v>
      </c>
      <c r="H1465" s="4">
        <v>1.97</v>
      </c>
      <c r="J1465" t="str">
        <f t="shared" si="44"/>
        <v>0000121382Miles of Road of Unit</v>
      </c>
      <c r="K1465" s="4">
        <f t="shared" si="45"/>
        <v>1.97</v>
      </c>
    </row>
    <row r="1466" spans="1:11">
      <c r="A1466" t="s">
        <v>506</v>
      </c>
      <c r="B1466" t="s">
        <v>10</v>
      </c>
      <c r="C1466" s="3">
        <v>46128</v>
      </c>
      <c r="D1466" t="s">
        <v>479</v>
      </c>
      <c r="E1466" t="s">
        <v>21</v>
      </c>
      <c r="F1466" t="s">
        <v>507</v>
      </c>
      <c r="G1466" t="s">
        <v>18</v>
      </c>
      <c r="H1466" s="4">
        <v>0</v>
      </c>
      <c r="J1466" t="str">
        <f t="shared" si="44"/>
        <v>0000260635Registered Vehicles</v>
      </c>
      <c r="K1466" s="4">
        <f t="shared" si="45"/>
        <v>0</v>
      </c>
    </row>
    <row r="1467" spans="1:11">
      <c r="A1467" t="s">
        <v>506</v>
      </c>
      <c r="B1467" t="s">
        <v>10</v>
      </c>
      <c r="C1467" s="3">
        <v>46128</v>
      </c>
      <c r="D1467" t="s">
        <v>479</v>
      </c>
      <c r="E1467" t="s">
        <v>21</v>
      </c>
      <c r="F1467" t="s">
        <v>507</v>
      </c>
      <c r="G1467" t="s">
        <v>17</v>
      </c>
      <c r="H1467" s="4">
        <v>0</v>
      </c>
      <c r="J1467" t="str">
        <f t="shared" si="44"/>
        <v>0000260635Registered Automobiles</v>
      </c>
      <c r="K1467" s="4">
        <f t="shared" si="45"/>
        <v>0</v>
      </c>
    </row>
    <row r="1468" spans="1:11">
      <c r="A1468" t="s">
        <v>506</v>
      </c>
      <c r="B1468" t="s">
        <v>10</v>
      </c>
      <c r="C1468" s="3">
        <v>46128</v>
      </c>
      <c r="D1468" t="s">
        <v>479</v>
      </c>
      <c r="E1468" t="s">
        <v>21</v>
      </c>
      <c r="F1468" t="s">
        <v>507</v>
      </c>
      <c r="G1468" t="s">
        <v>16</v>
      </c>
      <c r="H1468" s="4">
        <v>0</v>
      </c>
      <c r="J1468" t="str">
        <f t="shared" si="44"/>
        <v>0000260635Consolidated City Population</v>
      </c>
      <c r="K1468" s="4">
        <f t="shared" si="45"/>
        <v>0</v>
      </c>
    </row>
    <row r="1469" spans="1:11">
      <c r="A1469" t="s">
        <v>506</v>
      </c>
      <c r="B1469" t="s">
        <v>10</v>
      </c>
      <c r="C1469" s="3">
        <v>46128</v>
      </c>
      <c r="D1469" t="s">
        <v>479</v>
      </c>
      <c r="E1469" t="s">
        <v>21</v>
      </c>
      <c r="F1469" t="s">
        <v>507</v>
      </c>
      <c r="G1469" t="s">
        <v>15</v>
      </c>
      <c r="H1469" s="4">
        <v>259</v>
      </c>
      <c r="J1469" t="str">
        <f t="shared" si="44"/>
        <v>0000260635Current Unit Population</v>
      </c>
      <c r="K1469" s="4">
        <f t="shared" si="45"/>
        <v>259</v>
      </c>
    </row>
    <row r="1470" spans="1:11">
      <c r="A1470" t="s">
        <v>506</v>
      </c>
      <c r="B1470" t="s">
        <v>10</v>
      </c>
      <c r="C1470" s="3">
        <v>46128</v>
      </c>
      <c r="D1470" t="s">
        <v>479</v>
      </c>
      <c r="E1470" t="s">
        <v>21</v>
      </c>
      <c r="F1470" t="s">
        <v>507</v>
      </c>
      <c r="G1470" t="s">
        <v>14</v>
      </c>
      <c r="H1470" s="4">
        <v>259</v>
      </c>
      <c r="J1470" t="str">
        <f t="shared" si="44"/>
        <v>0000260635Decennial Unit Population</v>
      </c>
      <c r="K1470" s="4">
        <f t="shared" si="45"/>
        <v>259</v>
      </c>
    </row>
    <row r="1471" spans="1:11">
      <c r="A1471" t="s">
        <v>506</v>
      </c>
      <c r="B1471" t="s">
        <v>10</v>
      </c>
      <c r="C1471" s="3">
        <v>46128</v>
      </c>
      <c r="D1471" t="s">
        <v>479</v>
      </c>
      <c r="E1471" t="s">
        <v>21</v>
      </c>
      <c r="F1471" t="s">
        <v>507</v>
      </c>
      <c r="G1471" t="s">
        <v>19</v>
      </c>
      <c r="H1471" s="4">
        <v>1.8</v>
      </c>
      <c r="J1471" t="str">
        <f t="shared" si="44"/>
        <v>0000260635Miles of Road of Unit</v>
      </c>
      <c r="K1471" s="4">
        <f t="shared" si="45"/>
        <v>1.8</v>
      </c>
    </row>
    <row r="1472" spans="1:11">
      <c r="A1472" t="s">
        <v>508</v>
      </c>
      <c r="B1472" t="s">
        <v>10</v>
      </c>
      <c r="C1472" s="3">
        <v>46128</v>
      </c>
      <c r="D1472" t="s">
        <v>479</v>
      </c>
      <c r="E1472" t="s">
        <v>21</v>
      </c>
      <c r="F1472" t="s">
        <v>509</v>
      </c>
      <c r="G1472" t="s">
        <v>14</v>
      </c>
      <c r="H1472" s="4">
        <v>331</v>
      </c>
      <c r="J1472" t="str">
        <f t="shared" si="44"/>
        <v>0000121384Decennial Unit Population</v>
      </c>
      <c r="K1472" s="4">
        <f t="shared" si="45"/>
        <v>331</v>
      </c>
    </row>
    <row r="1473" spans="1:11">
      <c r="A1473" t="s">
        <v>508</v>
      </c>
      <c r="B1473" t="s">
        <v>10</v>
      </c>
      <c r="C1473" s="3">
        <v>46128</v>
      </c>
      <c r="D1473" t="s">
        <v>479</v>
      </c>
      <c r="E1473" t="s">
        <v>21</v>
      </c>
      <c r="F1473" t="s">
        <v>509</v>
      </c>
      <c r="G1473" t="s">
        <v>15</v>
      </c>
      <c r="H1473" s="4">
        <v>331</v>
      </c>
      <c r="J1473" t="str">
        <f t="shared" si="44"/>
        <v>0000121384Current Unit Population</v>
      </c>
      <c r="K1473" s="4">
        <f t="shared" si="45"/>
        <v>331</v>
      </c>
    </row>
    <row r="1474" spans="1:11">
      <c r="A1474" t="s">
        <v>508</v>
      </c>
      <c r="B1474" t="s">
        <v>10</v>
      </c>
      <c r="C1474" s="3">
        <v>46128</v>
      </c>
      <c r="D1474" t="s">
        <v>479</v>
      </c>
      <c r="E1474" t="s">
        <v>21</v>
      </c>
      <c r="F1474" t="s">
        <v>509</v>
      </c>
      <c r="G1474" t="s">
        <v>16</v>
      </c>
      <c r="H1474" s="4">
        <v>0</v>
      </c>
      <c r="J1474" t="str">
        <f t="shared" si="44"/>
        <v>0000121384Consolidated City Population</v>
      </c>
      <c r="K1474" s="4">
        <f t="shared" si="45"/>
        <v>0</v>
      </c>
    </row>
    <row r="1475" spans="1:11">
      <c r="A1475" t="s">
        <v>508</v>
      </c>
      <c r="B1475" t="s">
        <v>10</v>
      </c>
      <c r="C1475" s="3">
        <v>46128</v>
      </c>
      <c r="D1475" t="s">
        <v>479</v>
      </c>
      <c r="E1475" t="s">
        <v>21</v>
      </c>
      <c r="F1475" t="s">
        <v>509</v>
      </c>
      <c r="G1475" t="s">
        <v>17</v>
      </c>
      <c r="H1475" s="4">
        <v>0</v>
      </c>
      <c r="J1475" t="str">
        <f t="shared" ref="J1475:J1538" si="46">A1475&amp;G1475</f>
        <v>0000121384Registered Automobiles</v>
      </c>
      <c r="K1475" s="4">
        <f t="shared" ref="K1475:K1538" si="47">H1475</f>
        <v>0</v>
      </c>
    </row>
    <row r="1476" spans="1:11">
      <c r="A1476" t="s">
        <v>508</v>
      </c>
      <c r="B1476" t="s">
        <v>10</v>
      </c>
      <c r="C1476" s="3">
        <v>46128</v>
      </c>
      <c r="D1476" t="s">
        <v>479</v>
      </c>
      <c r="E1476" t="s">
        <v>21</v>
      </c>
      <c r="F1476" t="s">
        <v>509</v>
      </c>
      <c r="G1476" t="s">
        <v>18</v>
      </c>
      <c r="H1476" s="4">
        <v>0</v>
      </c>
      <c r="J1476" t="str">
        <f t="shared" si="46"/>
        <v>0000121384Registered Vehicles</v>
      </c>
      <c r="K1476" s="4">
        <f t="shared" si="47"/>
        <v>0</v>
      </c>
    </row>
    <row r="1477" spans="1:11">
      <c r="A1477" t="s">
        <v>508</v>
      </c>
      <c r="B1477" t="s">
        <v>10</v>
      </c>
      <c r="C1477" s="3">
        <v>46128</v>
      </c>
      <c r="D1477" t="s">
        <v>479</v>
      </c>
      <c r="E1477" t="s">
        <v>21</v>
      </c>
      <c r="F1477" t="s">
        <v>509</v>
      </c>
      <c r="G1477" t="s">
        <v>19</v>
      </c>
      <c r="H1477" s="4">
        <v>2.44</v>
      </c>
      <c r="J1477" t="str">
        <f t="shared" si="46"/>
        <v>0000121384Miles of Road of Unit</v>
      </c>
      <c r="K1477" s="4">
        <f t="shared" si="47"/>
        <v>2.44</v>
      </c>
    </row>
    <row r="1478" spans="1:11">
      <c r="A1478" t="s">
        <v>510</v>
      </c>
      <c r="B1478" t="s">
        <v>10</v>
      </c>
      <c r="C1478" s="3">
        <v>46128</v>
      </c>
      <c r="D1478" t="s">
        <v>511</v>
      </c>
      <c r="E1478" t="s">
        <v>12</v>
      </c>
      <c r="F1478" t="s">
        <v>13</v>
      </c>
      <c r="G1478" t="s">
        <v>14</v>
      </c>
      <c r="H1478" s="4">
        <v>20365</v>
      </c>
      <c r="J1478" t="str">
        <f t="shared" si="46"/>
        <v>0000075284Decennial Unit Population</v>
      </c>
      <c r="K1478" s="4">
        <f t="shared" si="47"/>
        <v>20365</v>
      </c>
    </row>
    <row r="1479" spans="1:11">
      <c r="A1479" t="s">
        <v>510</v>
      </c>
      <c r="B1479" t="s">
        <v>10</v>
      </c>
      <c r="C1479" s="3">
        <v>46128</v>
      </c>
      <c r="D1479" t="s">
        <v>511</v>
      </c>
      <c r="E1479" t="s">
        <v>12</v>
      </c>
      <c r="F1479" t="s">
        <v>13</v>
      </c>
      <c r="G1479" t="s">
        <v>15</v>
      </c>
      <c r="H1479" s="4">
        <v>20365</v>
      </c>
      <c r="J1479" t="str">
        <f t="shared" si="46"/>
        <v>0000075284Current Unit Population</v>
      </c>
      <c r="K1479" s="4">
        <f t="shared" si="47"/>
        <v>20365</v>
      </c>
    </row>
    <row r="1480" spans="1:11">
      <c r="A1480" t="s">
        <v>510</v>
      </c>
      <c r="B1480" t="s">
        <v>10</v>
      </c>
      <c r="C1480" s="3">
        <v>46128</v>
      </c>
      <c r="D1480" t="s">
        <v>511</v>
      </c>
      <c r="E1480" t="s">
        <v>12</v>
      </c>
      <c r="F1480" t="s">
        <v>13</v>
      </c>
      <c r="G1480" t="s">
        <v>16</v>
      </c>
      <c r="H1480" s="4">
        <v>0</v>
      </c>
      <c r="J1480" t="str">
        <f t="shared" si="46"/>
        <v>0000075284Consolidated City Population</v>
      </c>
      <c r="K1480" s="4">
        <f t="shared" si="47"/>
        <v>0</v>
      </c>
    </row>
    <row r="1481" spans="1:11">
      <c r="A1481" t="s">
        <v>510</v>
      </c>
      <c r="B1481" t="s">
        <v>10</v>
      </c>
      <c r="C1481" s="3">
        <v>46128</v>
      </c>
      <c r="D1481" t="s">
        <v>511</v>
      </c>
      <c r="E1481" t="s">
        <v>12</v>
      </c>
      <c r="F1481" t="s">
        <v>13</v>
      </c>
      <c r="G1481" t="s">
        <v>17</v>
      </c>
      <c r="H1481" s="4">
        <v>56289</v>
      </c>
      <c r="J1481" t="str">
        <f t="shared" si="46"/>
        <v>0000075284Registered Automobiles</v>
      </c>
      <c r="K1481" s="4">
        <f t="shared" si="47"/>
        <v>56289</v>
      </c>
    </row>
    <row r="1482" spans="1:11">
      <c r="A1482" t="s">
        <v>510</v>
      </c>
      <c r="B1482" t="s">
        <v>10</v>
      </c>
      <c r="C1482" s="3">
        <v>46128</v>
      </c>
      <c r="D1482" t="s">
        <v>511</v>
      </c>
      <c r="E1482" t="s">
        <v>12</v>
      </c>
      <c r="F1482" t="s">
        <v>13</v>
      </c>
      <c r="G1482" t="s">
        <v>18</v>
      </c>
      <c r="H1482" s="4">
        <v>89142</v>
      </c>
      <c r="J1482" t="str">
        <f t="shared" si="46"/>
        <v>0000075284Registered Vehicles</v>
      </c>
      <c r="K1482" s="4">
        <f t="shared" si="47"/>
        <v>89142</v>
      </c>
    </row>
    <row r="1483" spans="1:11">
      <c r="A1483" t="s">
        <v>510</v>
      </c>
      <c r="B1483" t="s">
        <v>10</v>
      </c>
      <c r="C1483" s="3">
        <v>46128</v>
      </c>
      <c r="D1483" t="s">
        <v>511</v>
      </c>
      <c r="E1483" t="s">
        <v>12</v>
      </c>
      <c r="F1483" t="s">
        <v>13</v>
      </c>
      <c r="G1483" t="s">
        <v>19</v>
      </c>
      <c r="H1483" s="4">
        <v>586.03</v>
      </c>
      <c r="J1483" t="str">
        <f t="shared" si="46"/>
        <v>0000075284Miles of Road of Unit</v>
      </c>
      <c r="K1483" s="4">
        <f t="shared" si="47"/>
        <v>586.03</v>
      </c>
    </row>
    <row r="1484" spans="1:11">
      <c r="A1484" t="s">
        <v>512</v>
      </c>
      <c r="B1484" t="s">
        <v>10</v>
      </c>
      <c r="C1484" s="3">
        <v>46128</v>
      </c>
      <c r="D1484" t="s">
        <v>511</v>
      </c>
      <c r="E1484" t="s">
        <v>21</v>
      </c>
      <c r="F1484" t="s">
        <v>513</v>
      </c>
      <c r="G1484" t="s">
        <v>18</v>
      </c>
      <c r="H1484" s="4">
        <v>0</v>
      </c>
      <c r="J1484" t="str">
        <f t="shared" si="46"/>
        <v>0000075186Registered Vehicles</v>
      </c>
      <c r="K1484" s="4">
        <f t="shared" si="47"/>
        <v>0</v>
      </c>
    </row>
    <row r="1485" spans="1:11">
      <c r="A1485" t="s">
        <v>512</v>
      </c>
      <c r="B1485" t="s">
        <v>10</v>
      </c>
      <c r="C1485" s="3">
        <v>46128</v>
      </c>
      <c r="D1485" t="s">
        <v>511</v>
      </c>
      <c r="E1485" t="s">
        <v>21</v>
      </c>
      <c r="F1485" t="s">
        <v>513</v>
      </c>
      <c r="G1485" t="s">
        <v>17</v>
      </c>
      <c r="H1485" s="4">
        <v>0</v>
      </c>
      <c r="J1485" t="str">
        <f t="shared" si="46"/>
        <v>0000075186Registered Automobiles</v>
      </c>
      <c r="K1485" s="4">
        <f t="shared" si="47"/>
        <v>0</v>
      </c>
    </row>
    <row r="1486" spans="1:11">
      <c r="A1486" t="s">
        <v>512</v>
      </c>
      <c r="B1486" t="s">
        <v>10</v>
      </c>
      <c r="C1486" s="3">
        <v>46128</v>
      </c>
      <c r="D1486" t="s">
        <v>511</v>
      </c>
      <c r="E1486" t="s">
        <v>21</v>
      </c>
      <c r="F1486" t="s">
        <v>513</v>
      </c>
      <c r="G1486" t="s">
        <v>16</v>
      </c>
      <c r="H1486" s="4">
        <v>0</v>
      </c>
      <c r="J1486" t="str">
        <f t="shared" si="46"/>
        <v>0000075186Consolidated City Population</v>
      </c>
      <c r="K1486" s="4">
        <f t="shared" si="47"/>
        <v>0</v>
      </c>
    </row>
    <row r="1487" spans="1:11">
      <c r="A1487" t="s">
        <v>512</v>
      </c>
      <c r="B1487" t="s">
        <v>10</v>
      </c>
      <c r="C1487" s="3">
        <v>46128</v>
      </c>
      <c r="D1487" t="s">
        <v>511</v>
      </c>
      <c r="E1487" t="s">
        <v>21</v>
      </c>
      <c r="F1487" t="s">
        <v>513</v>
      </c>
      <c r="G1487" t="s">
        <v>15</v>
      </c>
      <c r="H1487" s="4">
        <v>59604</v>
      </c>
      <c r="J1487" t="str">
        <f t="shared" si="46"/>
        <v>0000075186Current Unit Population</v>
      </c>
      <c r="K1487" s="4">
        <f t="shared" si="47"/>
        <v>59604</v>
      </c>
    </row>
    <row r="1488" spans="1:11">
      <c r="A1488" t="s">
        <v>512</v>
      </c>
      <c r="B1488" t="s">
        <v>10</v>
      </c>
      <c r="C1488" s="3">
        <v>46128</v>
      </c>
      <c r="D1488" t="s">
        <v>511</v>
      </c>
      <c r="E1488" t="s">
        <v>21</v>
      </c>
      <c r="F1488" t="s">
        <v>513</v>
      </c>
      <c r="G1488" t="s">
        <v>14</v>
      </c>
      <c r="H1488" s="4">
        <v>59604</v>
      </c>
      <c r="J1488" t="str">
        <f t="shared" si="46"/>
        <v>0000075186Decennial Unit Population</v>
      </c>
      <c r="K1488" s="4">
        <f t="shared" si="47"/>
        <v>59604</v>
      </c>
    </row>
    <row r="1489" spans="1:11">
      <c r="A1489" t="s">
        <v>512</v>
      </c>
      <c r="B1489" t="s">
        <v>10</v>
      </c>
      <c r="C1489" s="3">
        <v>46128</v>
      </c>
      <c r="D1489" t="s">
        <v>511</v>
      </c>
      <c r="E1489" t="s">
        <v>21</v>
      </c>
      <c r="F1489" t="s">
        <v>513</v>
      </c>
      <c r="G1489" t="s">
        <v>19</v>
      </c>
      <c r="H1489" s="4">
        <v>320.87</v>
      </c>
      <c r="J1489" t="str">
        <f t="shared" si="46"/>
        <v>0000075186Miles of Road of Unit</v>
      </c>
      <c r="K1489" s="4">
        <f t="shared" si="47"/>
        <v>320.87</v>
      </c>
    </row>
    <row r="1490" spans="1:11">
      <c r="A1490" t="s">
        <v>514</v>
      </c>
      <c r="B1490" t="s">
        <v>10</v>
      </c>
      <c r="C1490" s="3">
        <v>46128</v>
      </c>
      <c r="D1490" t="s">
        <v>511</v>
      </c>
      <c r="E1490" t="s">
        <v>21</v>
      </c>
      <c r="F1490" t="s">
        <v>515</v>
      </c>
      <c r="G1490" t="s">
        <v>18</v>
      </c>
      <c r="H1490" s="4">
        <v>0</v>
      </c>
      <c r="J1490" t="str">
        <f t="shared" si="46"/>
        <v>0000121398Registered Vehicles</v>
      </c>
      <c r="K1490" s="4">
        <f t="shared" si="47"/>
        <v>0</v>
      </c>
    </row>
    <row r="1491" spans="1:11">
      <c r="A1491" t="s">
        <v>514</v>
      </c>
      <c r="B1491" t="s">
        <v>10</v>
      </c>
      <c r="C1491" s="3">
        <v>46128</v>
      </c>
      <c r="D1491" t="s">
        <v>511</v>
      </c>
      <c r="E1491" t="s">
        <v>21</v>
      </c>
      <c r="F1491" t="s">
        <v>515</v>
      </c>
      <c r="G1491" t="s">
        <v>17</v>
      </c>
      <c r="H1491" s="4">
        <v>0</v>
      </c>
      <c r="J1491" t="str">
        <f t="shared" si="46"/>
        <v>0000121398Registered Automobiles</v>
      </c>
      <c r="K1491" s="4">
        <f t="shared" si="47"/>
        <v>0</v>
      </c>
    </row>
    <row r="1492" spans="1:11">
      <c r="A1492" t="s">
        <v>514</v>
      </c>
      <c r="B1492" t="s">
        <v>10</v>
      </c>
      <c r="C1492" s="3">
        <v>46128</v>
      </c>
      <c r="D1492" t="s">
        <v>511</v>
      </c>
      <c r="E1492" t="s">
        <v>21</v>
      </c>
      <c r="F1492" t="s">
        <v>515</v>
      </c>
      <c r="G1492" t="s">
        <v>16</v>
      </c>
      <c r="H1492" s="4">
        <v>0</v>
      </c>
      <c r="J1492" t="str">
        <f t="shared" si="46"/>
        <v>0000121398Consolidated City Population</v>
      </c>
      <c r="K1492" s="4">
        <f t="shared" si="47"/>
        <v>0</v>
      </c>
    </row>
    <row r="1493" spans="1:11">
      <c r="A1493" t="s">
        <v>514</v>
      </c>
      <c r="B1493" t="s">
        <v>10</v>
      </c>
      <c r="C1493" s="3">
        <v>46128</v>
      </c>
      <c r="D1493" t="s">
        <v>511</v>
      </c>
      <c r="E1493" t="s">
        <v>21</v>
      </c>
      <c r="F1493" t="s">
        <v>515</v>
      </c>
      <c r="G1493" t="s">
        <v>15</v>
      </c>
      <c r="H1493" s="4">
        <v>2370</v>
      </c>
      <c r="J1493" t="str">
        <f t="shared" si="46"/>
        <v>0000121398Current Unit Population</v>
      </c>
      <c r="K1493" s="4">
        <f t="shared" si="47"/>
        <v>2370</v>
      </c>
    </row>
    <row r="1494" spans="1:11">
      <c r="A1494" t="s">
        <v>514</v>
      </c>
      <c r="B1494" t="s">
        <v>10</v>
      </c>
      <c r="C1494" s="3">
        <v>46128</v>
      </c>
      <c r="D1494" t="s">
        <v>511</v>
      </c>
      <c r="E1494" t="s">
        <v>21</v>
      </c>
      <c r="F1494" t="s">
        <v>515</v>
      </c>
      <c r="G1494" t="s">
        <v>14</v>
      </c>
      <c r="H1494" s="4">
        <v>2370</v>
      </c>
      <c r="J1494" t="str">
        <f t="shared" si="46"/>
        <v>0000121398Decennial Unit Population</v>
      </c>
      <c r="K1494" s="4">
        <f t="shared" si="47"/>
        <v>2370</v>
      </c>
    </row>
    <row r="1495" spans="1:11">
      <c r="A1495" t="s">
        <v>514</v>
      </c>
      <c r="B1495" t="s">
        <v>10</v>
      </c>
      <c r="C1495" s="3">
        <v>46128</v>
      </c>
      <c r="D1495" t="s">
        <v>511</v>
      </c>
      <c r="E1495" t="s">
        <v>21</v>
      </c>
      <c r="F1495" t="s">
        <v>515</v>
      </c>
      <c r="G1495" t="s">
        <v>19</v>
      </c>
      <c r="H1495" s="4">
        <v>12.68</v>
      </c>
      <c r="J1495" t="str">
        <f t="shared" si="46"/>
        <v>0000121398Miles of Road of Unit</v>
      </c>
      <c r="K1495" s="4">
        <f t="shared" si="47"/>
        <v>12.68</v>
      </c>
    </row>
    <row r="1496" spans="1:11">
      <c r="A1496" t="s">
        <v>516</v>
      </c>
      <c r="B1496" t="s">
        <v>10</v>
      </c>
      <c r="C1496" s="3">
        <v>46128</v>
      </c>
      <c r="D1496" t="s">
        <v>511</v>
      </c>
      <c r="E1496" t="s">
        <v>21</v>
      </c>
      <c r="F1496" t="s">
        <v>517</v>
      </c>
      <c r="G1496" t="s">
        <v>14</v>
      </c>
      <c r="H1496" s="4">
        <v>1319</v>
      </c>
      <c r="J1496" t="str">
        <f t="shared" si="46"/>
        <v>0000121407Decennial Unit Population</v>
      </c>
      <c r="K1496" s="4">
        <f t="shared" si="47"/>
        <v>1319</v>
      </c>
    </row>
    <row r="1497" spans="1:11">
      <c r="A1497" t="s">
        <v>516</v>
      </c>
      <c r="B1497" t="s">
        <v>10</v>
      </c>
      <c r="C1497" s="3">
        <v>46128</v>
      </c>
      <c r="D1497" t="s">
        <v>511</v>
      </c>
      <c r="E1497" t="s">
        <v>21</v>
      </c>
      <c r="F1497" t="s">
        <v>517</v>
      </c>
      <c r="G1497" t="s">
        <v>15</v>
      </c>
      <c r="H1497" s="4">
        <v>1319</v>
      </c>
      <c r="J1497" t="str">
        <f t="shared" si="46"/>
        <v>0000121407Current Unit Population</v>
      </c>
      <c r="K1497" s="4">
        <f t="shared" si="47"/>
        <v>1319</v>
      </c>
    </row>
    <row r="1498" spans="1:11">
      <c r="A1498" t="s">
        <v>516</v>
      </c>
      <c r="B1498" t="s">
        <v>10</v>
      </c>
      <c r="C1498" s="3">
        <v>46128</v>
      </c>
      <c r="D1498" t="s">
        <v>511</v>
      </c>
      <c r="E1498" t="s">
        <v>21</v>
      </c>
      <c r="F1498" t="s">
        <v>517</v>
      </c>
      <c r="G1498" t="s">
        <v>16</v>
      </c>
      <c r="H1498" s="4">
        <v>0</v>
      </c>
      <c r="J1498" t="str">
        <f t="shared" si="46"/>
        <v>0000121407Consolidated City Population</v>
      </c>
      <c r="K1498" s="4">
        <f t="shared" si="47"/>
        <v>0</v>
      </c>
    </row>
    <row r="1499" spans="1:11">
      <c r="A1499" t="s">
        <v>516</v>
      </c>
      <c r="B1499" t="s">
        <v>10</v>
      </c>
      <c r="C1499" s="3">
        <v>46128</v>
      </c>
      <c r="D1499" t="s">
        <v>511</v>
      </c>
      <c r="E1499" t="s">
        <v>21</v>
      </c>
      <c r="F1499" t="s">
        <v>517</v>
      </c>
      <c r="G1499" t="s">
        <v>17</v>
      </c>
      <c r="H1499" s="4">
        <v>0</v>
      </c>
      <c r="J1499" t="str">
        <f t="shared" si="46"/>
        <v>0000121407Registered Automobiles</v>
      </c>
      <c r="K1499" s="4">
        <f t="shared" si="47"/>
        <v>0</v>
      </c>
    </row>
    <row r="1500" spans="1:11">
      <c r="A1500" t="s">
        <v>516</v>
      </c>
      <c r="B1500" t="s">
        <v>10</v>
      </c>
      <c r="C1500" s="3">
        <v>46128</v>
      </c>
      <c r="D1500" t="s">
        <v>511</v>
      </c>
      <c r="E1500" t="s">
        <v>21</v>
      </c>
      <c r="F1500" t="s">
        <v>517</v>
      </c>
      <c r="G1500" t="s">
        <v>18</v>
      </c>
      <c r="H1500" s="4">
        <v>0</v>
      </c>
      <c r="J1500" t="str">
        <f t="shared" si="46"/>
        <v>0000121407Registered Vehicles</v>
      </c>
      <c r="K1500" s="4">
        <f t="shared" si="47"/>
        <v>0</v>
      </c>
    </row>
    <row r="1501" spans="1:11">
      <c r="A1501" t="s">
        <v>516</v>
      </c>
      <c r="B1501" t="s">
        <v>10</v>
      </c>
      <c r="C1501" s="3">
        <v>46128</v>
      </c>
      <c r="D1501" t="s">
        <v>511</v>
      </c>
      <c r="E1501" t="s">
        <v>21</v>
      </c>
      <c r="F1501" t="s">
        <v>517</v>
      </c>
      <c r="G1501" t="s">
        <v>19</v>
      </c>
      <c r="H1501" s="4">
        <v>7.86</v>
      </c>
      <c r="J1501" t="str">
        <f t="shared" si="46"/>
        <v>0000121407Miles of Road of Unit</v>
      </c>
      <c r="K1501" s="4">
        <f t="shared" si="47"/>
        <v>7.86</v>
      </c>
    </row>
    <row r="1502" spans="1:11">
      <c r="A1502" t="s">
        <v>518</v>
      </c>
      <c r="B1502" t="s">
        <v>10</v>
      </c>
      <c r="C1502" s="3">
        <v>46128</v>
      </c>
      <c r="D1502" t="s">
        <v>519</v>
      </c>
      <c r="E1502" t="s">
        <v>12</v>
      </c>
      <c r="F1502" t="s">
        <v>13</v>
      </c>
      <c r="G1502" t="s">
        <v>18</v>
      </c>
      <c r="H1502" s="4">
        <v>43261</v>
      </c>
      <c r="J1502" t="str">
        <f t="shared" si="46"/>
        <v>0000075168Registered Vehicles</v>
      </c>
      <c r="K1502" s="4">
        <f t="shared" si="47"/>
        <v>43261</v>
      </c>
    </row>
    <row r="1503" spans="1:11">
      <c r="A1503" t="s">
        <v>518</v>
      </c>
      <c r="B1503" t="s">
        <v>10</v>
      </c>
      <c r="C1503" s="3">
        <v>46128</v>
      </c>
      <c r="D1503" t="s">
        <v>519</v>
      </c>
      <c r="E1503" t="s">
        <v>12</v>
      </c>
      <c r="F1503" t="s">
        <v>13</v>
      </c>
      <c r="G1503" t="s">
        <v>17</v>
      </c>
      <c r="H1503" s="4">
        <v>24934</v>
      </c>
      <c r="J1503" t="str">
        <f t="shared" si="46"/>
        <v>0000075168Registered Automobiles</v>
      </c>
      <c r="K1503" s="4">
        <f t="shared" si="47"/>
        <v>24934</v>
      </c>
    </row>
    <row r="1504" spans="1:11">
      <c r="A1504" t="s">
        <v>518</v>
      </c>
      <c r="B1504" t="s">
        <v>10</v>
      </c>
      <c r="C1504" s="3">
        <v>46128</v>
      </c>
      <c r="D1504" t="s">
        <v>519</v>
      </c>
      <c r="E1504" t="s">
        <v>12</v>
      </c>
      <c r="F1504" t="s">
        <v>13</v>
      </c>
      <c r="G1504" t="s">
        <v>16</v>
      </c>
      <c r="H1504" s="4">
        <v>0</v>
      </c>
      <c r="J1504" t="str">
        <f t="shared" si="46"/>
        <v>0000075168Consolidated City Population</v>
      </c>
      <c r="K1504" s="4">
        <f t="shared" si="47"/>
        <v>0</v>
      </c>
    </row>
    <row r="1505" spans="1:11">
      <c r="A1505" t="s">
        <v>518</v>
      </c>
      <c r="B1505" t="s">
        <v>10</v>
      </c>
      <c r="C1505" s="3">
        <v>46128</v>
      </c>
      <c r="D1505" t="s">
        <v>519</v>
      </c>
      <c r="E1505" t="s">
        <v>12</v>
      </c>
      <c r="F1505" t="s">
        <v>13</v>
      </c>
      <c r="G1505" t="s">
        <v>15</v>
      </c>
      <c r="H1505" s="4">
        <v>14965</v>
      </c>
      <c r="J1505" t="str">
        <f t="shared" si="46"/>
        <v>0000075168Current Unit Population</v>
      </c>
      <c r="K1505" s="4">
        <f t="shared" si="47"/>
        <v>14965</v>
      </c>
    </row>
    <row r="1506" spans="1:11">
      <c r="A1506" t="s">
        <v>518</v>
      </c>
      <c r="B1506" t="s">
        <v>10</v>
      </c>
      <c r="C1506" s="3">
        <v>46128</v>
      </c>
      <c r="D1506" t="s">
        <v>519</v>
      </c>
      <c r="E1506" t="s">
        <v>12</v>
      </c>
      <c r="F1506" t="s">
        <v>13</v>
      </c>
      <c r="G1506" t="s">
        <v>14</v>
      </c>
      <c r="H1506" s="4">
        <v>14965</v>
      </c>
      <c r="J1506" t="str">
        <f t="shared" si="46"/>
        <v>0000075168Decennial Unit Population</v>
      </c>
      <c r="K1506" s="4">
        <f t="shared" si="47"/>
        <v>14965</v>
      </c>
    </row>
    <row r="1507" spans="1:11">
      <c r="A1507" t="s">
        <v>518</v>
      </c>
      <c r="B1507" t="s">
        <v>10</v>
      </c>
      <c r="C1507" s="3">
        <v>46128</v>
      </c>
      <c r="D1507" t="s">
        <v>519</v>
      </c>
      <c r="E1507" t="s">
        <v>12</v>
      </c>
      <c r="F1507" t="s">
        <v>13</v>
      </c>
      <c r="G1507" t="s">
        <v>19</v>
      </c>
      <c r="H1507" s="4">
        <v>664.23</v>
      </c>
      <c r="J1507" t="str">
        <f t="shared" si="46"/>
        <v>0000075168Miles of Road of Unit</v>
      </c>
      <c r="K1507" s="4">
        <f t="shared" si="47"/>
        <v>664.23</v>
      </c>
    </row>
    <row r="1508" spans="1:11">
      <c r="A1508" t="s">
        <v>520</v>
      </c>
      <c r="B1508" t="s">
        <v>10</v>
      </c>
      <c r="C1508" s="3">
        <v>46128</v>
      </c>
      <c r="D1508" t="s">
        <v>519</v>
      </c>
      <c r="E1508" t="s">
        <v>21</v>
      </c>
      <c r="F1508" t="s">
        <v>521</v>
      </c>
      <c r="G1508" t="s">
        <v>14</v>
      </c>
      <c r="H1508" s="4">
        <v>17022</v>
      </c>
      <c r="J1508" t="str">
        <f t="shared" si="46"/>
        <v>0000121421Decennial Unit Population</v>
      </c>
      <c r="K1508" s="4">
        <f t="shared" si="47"/>
        <v>17022</v>
      </c>
    </row>
    <row r="1509" spans="1:11">
      <c r="A1509" t="s">
        <v>520</v>
      </c>
      <c r="B1509" t="s">
        <v>10</v>
      </c>
      <c r="C1509" s="3">
        <v>46128</v>
      </c>
      <c r="D1509" t="s">
        <v>519</v>
      </c>
      <c r="E1509" t="s">
        <v>21</v>
      </c>
      <c r="F1509" t="s">
        <v>521</v>
      </c>
      <c r="G1509" t="s">
        <v>15</v>
      </c>
      <c r="H1509" s="4">
        <v>17022</v>
      </c>
      <c r="J1509" t="str">
        <f t="shared" si="46"/>
        <v>0000121421Current Unit Population</v>
      </c>
      <c r="K1509" s="4">
        <f t="shared" si="47"/>
        <v>17022</v>
      </c>
    </row>
    <row r="1510" spans="1:11">
      <c r="A1510" t="s">
        <v>520</v>
      </c>
      <c r="B1510" t="s">
        <v>10</v>
      </c>
      <c r="C1510" s="3">
        <v>46128</v>
      </c>
      <c r="D1510" t="s">
        <v>519</v>
      </c>
      <c r="E1510" t="s">
        <v>21</v>
      </c>
      <c r="F1510" t="s">
        <v>521</v>
      </c>
      <c r="G1510" t="s">
        <v>16</v>
      </c>
      <c r="H1510" s="4">
        <v>0</v>
      </c>
      <c r="J1510" t="str">
        <f t="shared" si="46"/>
        <v>0000121421Consolidated City Population</v>
      </c>
      <c r="K1510" s="4">
        <f t="shared" si="47"/>
        <v>0</v>
      </c>
    </row>
    <row r="1511" spans="1:11">
      <c r="A1511" t="s">
        <v>520</v>
      </c>
      <c r="B1511" t="s">
        <v>10</v>
      </c>
      <c r="C1511" s="3">
        <v>46128</v>
      </c>
      <c r="D1511" t="s">
        <v>519</v>
      </c>
      <c r="E1511" t="s">
        <v>21</v>
      </c>
      <c r="F1511" t="s">
        <v>521</v>
      </c>
      <c r="G1511" t="s">
        <v>17</v>
      </c>
      <c r="H1511" s="4">
        <v>0</v>
      </c>
      <c r="J1511" t="str">
        <f t="shared" si="46"/>
        <v>0000121421Registered Automobiles</v>
      </c>
      <c r="K1511" s="4">
        <f t="shared" si="47"/>
        <v>0</v>
      </c>
    </row>
    <row r="1512" spans="1:11">
      <c r="A1512" t="s">
        <v>520</v>
      </c>
      <c r="B1512" t="s">
        <v>10</v>
      </c>
      <c r="C1512" s="3">
        <v>46128</v>
      </c>
      <c r="D1512" t="s">
        <v>519</v>
      </c>
      <c r="E1512" t="s">
        <v>21</v>
      </c>
      <c r="F1512" t="s">
        <v>521</v>
      </c>
      <c r="G1512" t="s">
        <v>19</v>
      </c>
      <c r="H1512" s="4">
        <v>97.6</v>
      </c>
      <c r="J1512" t="str">
        <f t="shared" si="46"/>
        <v>0000121421Miles of Road of Unit</v>
      </c>
      <c r="K1512" s="4">
        <f t="shared" si="47"/>
        <v>97.6</v>
      </c>
    </row>
    <row r="1513" spans="1:11">
      <c r="A1513" t="s">
        <v>520</v>
      </c>
      <c r="B1513" t="s">
        <v>10</v>
      </c>
      <c r="C1513" s="3">
        <v>46128</v>
      </c>
      <c r="D1513" t="s">
        <v>519</v>
      </c>
      <c r="E1513" t="s">
        <v>21</v>
      </c>
      <c r="F1513" t="s">
        <v>521</v>
      </c>
      <c r="G1513" t="s">
        <v>18</v>
      </c>
      <c r="H1513" s="4">
        <v>0</v>
      </c>
      <c r="J1513" t="str">
        <f t="shared" si="46"/>
        <v>0000121421Registered Vehicles</v>
      </c>
      <c r="K1513" s="4">
        <f t="shared" si="47"/>
        <v>0</v>
      </c>
    </row>
    <row r="1514" spans="1:11">
      <c r="A1514" t="s">
        <v>522</v>
      </c>
      <c r="B1514" t="s">
        <v>10</v>
      </c>
      <c r="C1514" s="3">
        <v>46128</v>
      </c>
      <c r="D1514" t="s">
        <v>519</v>
      </c>
      <c r="E1514" t="s">
        <v>21</v>
      </c>
      <c r="F1514" t="s">
        <v>523</v>
      </c>
      <c r="G1514" t="s">
        <v>19</v>
      </c>
      <c r="H1514" s="4">
        <v>8.7100000000000009</v>
      </c>
      <c r="J1514" t="str">
        <f t="shared" si="46"/>
        <v>0000121419Miles of Road of Unit</v>
      </c>
      <c r="K1514" s="4">
        <f t="shared" si="47"/>
        <v>8.7100000000000009</v>
      </c>
    </row>
    <row r="1515" spans="1:11">
      <c r="A1515" t="s">
        <v>522</v>
      </c>
      <c r="B1515" t="s">
        <v>10</v>
      </c>
      <c r="C1515" s="3">
        <v>46128</v>
      </c>
      <c r="D1515" t="s">
        <v>519</v>
      </c>
      <c r="E1515" t="s">
        <v>21</v>
      </c>
      <c r="F1515" t="s">
        <v>523</v>
      </c>
      <c r="G1515" t="s">
        <v>18</v>
      </c>
      <c r="H1515" s="4">
        <v>0</v>
      </c>
      <c r="J1515" t="str">
        <f t="shared" si="46"/>
        <v>0000121419Registered Vehicles</v>
      </c>
      <c r="K1515" s="4">
        <f t="shared" si="47"/>
        <v>0</v>
      </c>
    </row>
    <row r="1516" spans="1:11">
      <c r="A1516" t="s">
        <v>522</v>
      </c>
      <c r="B1516" t="s">
        <v>10</v>
      </c>
      <c r="C1516" s="3">
        <v>46128</v>
      </c>
      <c r="D1516" t="s">
        <v>519</v>
      </c>
      <c r="E1516" t="s">
        <v>21</v>
      </c>
      <c r="F1516" t="s">
        <v>523</v>
      </c>
      <c r="G1516" t="s">
        <v>17</v>
      </c>
      <c r="H1516" s="4">
        <v>0</v>
      </c>
      <c r="J1516" t="str">
        <f t="shared" si="46"/>
        <v>0000121419Registered Automobiles</v>
      </c>
      <c r="K1516" s="4">
        <f t="shared" si="47"/>
        <v>0</v>
      </c>
    </row>
    <row r="1517" spans="1:11">
      <c r="A1517" t="s">
        <v>522</v>
      </c>
      <c r="B1517" t="s">
        <v>10</v>
      </c>
      <c r="C1517" s="3">
        <v>46128</v>
      </c>
      <c r="D1517" t="s">
        <v>519</v>
      </c>
      <c r="E1517" t="s">
        <v>21</v>
      </c>
      <c r="F1517" t="s">
        <v>523</v>
      </c>
      <c r="G1517" t="s">
        <v>16</v>
      </c>
      <c r="H1517" s="4">
        <v>0</v>
      </c>
      <c r="J1517" t="str">
        <f t="shared" si="46"/>
        <v>0000121419Consolidated City Population</v>
      </c>
      <c r="K1517" s="4">
        <f t="shared" si="47"/>
        <v>0</v>
      </c>
    </row>
    <row r="1518" spans="1:11">
      <c r="A1518" t="s">
        <v>522</v>
      </c>
      <c r="B1518" t="s">
        <v>10</v>
      </c>
      <c r="C1518" s="3">
        <v>46128</v>
      </c>
      <c r="D1518" t="s">
        <v>519</v>
      </c>
      <c r="E1518" t="s">
        <v>21</v>
      </c>
      <c r="F1518" t="s">
        <v>523</v>
      </c>
      <c r="G1518" t="s">
        <v>15</v>
      </c>
      <c r="H1518" s="4">
        <v>1048</v>
      </c>
      <c r="J1518" t="str">
        <f t="shared" si="46"/>
        <v>0000121419Current Unit Population</v>
      </c>
      <c r="K1518" s="4">
        <f t="shared" si="47"/>
        <v>1048</v>
      </c>
    </row>
    <row r="1519" spans="1:11">
      <c r="A1519" t="s">
        <v>522</v>
      </c>
      <c r="B1519" t="s">
        <v>10</v>
      </c>
      <c r="C1519" s="3">
        <v>46128</v>
      </c>
      <c r="D1519" t="s">
        <v>519</v>
      </c>
      <c r="E1519" t="s">
        <v>21</v>
      </c>
      <c r="F1519" t="s">
        <v>523</v>
      </c>
      <c r="G1519" t="s">
        <v>14</v>
      </c>
      <c r="H1519" s="4">
        <v>1048</v>
      </c>
      <c r="J1519" t="str">
        <f t="shared" si="46"/>
        <v>0000121419Decennial Unit Population</v>
      </c>
      <c r="K1519" s="4">
        <f t="shared" si="47"/>
        <v>1048</v>
      </c>
    </row>
    <row r="1520" spans="1:11">
      <c r="A1520" t="s">
        <v>524</v>
      </c>
      <c r="B1520" t="s">
        <v>10</v>
      </c>
      <c r="C1520" s="3">
        <v>46128</v>
      </c>
      <c r="D1520" t="s">
        <v>519</v>
      </c>
      <c r="E1520" t="s">
        <v>21</v>
      </c>
      <c r="F1520" t="s">
        <v>525</v>
      </c>
      <c r="G1520" t="s">
        <v>18</v>
      </c>
      <c r="H1520" s="4">
        <v>0</v>
      </c>
      <c r="J1520" t="str">
        <f t="shared" si="46"/>
        <v>0000121423Registered Vehicles</v>
      </c>
      <c r="K1520" s="4">
        <f t="shared" si="47"/>
        <v>0</v>
      </c>
    </row>
    <row r="1521" spans="1:11">
      <c r="A1521" t="s">
        <v>524</v>
      </c>
      <c r="B1521" t="s">
        <v>10</v>
      </c>
      <c r="C1521" s="3">
        <v>46128</v>
      </c>
      <c r="D1521" t="s">
        <v>519</v>
      </c>
      <c r="E1521" t="s">
        <v>21</v>
      </c>
      <c r="F1521" t="s">
        <v>525</v>
      </c>
      <c r="G1521" t="s">
        <v>19</v>
      </c>
      <c r="H1521" s="4">
        <v>9.3000000000000007</v>
      </c>
      <c r="J1521" t="str">
        <f t="shared" si="46"/>
        <v>0000121423Miles of Road of Unit</v>
      </c>
      <c r="K1521" s="4">
        <f t="shared" si="47"/>
        <v>9.3000000000000007</v>
      </c>
    </row>
    <row r="1522" spans="1:11">
      <c r="A1522" t="s">
        <v>524</v>
      </c>
      <c r="B1522" t="s">
        <v>10</v>
      </c>
      <c r="C1522" s="3">
        <v>46128</v>
      </c>
      <c r="D1522" t="s">
        <v>519</v>
      </c>
      <c r="E1522" t="s">
        <v>21</v>
      </c>
      <c r="F1522" t="s">
        <v>525</v>
      </c>
      <c r="G1522" t="s">
        <v>17</v>
      </c>
      <c r="H1522" s="4">
        <v>0</v>
      </c>
      <c r="J1522" t="str">
        <f t="shared" si="46"/>
        <v>0000121423Registered Automobiles</v>
      </c>
      <c r="K1522" s="4">
        <f t="shared" si="47"/>
        <v>0</v>
      </c>
    </row>
    <row r="1523" spans="1:11">
      <c r="A1523" t="s">
        <v>524</v>
      </c>
      <c r="B1523" t="s">
        <v>10</v>
      </c>
      <c r="C1523" s="3">
        <v>46128</v>
      </c>
      <c r="D1523" t="s">
        <v>519</v>
      </c>
      <c r="E1523" t="s">
        <v>21</v>
      </c>
      <c r="F1523" t="s">
        <v>525</v>
      </c>
      <c r="G1523" t="s">
        <v>16</v>
      </c>
      <c r="H1523" s="4">
        <v>0</v>
      </c>
      <c r="J1523" t="str">
        <f t="shared" si="46"/>
        <v>0000121423Consolidated City Population</v>
      </c>
      <c r="K1523" s="4">
        <f t="shared" si="47"/>
        <v>0</v>
      </c>
    </row>
    <row r="1524" spans="1:11">
      <c r="A1524" t="s">
        <v>524</v>
      </c>
      <c r="B1524" t="s">
        <v>10</v>
      </c>
      <c r="C1524" s="3">
        <v>46128</v>
      </c>
      <c r="D1524" t="s">
        <v>519</v>
      </c>
      <c r="E1524" t="s">
        <v>21</v>
      </c>
      <c r="F1524" t="s">
        <v>525</v>
      </c>
      <c r="G1524" t="s">
        <v>15</v>
      </c>
      <c r="H1524" s="4">
        <v>1071</v>
      </c>
      <c r="J1524" t="str">
        <f t="shared" si="46"/>
        <v>0000121423Current Unit Population</v>
      </c>
      <c r="K1524" s="4">
        <f t="shared" si="47"/>
        <v>1071</v>
      </c>
    </row>
    <row r="1525" spans="1:11">
      <c r="A1525" t="s">
        <v>524</v>
      </c>
      <c r="B1525" t="s">
        <v>10</v>
      </c>
      <c r="C1525" s="3">
        <v>46128</v>
      </c>
      <c r="D1525" t="s">
        <v>519</v>
      </c>
      <c r="E1525" t="s">
        <v>21</v>
      </c>
      <c r="F1525" t="s">
        <v>525</v>
      </c>
      <c r="G1525" t="s">
        <v>14</v>
      </c>
      <c r="H1525" s="4">
        <v>1071</v>
      </c>
      <c r="J1525" t="str">
        <f t="shared" si="46"/>
        <v>0000121423Decennial Unit Population</v>
      </c>
      <c r="K1525" s="4">
        <f t="shared" si="47"/>
        <v>1071</v>
      </c>
    </row>
    <row r="1526" spans="1:11">
      <c r="A1526" t="s">
        <v>526</v>
      </c>
      <c r="B1526" t="s">
        <v>10</v>
      </c>
      <c r="C1526" s="3">
        <v>46128</v>
      </c>
      <c r="D1526" t="s">
        <v>519</v>
      </c>
      <c r="E1526" t="s">
        <v>21</v>
      </c>
      <c r="F1526" t="s">
        <v>527</v>
      </c>
      <c r="G1526" t="s">
        <v>15</v>
      </c>
      <c r="H1526" s="4">
        <v>111</v>
      </c>
      <c r="J1526" t="str">
        <f t="shared" si="46"/>
        <v>0000121424Current Unit Population</v>
      </c>
      <c r="K1526" s="4">
        <f t="shared" si="47"/>
        <v>111</v>
      </c>
    </row>
    <row r="1527" spans="1:11">
      <c r="A1527" t="s">
        <v>526</v>
      </c>
      <c r="B1527" t="s">
        <v>10</v>
      </c>
      <c r="C1527" s="3">
        <v>46128</v>
      </c>
      <c r="D1527" t="s">
        <v>519</v>
      </c>
      <c r="E1527" t="s">
        <v>21</v>
      </c>
      <c r="F1527" t="s">
        <v>527</v>
      </c>
      <c r="G1527" t="s">
        <v>14</v>
      </c>
      <c r="H1527" s="4">
        <v>111</v>
      </c>
      <c r="J1527" t="str">
        <f t="shared" si="46"/>
        <v>0000121424Decennial Unit Population</v>
      </c>
      <c r="K1527" s="4">
        <f t="shared" si="47"/>
        <v>111</v>
      </c>
    </row>
    <row r="1528" spans="1:11">
      <c r="A1528" t="s">
        <v>526</v>
      </c>
      <c r="B1528" t="s">
        <v>10</v>
      </c>
      <c r="C1528" s="3">
        <v>46128</v>
      </c>
      <c r="D1528" t="s">
        <v>519</v>
      </c>
      <c r="E1528" t="s">
        <v>21</v>
      </c>
      <c r="F1528" t="s">
        <v>527</v>
      </c>
      <c r="G1528" t="s">
        <v>16</v>
      </c>
      <c r="H1528" s="4">
        <v>0</v>
      </c>
      <c r="J1528" t="str">
        <f t="shared" si="46"/>
        <v>0000121424Consolidated City Population</v>
      </c>
      <c r="K1528" s="4">
        <f t="shared" si="47"/>
        <v>0</v>
      </c>
    </row>
    <row r="1529" spans="1:11">
      <c r="A1529" t="s">
        <v>526</v>
      </c>
      <c r="B1529" t="s">
        <v>10</v>
      </c>
      <c r="C1529" s="3">
        <v>46128</v>
      </c>
      <c r="D1529" t="s">
        <v>519</v>
      </c>
      <c r="E1529" t="s">
        <v>21</v>
      </c>
      <c r="F1529" t="s">
        <v>527</v>
      </c>
      <c r="G1529" t="s">
        <v>17</v>
      </c>
      <c r="H1529" s="4">
        <v>0</v>
      </c>
      <c r="J1529" t="str">
        <f t="shared" si="46"/>
        <v>0000121424Registered Automobiles</v>
      </c>
      <c r="K1529" s="4">
        <f t="shared" si="47"/>
        <v>0</v>
      </c>
    </row>
    <row r="1530" spans="1:11">
      <c r="A1530" t="s">
        <v>526</v>
      </c>
      <c r="B1530" t="s">
        <v>10</v>
      </c>
      <c r="C1530" s="3">
        <v>46128</v>
      </c>
      <c r="D1530" t="s">
        <v>519</v>
      </c>
      <c r="E1530" t="s">
        <v>21</v>
      </c>
      <c r="F1530" t="s">
        <v>527</v>
      </c>
      <c r="G1530" t="s">
        <v>18</v>
      </c>
      <c r="H1530" s="4">
        <v>0</v>
      </c>
      <c r="J1530" t="str">
        <f t="shared" si="46"/>
        <v>0000121424Registered Vehicles</v>
      </c>
      <c r="K1530" s="4">
        <f t="shared" si="47"/>
        <v>0</v>
      </c>
    </row>
    <row r="1531" spans="1:11">
      <c r="A1531" t="s">
        <v>526</v>
      </c>
      <c r="B1531" t="s">
        <v>10</v>
      </c>
      <c r="C1531" s="3">
        <v>46128</v>
      </c>
      <c r="D1531" t="s">
        <v>519</v>
      </c>
      <c r="E1531" t="s">
        <v>21</v>
      </c>
      <c r="F1531" t="s">
        <v>527</v>
      </c>
      <c r="G1531" t="s">
        <v>19</v>
      </c>
      <c r="H1531" s="4">
        <v>1.72</v>
      </c>
      <c r="J1531" t="str">
        <f t="shared" si="46"/>
        <v>0000121424Miles of Road of Unit</v>
      </c>
      <c r="K1531" s="4">
        <f t="shared" si="47"/>
        <v>1.72</v>
      </c>
    </row>
    <row r="1532" spans="1:11">
      <c r="A1532" t="s">
        <v>528</v>
      </c>
      <c r="B1532" t="s">
        <v>10</v>
      </c>
      <c r="C1532" s="3">
        <v>46128</v>
      </c>
      <c r="D1532" t="s">
        <v>519</v>
      </c>
      <c r="E1532" t="s">
        <v>21</v>
      </c>
      <c r="F1532" t="s">
        <v>529</v>
      </c>
      <c r="G1532" t="s">
        <v>16</v>
      </c>
      <c r="H1532" s="4">
        <v>0</v>
      </c>
      <c r="J1532" t="str">
        <f t="shared" si="46"/>
        <v>0000121427Consolidated City Population</v>
      </c>
      <c r="K1532" s="4">
        <f t="shared" si="47"/>
        <v>0</v>
      </c>
    </row>
    <row r="1533" spans="1:11">
      <c r="A1533" t="s">
        <v>528</v>
      </c>
      <c r="B1533" t="s">
        <v>10</v>
      </c>
      <c r="C1533" s="3">
        <v>46128</v>
      </c>
      <c r="D1533" t="s">
        <v>519</v>
      </c>
      <c r="E1533" t="s">
        <v>21</v>
      </c>
      <c r="F1533" t="s">
        <v>529</v>
      </c>
      <c r="G1533" t="s">
        <v>17</v>
      </c>
      <c r="H1533" s="4">
        <v>0</v>
      </c>
      <c r="J1533" t="str">
        <f t="shared" si="46"/>
        <v>0000121427Registered Automobiles</v>
      </c>
      <c r="K1533" s="4">
        <f t="shared" si="47"/>
        <v>0</v>
      </c>
    </row>
    <row r="1534" spans="1:11">
      <c r="A1534" t="s">
        <v>528</v>
      </c>
      <c r="B1534" t="s">
        <v>10</v>
      </c>
      <c r="C1534" s="3">
        <v>46128</v>
      </c>
      <c r="D1534" t="s">
        <v>519</v>
      </c>
      <c r="E1534" t="s">
        <v>21</v>
      </c>
      <c r="F1534" t="s">
        <v>529</v>
      </c>
      <c r="G1534" t="s">
        <v>15</v>
      </c>
      <c r="H1534" s="4">
        <v>1762</v>
      </c>
      <c r="J1534" t="str">
        <f t="shared" si="46"/>
        <v>0000121427Current Unit Population</v>
      </c>
      <c r="K1534" s="4">
        <f t="shared" si="47"/>
        <v>1762</v>
      </c>
    </row>
    <row r="1535" spans="1:11">
      <c r="A1535" t="s">
        <v>528</v>
      </c>
      <c r="B1535" t="s">
        <v>10</v>
      </c>
      <c r="C1535" s="3">
        <v>46128</v>
      </c>
      <c r="D1535" t="s">
        <v>519</v>
      </c>
      <c r="E1535" t="s">
        <v>21</v>
      </c>
      <c r="F1535" t="s">
        <v>529</v>
      </c>
      <c r="G1535" t="s">
        <v>18</v>
      </c>
      <c r="H1535" s="4">
        <v>0</v>
      </c>
      <c r="J1535" t="str">
        <f t="shared" si="46"/>
        <v>0000121427Registered Vehicles</v>
      </c>
      <c r="K1535" s="4">
        <f t="shared" si="47"/>
        <v>0</v>
      </c>
    </row>
    <row r="1536" spans="1:11">
      <c r="A1536" t="s">
        <v>528</v>
      </c>
      <c r="B1536" t="s">
        <v>10</v>
      </c>
      <c r="C1536" s="3">
        <v>46128</v>
      </c>
      <c r="D1536" t="s">
        <v>519</v>
      </c>
      <c r="E1536" t="s">
        <v>21</v>
      </c>
      <c r="F1536" t="s">
        <v>529</v>
      </c>
      <c r="G1536" t="s">
        <v>19</v>
      </c>
      <c r="H1536" s="4">
        <v>12.66</v>
      </c>
      <c r="J1536" t="str">
        <f t="shared" si="46"/>
        <v>0000121427Miles of Road of Unit</v>
      </c>
      <c r="K1536" s="4">
        <f t="shared" si="47"/>
        <v>12.66</v>
      </c>
    </row>
    <row r="1537" spans="1:11">
      <c r="A1537" t="s">
        <v>528</v>
      </c>
      <c r="B1537" t="s">
        <v>10</v>
      </c>
      <c r="C1537" s="3">
        <v>46128</v>
      </c>
      <c r="D1537" t="s">
        <v>519</v>
      </c>
      <c r="E1537" t="s">
        <v>21</v>
      </c>
      <c r="F1537" t="s">
        <v>529</v>
      </c>
      <c r="G1537" t="s">
        <v>14</v>
      </c>
      <c r="H1537" s="4">
        <v>1762</v>
      </c>
      <c r="J1537" t="str">
        <f t="shared" si="46"/>
        <v>0000121427Decennial Unit Population</v>
      </c>
      <c r="K1537" s="4">
        <f t="shared" si="47"/>
        <v>1762</v>
      </c>
    </row>
    <row r="1538" spans="1:11">
      <c r="A1538" t="s">
        <v>530</v>
      </c>
      <c r="B1538" t="s">
        <v>10</v>
      </c>
      <c r="C1538" s="3">
        <v>46128</v>
      </c>
      <c r="D1538" t="s">
        <v>519</v>
      </c>
      <c r="E1538" t="s">
        <v>21</v>
      </c>
      <c r="F1538" t="s">
        <v>531</v>
      </c>
      <c r="G1538" t="s">
        <v>14</v>
      </c>
      <c r="H1538" s="4">
        <v>1182</v>
      </c>
      <c r="J1538" t="str">
        <f t="shared" si="46"/>
        <v>0000121429Decennial Unit Population</v>
      </c>
      <c r="K1538" s="4">
        <f t="shared" si="47"/>
        <v>1182</v>
      </c>
    </row>
    <row r="1539" spans="1:11">
      <c r="A1539" t="s">
        <v>530</v>
      </c>
      <c r="B1539" t="s">
        <v>10</v>
      </c>
      <c r="C1539" s="3">
        <v>46128</v>
      </c>
      <c r="D1539" t="s">
        <v>519</v>
      </c>
      <c r="E1539" t="s">
        <v>21</v>
      </c>
      <c r="F1539" t="s">
        <v>531</v>
      </c>
      <c r="G1539" t="s">
        <v>15</v>
      </c>
      <c r="H1539" s="4">
        <v>1182</v>
      </c>
      <c r="J1539" t="str">
        <f t="shared" ref="J1539:J1602" si="48">A1539&amp;G1539</f>
        <v>0000121429Current Unit Population</v>
      </c>
      <c r="K1539" s="4">
        <f t="shared" ref="K1539:K1602" si="49">H1539</f>
        <v>1182</v>
      </c>
    </row>
    <row r="1540" spans="1:11">
      <c r="A1540" t="s">
        <v>530</v>
      </c>
      <c r="B1540" t="s">
        <v>10</v>
      </c>
      <c r="C1540" s="3">
        <v>46128</v>
      </c>
      <c r="D1540" t="s">
        <v>519</v>
      </c>
      <c r="E1540" t="s">
        <v>21</v>
      </c>
      <c r="F1540" t="s">
        <v>531</v>
      </c>
      <c r="G1540" t="s">
        <v>18</v>
      </c>
      <c r="H1540" s="4">
        <v>0</v>
      </c>
      <c r="J1540" t="str">
        <f t="shared" si="48"/>
        <v>0000121429Registered Vehicles</v>
      </c>
      <c r="K1540" s="4">
        <f t="shared" si="49"/>
        <v>0</v>
      </c>
    </row>
    <row r="1541" spans="1:11">
      <c r="A1541" t="s">
        <v>530</v>
      </c>
      <c r="B1541" t="s">
        <v>10</v>
      </c>
      <c r="C1541" s="3">
        <v>46128</v>
      </c>
      <c r="D1541" t="s">
        <v>519</v>
      </c>
      <c r="E1541" t="s">
        <v>21</v>
      </c>
      <c r="F1541" t="s">
        <v>531</v>
      </c>
      <c r="G1541" t="s">
        <v>17</v>
      </c>
      <c r="H1541" s="4">
        <v>0</v>
      </c>
      <c r="J1541" t="str">
        <f t="shared" si="48"/>
        <v>0000121429Registered Automobiles</v>
      </c>
      <c r="K1541" s="4">
        <f t="shared" si="49"/>
        <v>0</v>
      </c>
    </row>
    <row r="1542" spans="1:11">
      <c r="A1542" t="s">
        <v>530</v>
      </c>
      <c r="B1542" t="s">
        <v>10</v>
      </c>
      <c r="C1542" s="3">
        <v>46128</v>
      </c>
      <c r="D1542" t="s">
        <v>519</v>
      </c>
      <c r="E1542" t="s">
        <v>21</v>
      </c>
      <c r="F1542" t="s">
        <v>531</v>
      </c>
      <c r="G1542" t="s">
        <v>16</v>
      </c>
      <c r="H1542" s="4">
        <v>0</v>
      </c>
      <c r="J1542" t="str">
        <f t="shared" si="48"/>
        <v>0000121429Consolidated City Population</v>
      </c>
      <c r="K1542" s="4">
        <f t="shared" si="49"/>
        <v>0</v>
      </c>
    </row>
    <row r="1543" spans="1:11">
      <c r="A1543" t="s">
        <v>530</v>
      </c>
      <c r="B1543" t="s">
        <v>10</v>
      </c>
      <c r="C1543" s="3">
        <v>46128</v>
      </c>
      <c r="D1543" t="s">
        <v>519</v>
      </c>
      <c r="E1543" t="s">
        <v>21</v>
      </c>
      <c r="F1543" t="s">
        <v>531</v>
      </c>
      <c r="G1543" t="s">
        <v>19</v>
      </c>
      <c r="H1543" s="4">
        <v>8.43</v>
      </c>
      <c r="J1543" t="str">
        <f t="shared" si="48"/>
        <v>0000121429Miles of Road of Unit</v>
      </c>
      <c r="K1543" s="4">
        <f t="shared" si="49"/>
        <v>8.43</v>
      </c>
    </row>
    <row r="1544" spans="1:11">
      <c r="A1544" t="s">
        <v>532</v>
      </c>
      <c r="B1544" t="s">
        <v>10</v>
      </c>
      <c r="C1544" s="3">
        <v>46128</v>
      </c>
      <c r="D1544" t="s">
        <v>533</v>
      </c>
      <c r="E1544" t="s">
        <v>12</v>
      </c>
      <c r="F1544" t="s">
        <v>13</v>
      </c>
      <c r="G1544" t="s">
        <v>18</v>
      </c>
      <c r="H1544" s="4">
        <v>56970</v>
      </c>
      <c r="J1544" t="str">
        <f t="shared" si="48"/>
        <v>0000075169Registered Vehicles</v>
      </c>
      <c r="K1544" s="4">
        <f t="shared" si="49"/>
        <v>56970</v>
      </c>
    </row>
    <row r="1545" spans="1:11">
      <c r="A1545" t="s">
        <v>532</v>
      </c>
      <c r="B1545" t="s">
        <v>10</v>
      </c>
      <c r="C1545" s="3">
        <v>46128</v>
      </c>
      <c r="D1545" t="s">
        <v>533</v>
      </c>
      <c r="E1545" t="s">
        <v>12</v>
      </c>
      <c r="F1545" t="s">
        <v>13</v>
      </c>
      <c r="G1545" t="s">
        <v>17</v>
      </c>
      <c r="H1545" s="4">
        <v>31347</v>
      </c>
      <c r="J1545" t="str">
        <f t="shared" si="48"/>
        <v>0000075169Registered Automobiles</v>
      </c>
      <c r="K1545" s="4">
        <f t="shared" si="49"/>
        <v>31347</v>
      </c>
    </row>
    <row r="1546" spans="1:11">
      <c r="A1546" t="s">
        <v>532</v>
      </c>
      <c r="B1546" t="s">
        <v>10</v>
      </c>
      <c r="C1546" s="3">
        <v>46128</v>
      </c>
      <c r="D1546" t="s">
        <v>533</v>
      </c>
      <c r="E1546" t="s">
        <v>12</v>
      </c>
      <c r="F1546" t="s">
        <v>13</v>
      </c>
      <c r="G1546" t="s">
        <v>16</v>
      </c>
      <c r="H1546" s="4">
        <v>0</v>
      </c>
      <c r="J1546" t="str">
        <f t="shared" si="48"/>
        <v>0000075169Consolidated City Population</v>
      </c>
      <c r="K1546" s="4">
        <f t="shared" si="49"/>
        <v>0</v>
      </c>
    </row>
    <row r="1547" spans="1:11">
      <c r="A1547" t="s">
        <v>532</v>
      </c>
      <c r="B1547" t="s">
        <v>10</v>
      </c>
      <c r="C1547" s="3">
        <v>46128</v>
      </c>
      <c r="D1547" t="s">
        <v>533</v>
      </c>
      <c r="E1547" t="s">
        <v>12</v>
      </c>
      <c r="F1547" t="s">
        <v>13</v>
      </c>
      <c r="G1547" t="s">
        <v>15</v>
      </c>
      <c r="H1547" s="4">
        <v>19690</v>
      </c>
      <c r="J1547" t="str">
        <f t="shared" si="48"/>
        <v>0000075169Current Unit Population</v>
      </c>
      <c r="K1547" s="4">
        <f t="shared" si="49"/>
        <v>19690</v>
      </c>
    </row>
    <row r="1548" spans="1:11">
      <c r="A1548" t="s">
        <v>532</v>
      </c>
      <c r="B1548" t="s">
        <v>10</v>
      </c>
      <c r="C1548" s="3">
        <v>46128</v>
      </c>
      <c r="D1548" t="s">
        <v>533</v>
      </c>
      <c r="E1548" t="s">
        <v>12</v>
      </c>
      <c r="F1548" t="s">
        <v>13</v>
      </c>
      <c r="G1548" t="s">
        <v>14</v>
      </c>
      <c r="H1548" s="4">
        <v>19690</v>
      </c>
      <c r="J1548" t="str">
        <f t="shared" si="48"/>
        <v>0000075169Decennial Unit Population</v>
      </c>
      <c r="K1548" s="4">
        <f t="shared" si="49"/>
        <v>19690</v>
      </c>
    </row>
    <row r="1549" spans="1:11">
      <c r="A1549" t="s">
        <v>532</v>
      </c>
      <c r="B1549" t="s">
        <v>10</v>
      </c>
      <c r="C1549" s="3">
        <v>46128</v>
      </c>
      <c r="D1549" t="s">
        <v>533</v>
      </c>
      <c r="E1549" t="s">
        <v>12</v>
      </c>
      <c r="F1549" t="s">
        <v>13</v>
      </c>
      <c r="G1549" t="s">
        <v>19</v>
      </c>
      <c r="H1549" s="4">
        <v>731.39</v>
      </c>
      <c r="J1549" t="str">
        <f t="shared" si="48"/>
        <v>0000075169Miles of Road of Unit</v>
      </c>
      <c r="K1549" s="4">
        <f t="shared" si="49"/>
        <v>731.39</v>
      </c>
    </row>
    <row r="1550" spans="1:11">
      <c r="A1550" t="s">
        <v>534</v>
      </c>
      <c r="B1550" t="s">
        <v>10</v>
      </c>
      <c r="C1550" s="3">
        <v>46128</v>
      </c>
      <c r="D1550" t="s">
        <v>533</v>
      </c>
      <c r="E1550" t="s">
        <v>21</v>
      </c>
      <c r="F1550" t="s">
        <v>535</v>
      </c>
      <c r="G1550" t="s">
        <v>15</v>
      </c>
      <c r="H1550" s="4">
        <v>21569</v>
      </c>
      <c r="J1550" t="str">
        <f t="shared" si="48"/>
        <v>0000121452Current Unit Population</v>
      </c>
      <c r="K1550" s="4">
        <f t="shared" si="49"/>
        <v>21569</v>
      </c>
    </row>
    <row r="1551" spans="1:11">
      <c r="A1551" t="s">
        <v>534</v>
      </c>
      <c r="B1551" t="s">
        <v>10</v>
      </c>
      <c r="C1551" s="3">
        <v>46128</v>
      </c>
      <c r="D1551" t="s">
        <v>533</v>
      </c>
      <c r="E1551" t="s">
        <v>21</v>
      </c>
      <c r="F1551" t="s">
        <v>535</v>
      </c>
      <c r="G1551" t="s">
        <v>16</v>
      </c>
      <c r="H1551" s="4">
        <v>0</v>
      </c>
      <c r="J1551" t="str">
        <f t="shared" si="48"/>
        <v>0000121452Consolidated City Population</v>
      </c>
      <c r="K1551" s="4">
        <f t="shared" si="49"/>
        <v>0</v>
      </c>
    </row>
    <row r="1552" spans="1:11">
      <c r="A1552" t="s">
        <v>534</v>
      </c>
      <c r="B1552" t="s">
        <v>10</v>
      </c>
      <c r="C1552" s="3">
        <v>46128</v>
      </c>
      <c r="D1552" t="s">
        <v>533</v>
      </c>
      <c r="E1552" t="s">
        <v>21</v>
      </c>
      <c r="F1552" t="s">
        <v>535</v>
      </c>
      <c r="G1552" t="s">
        <v>17</v>
      </c>
      <c r="H1552" s="4">
        <v>0</v>
      </c>
      <c r="J1552" t="str">
        <f t="shared" si="48"/>
        <v>0000121452Registered Automobiles</v>
      </c>
      <c r="K1552" s="4">
        <f t="shared" si="49"/>
        <v>0</v>
      </c>
    </row>
    <row r="1553" spans="1:11">
      <c r="A1553" t="s">
        <v>534</v>
      </c>
      <c r="B1553" t="s">
        <v>10</v>
      </c>
      <c r="C1553" s="3">
        <v>46128</v>
      </c>
      <c r="D1553" t="s">
        <v>533</v>
      </c>
      <c r="E1553" t="s">
        <v>21</v>
      </c>
      <c r="F1553" t="s">
        <v>535</v>
      </c>
      <c r="G1553" t="s">
        <v>18</v>
      </c>
      <c r="H1553" s="4">
        <v>0</v>
      </c>
      <c r="J1553" t="str">
        <f t="shared" si="48"/>
        <v>0000121452Registered Vehicles</v>
      </c>
      <c r="K1553" s="4">
        <f t="shared" si="49"/>
        <v>0</v>
      </c>
    </row>
    <row r="1554" spans="1:11">
      <c r="A1554" t="s">
        <v>534</v>
      </c>
      <c r="B1554" t="s">
        <v>10</v>
      </c>
      <c r="C1554" s="3">
        <v>46128</v>
      </c>
      <c r="D1554" t="s">
        <v>533</v>
      </c>
      <c r="E1554" t="s">
        <v>21</v>
      </c>
      <c r="F1554" t="s">
        <v>535</v>
      </c>
      <c r="G1554" t="s">
        <v>19</v>
      </c>
      <c r="H1554" s="4">
        <v>110.45</v>
      </c>
      <c r="J1554" t="str">
        <f t="shared" si="48"/>
        <v>0000121452Miles of Road of Unit</v>
      </c>
      <c r="K1554" s="4">
        <f t="shared" si="49"/>
        <v>110.45</v>
      </c>
    </row>
    <row r="1555" spans="1:11">
      <c r="A1555" t="s">
        <v>534</v>
      </c>
      <c r="B1555" t="s">
        <v>10</v>
      </c>
      <c r="C1555" s="3">
        <v>46128</v>
      </c>
      <c r="D1555" t="s">
        <v>533</v>
      </c>
      <c r="E1555" t="s">
        <v>21</v>
      </c>
      <c r="F1555" t="s">
        <v>535</v>
      </c>
      <c r="G1555" t="s">
        <v>14</v>
      </c>
      <c r="H1555" s="4">
        <v>21569</v>
      </c>
      <c r="J1555" t="str">
        <f t="shared" si="48"/>
        <v>0000121452Decennial Unit Population</v>
      </c>
      <c r="K1555" s="4">
        <f t="shared" si="49"/>
        <v>21569</v>
      </c>
    </row>
    <row r="1556" spans="1:11">
      <c r="A1556" t="s">
        <v>536</v>
      </c>
      <c r="B1556" t="s">
        <v>10</v>
      </c>
      <c r="C1556" s="3">
        <v>46128</v>
      </c>
      <c r="D1556" t="s">
        <v>533</v>
      </c>
      <c r="E1556" t="s">
        <v>21</v>
      </c>
      <c r="F1556" t="s">
        <v>537</v>
      </c>
      <c r="G1556" t="s">
        <v>18</v>
      </c>
      <c r="H1556" s="4">
        <v>0</v>
      </c>
      <c r="J1556" t="str">
        <f t="shared" si="48"/>
        <v>0000121444Registered Vehicles</v>
      </c>
      <c r="K1556" s="4">
        <f t="shared" si="49"/>
        <v>0</v>
      </c>
    </row>
    <row r="1557" spans="1:11">
      <c r="A1557" t="s">
        <v>536</v>
      </c>
      <c r="B1557" t="s">
        <v>10</v>
      </c>
      <c r="C1557" s="3">
        <v>46128</v>
      </c>
      <c r="D1557" t="s">
        <v>533</v>
      </c>
      <c r="E1557" t="s">
        <v>21</v>
      </c>
      <c r="F1557" t="s">
        <v>537</v>
      </c>
      <c r="G1557" t="s">
        <v>19</v>
      </c>
      <c r="H1557" s="4">
        <v>15.61</v>
      </c>
      <c r="J1557" t="str">
        <f t="shared" si="48"/>
        <v>0000121444Miles of Road of Unit</v>
      </c>
      <c r="K1557" s="4">
        <f t="shared" si="49"/>
        <v>15.61</v>
      </c>
    </row>
    <row r="1558" spans="1:11">
      <c r="A1558" t="s">
        <v>536</v>
      </c>
      <c r="B1558" t="s">
        <v>10</v>
      </c>
      <c r="C1558" s="3">
        <v>46128</v>
      </c>
      <c r="D1558" t="s">
        <v>533</v>
      </c>
      <c r="E1558" t="s">
        <v>21</v>
      </c>
      <c r="F1558" t="s">
        <v>537</v>
      </c>
      <c r="G1558" t="s">
        <v>17</v>
      </c>
      <c r="H1558" s="4">
        <v>0</v>
      </c>
      <c r="J1558" t="str">
        <f t="shared" si="48"/>
        <v>0000121444Registered Automobiles</v>
      </c>
      <c r="K1558" s="4">
        <f t="shared" si="49"/>
        <v>0</v>
      </c>
    </row>
    <row r="1559" spans="1:11">
      <c r="A1559" t="s">
        <v>536</v>
      </c>
      <c r="B1559" t="s">
        <v>10</v>
      </c>
      <c r="C1559" s="3">
        <v>46128</v>
      </c>
      <c r="D1559" t="s">
        <v>533</v>
      </c>
      <c r="E1559" t="s">
        <v>21</v>
      </c>
      <c r="F1559" t="s">
        <v>537</v>
      </c>
      <c r="G1559" t="s">
        <v>16</v>
      </c>
      <c r="H1559" s="4">
        <v>0</v>
      </c>
      <c r="J1559" t="str">
        <f t="shared" si="48"/>
        <v>0000121444Consolidated City Population</v>
      </c>
      <c r="K1559" s="4">
        <f t="shared" si="49"/>
        <v>0</v>
      </c>
    </row>
    <row r="1560" spans="1:11">
      <c r="A1560" t="s">
        <v>536</v>
      </c>
      <c r="B1560" t="s">
        <v>10</v>
      </c>
      <c r="C1560" s="3">
        <v>46128</v>
      </c>
      <c r="D1560" t="s">
        <v>533</v>
      </c>
      <c r="E1560" t="s">
        <v>21</v>
      </c>
      <c r="F1560" t="s">
        <v>537</v>
      </c>
      <c r="G1560" t="s">
        <v>15</v>
      </c>
      <c r="H1560" s="4">
        <v>3025</v>
      </c>
      <c r="J1560" t="str">
        <f t="shared" si="48"/>
        <v>0000121444Current Unit Population</v>
      </c>
      <c r="K1560" s="4">
        <f t="shared" si="49"/>
        <v>3025</v>
      </c>
    </row>
    <row r="1561" spans="1:11">
      <c r="A1561" t="s">
        <v>536</v>
      </c>
      <c r="B1561" t="s">
        <v>10</v>
      </c>
      <c r="C1561" s="3">
        <v>46128</v>
      </c>
      <c r="D1561" t="s">
        <v>533</v>
      </c>
      <c r="E1561" t="s">
        <v>21</v>
      </c>
      <c r="F1561" t="s">
        <v>537</v>
      </c>
      <c r="G1561" t="s">
        <v>14</v>
      </c>
      <c r="H1561" s="4">
        <v>3025</v>
      </c>
      <c r="J1561" t="str">
        <f t="shared" si="48"/>
        <v>0000121444Decennial Unit Population</v>
      </c>
      <c r="K1561" s="4">
        <f t="shared" si="49"/>
        <v>3025</v>
      </c>
    </row>
    <row r="1562" spans="1:11">
      <c r="A1562" t="s">
        <v>538</v>
      </c>
      <c r="B1562" t="s">
        <v>10</v>
      </c>
      <c r="C1562" s="3">
        <v>46128</v>
      </c>
      <c r="D1562" t="s">
        <v>533</v>
      </c>
      <c r="E1562" t="s">
        <v>21</v>
      </c>
      <c r="F1562" t="s">
        <v>539</v>
      </c>
      <c r="G1562" t="s">
        <v>14</v>
      </c>
      <c r="H1562" s="4">
        <v>1509</v>
      </c>
      <c r="J1562" t="str">
        <f t="shared" si="48"/>
        <v>0000121446Decennial Unit Population</v>
      </c>
      <c r="K1562" s="4">
        <f t="shared" si="49"/>
        <v>1509</v>
      </c>
    </row>
    <row r="1563" spans="1:11">
      <c r="A1563" t="s">
        <v>538</v>
      </c>
      <c r="B1563" t="s">
        <v>10</v>
      </c>
      <c r="C1563" s="3">
        <v>46128</v>
      </c>
      <c r="D1563" t="s">
        <v>533</v>
      </c>
      <c r="E1563" t="s">
        <v>21</v>
      </c>
      <c r="F1563" t="s">
        <v>539</v>
      </c>
      <c r="G1563" t="s">
        <v>15</v>
      </c>
      <c r="H1563" s="4">
        <v>1509</v>
      </c>
      <c r="J1563" t="str">
        <f t="shared" si="48"/>
        <v>0000121446Current Unit Population</v>
      </c>
      <c r="K1563" s="4">
        <f t="shared" si="49"/>
        <v>1509</v>
      </c>
    </row>
    <row r="1564" spans="1:11">
      <c r="A1564" t="s">
        <v>538</v>
      </c>
      <c r="B1564" t="s">
        <v>10</v>
      </c>
      <c r="C1564" s="3">
        <v>46128</v>
      </c>
      <c r="D1564" t="s">
        <v>533</v>
      </c>
      <c r="E1564" t="s">
        <v>21</v>
      </c>
      <c r="F1564" t="s">
        <v>539</v>
      </c>
      <c r="G1564" t="s">
        <v>16</v>
      </c>
      <c r="H1564" s="4">
        <v>0</v>
      </c>
      <c r="J1564" t="str">
        <f t="shared" si="48"/>
        <v>0000121446Consolidated City Population</v>
      </c>
      <c r="K1564" s="4">
        <f t="shared" si="49"/>
        <v>0</v>
      </c>
    </row>
    <row r="1565" spans="1:11">
      <c r="A1565" t="s">
        <v>538</v>
      </c>
      <c r="B1565" t="s">
        <v>10</v>
      </c>
      <c r="C1565" s="3">
        <v>46128</v>
      </c>
      <c r="D1565" t="s">
        <v>533</v>
      </c>
      <c r="E1565" t="s">
        <v>21</v>
      </c>
      <c r="F1565" t="s">
        <v>539</v>
      </c>
      <c r="G1565" t="s">
        <v>17</v>
      </c>
      <c r="H1565" s="4">
        <v>0</v>
      </c>
      <c r="J1565" t="str">
        <f t="shared" si="48"/>
        <v>0000121446Registered Automobiles</v>
      </c>
      <c r="K1565" s="4">
        <f t="shared" si="49"/>
        <v>0</v>
      </c>
    </row>
    <row r="1566" spans="1:11">
      <c r="A1566" t="s">
        <v>538</v>
      </c>
      <c r="B1566" t="s">
        <v>10</v>
      </c>
      <c r="C1566" s="3">
        <v>46128</v>
      </c>
      <c r="D1566" t="s">
        <v>533</v>
      </c>
      <c r="E1566" t="s">
        <v>21</v>
      </c>
      <c r="F1566" t="s">
        <v>539</v>
      </c>
      <c r="G1566" t="s">
        <v>18</v>
      </c>
      <c r="H1566" s="4">
        <v>0</v>
      </c>
      <c r="J1566" t="str">
        <f t="shared" si="48"/>
        <v>0000121446Registered Vehicles</v>
      </c>
      <c r="K1566" s="4">
        <f t="shared" si="49"/>
        <v>0</v>
      </c>
    </row>
    <row r="1567" spans="1:11">
      <c r="A1567" t="s">
        <v>538</v>
      </c>
      <c r="B1567" t="s">
        <v>10</v>
      </c>
      <c r="C1567" s="3">
        <v>46128</v>
      </c>
      <c r="D1567" t="s">
        <v>533</v>
      </c>
      <c r="E1567" t="s">
        <v>21</v>
      </c>
      <c r="F1567" t="s">
        <v>539</v>
      </c>
      <c r="G1567" t="s">
        <v>19</v>
      </c>
      <c r="H1567" s="4">
        <v>12.31</v>
      </c>
      <c r="J1567" t="str">
        <f t="shared" si="48"/>
        <v>0000121446Miles of Road of Unit</v>
      </c>
      <c r="K1567" s="4">
        <f t="shared" si="49"/>
        <v>12.31</v>
      </c>
    </row>
    <row r="1568" spans="1:11">
      <c r="A1568" t="s">
        <v>540</v>
      </c>
      <c r="B1568" t="s">
        <v>10</v>
      </c>
      <c r="C1568" s="3">
        <v>46128</v>
      </c>
      <c r="D1568" t="s">
        <v>533</v>
      </c>
      <c r="E1568" t="s">
        <v>21</v>
      </c>
      <c r="F1568" t="s">
        <v>541</v>
      </c>
      <c r="G1568" t="s">
        <v>14</v>
      </c>
      <c r="H1568" s="4">
        <v>635</v>
      </c>
      <c r="J1568" t="str">
        <f t="shared" si="48"/>
        <v>0000121447Decennial Unit Population</v>
      </c>
      <c r="K1568" s="4">
        <f t="shared" si="49"/>
        <v>635</v>
      </c>
    </row>
    <row r="1569" spans="1:11">
      <c r="A1569" t="s">
        <v>540</v>
      </c>
      <c r="B1569" t="s">
        <v>10</v>
      </c>
      <c r="C1569" s="3">
        <v>46128</v>
      </c>
      <c r="D1569" t="s">
        <v>533</v>
      </c>
      <c r="E1569" t="s">
        <v>21</v>
      </c>
      <c r="F1569" t="s">
        <v>541</v>
      </c>
      <c r="G1569" t="s">
        <v>15</v>
      </c>
      <c r="H1569" s="4">
        <v>635</v>
      </c>
      <c r="J1569" t="str">
        <f t="shared" si="48"/>
        <v>0000121447Current Unit Population</v>
      </c>
      <c r="K1569" s="4">
        <f t="shared" si="49"/>
        <v>635</v>
      </c>
    </row>
    <row r="1570" spans="1:11">
      <c r="A1570" t="s">
        <v>540</v>
      </c>
      <c r="B1570" t="s">
        <v>10</v>
      </c>
      <c r="C1570" s="3">
        <v>46128</v>
      </c>
      <c r="D1570" t="s">
        <v>533</v>
      </c>
      <c r="E1570" t="s">
        <v>21</v>
      </c>
      <c r="F1570" t="s">
        <v>541</v>
      </c>
      <c r="G1570" t="s">
        <v>16</v>
      </c>
      <c r="H1570" s="4">
        <v>0</v>
      </c>
      <c r="J1570" t="str">
        <f t="shared" si="48"/>
        <v>0000121447Consolidated City Population</v>
      </c>
      <c r="K1570" s="4">
        <f t="shared" si="49"/>
        <v>0</v>
      </c>
    </row>
    <row r="1571" spans="1:11">
      <c r="A1571" t="s">
        <v>540</v>
      </c>
      <c r="B1571" t="s">
        <v>10</v>
      </c>
      <c r="C1571" s="3">
        <v>46128</v>
      </c>
      <c r="D1571" t="s">
        <v>533</v>
      </c>
      <c r="E1571" t="s">
        <v>21</v>
      </c>
      <c r="F1571" t="s">
        <v>541</v>
      </c>
      <c r="G1571" t="s">
        <v>17</v>
      </c>
      <c r="H1571" s="4">
        <v>0</v>
      </c>
      <c r="J1571" t="str">
        <f t="shared" si="48"/>
        <v>0000121447Registered Automobiles</v>
      </c>
      <c r="K1571" s="4">
        <f t="shared" si="49"/>
        <v>0</v>
      </c>
    </row>
    <row r="1572" spans="1:11">
      <c r="A1572" t="s">
        <v>540</v>
      </c>
      <c r="B1572" t="s">
        <v>10</v>
      </c>
      <c r="C1572" s="3">
        <v>46128</v>
      </c>
      <c r="D1572" t="s">
        <v>533</v>
      </c>
      <c r="E1572" t="s">
        <v>21</v>
      </c>
      <c r="F1572" t="s">
        <v>541</v>
      </c>
      <c r="G1572" t="s">
        <v>18</v>
      </c>
      <c r="H1572" s="4">
        <v>0</v>
      </c>
      <c r="J1572" t="str">
        <f t="shared" si="48"/>
        <v>0000121447Registered Vehicles</v>
      </c>
      <c r="K1572" s="4">
        <f t="shared" si="49"/>
        <v>0</v>
      </c>
    </row>
    <row r="1573" spans="1:11">
      <c r="A1573" t="s">
        <v>540</v>
      </c>
      <c r="B1573" t="s">
        <v>10</v>
      </c>
      <c r="C1573" s="3">
        <v>46128</v>
      </c>
      <c r="D1573" t="s">
        <v>533</v>
      </c>
      <c r="E1573" t="s">
        <v>21</v>
      </c>
      <c r="F1573" t="s">
        <v>541</v>
      </c>
      <c r="G1573" t="s">
        <v>19</v>
      </c>
      <c r="H1573" s="4">
        <v>5.16</v>
      </c>
      <c r="J1573" t="str">
        <f t="shared" si="48"/>
        <v>0000121447Miles of Road of Unit</v>
      </c>
      <c r="K1573" s="4">
        <f t="shared" si="49"/>
        <v>5.16</v>
      </c>
    </row>
    <row r="1574" spans="1:11">
      <c r="A1574" t="s">
        <v>542</v>
      </c>
      <c r="B1574" t="s">
        <v>10</v>
      </c>
      <c r="C1574" s="3">
        <v>46128</v>
      </c>
      <c r="D1574" t="s">
        <v>543</v>
      </c>
      <c r="E1574" t="s">
        <v>12</v>
      </c>
      <c r="F1574" t="s">
        <v>13</v>
      </c>
      <c r="G1574" t="s">
        <v>18</v>
      </c>
      <c r="H1574" s="4">
        <v>45112</v>
      </c>
      <c r="J1574" t="str">
        <f t="shared" si="48"/>
        <v>0000082970Registered Vehicles</v>
      </c>
      <c r="K1574" s="4">
        <f t="shared" si="49"/>
        <v>45112</v>
      </c>
    </row>
    <row r="1575" spans="1:11">
      <c r="A1575" t="s">
        <v>542</v>
      </c>
      <c r="B1575" t="s">
        <v>10</v>
      </c>
      <c r="C1575" s="3">
        <v>46128</v>
      </c>
      <c r="D1575" t="s">
        <v>543</v>
      </c>
      <c r="E1575" t="s">
        <v>12</v>
      </c>
      <c r="F1575" t="s">
        <v>13</v>
      </c>
      <c r="G1575" t="s">
        <v>17</v>
      </c>
      <c r="H1575" s="4">
        <v>24370</v>
      </c>
      <c r="J1575" t="str">
        <f t="shared" si="48"/>
        <v>0000082970Registered Automobiles</v>
      </c>
      <c r="K1575" s="4">
        <f t="shared" si="49"/>
        <v>24370</v>
      </c>
    </row>
    <row r="1576" spans="1:11">
      <c r="A1576" t="s">
        <v>542</v>
      </c>
      <c r="B1576" t="s">
        <v>10</v>
      </c>
      <c r="C1576" s="3">
        <v>46128</v>
      </c>
      <c r="D1576" t="s">
        <v>543</v>
      </c>
      <c r="E1576" t="s">
        <v>12</v>
      </c>
      <c r="F1576" t="s">
        <v>13</v>
      </c>
      <c r="G1576" t="s">
        <v>16</v>
      </c>
      <c r="H1576" s="4">
        <v>0</v>
      </c>
      <c r="J1576" t="str">
        <f t="shared" si="48"/>
        <v>0000082970Consolidated City Population</v>
      </c>
      <c r="K1576" s="4">
        <f t="shared" si="49"/>
        <v>0</v>
      </c>
    </row>
    <row r="1577" spans="1:11">
      <c r="A1577" t="s">
        <v>542</v>
      </c>
      <c r="B1577" t="s">
        <v>10</v>
      </c>
      <c r="C1577" s="3">
        <v>46128</v>
      </c>
      <c r="D1577" t="s">
        <v>543</v>
      </c>
      <c r="E1577" t="s">
        <v>12</v>
      </c>
      <c r="F1577" t="s">
        <v>13</v>
      </c>
      <c r="G1577" t="s">
        <v>15</v>
      </c>
      <c r="H1577" s="4">
        <v>20757</v>
      </c>
      <c r="J1577" t="str">
        <f t="shared" si="48"/>
        <v>0000082970Current Unit Population</v>
      </c>
      <c r="K1577" s="4">
        <f t="shared" si="49"/>
        <v>20757</v>
      </c>
    </row>
    <row r="1578" spans="1:11">
      <c r="A1578" t="s">
        <v>542</v>
      </c>
      <c r="B1578" t="s">
        <v>10</v>
      </c>
      <c r="C1578" s="3">
        <v>46128</v>
      </c>
      <c r="D1578" t="s">
        <v>543</v>
      </c>
      <c r="E1578" t="s">
        <v>12</v>
      </c>
      <c r="F1578" t="s">
        <v>13</v>
      </c>
      <c r="G1578" t="s">
        <v>14</v>
      </c>
      <c r="H1578" s="4">
        <v>20757</v>
      </c>
      <c r="J1578" t="str">
        <f t="shared" si="48"/>
        <v>0000082970Decennial Unit Population</v>
      </c>
      <c r="K1578" s="4">
        <f t="shared" si="49"/>
        <v>20757</v>
      </c>
    </row>
    <row r="1579" spans="1:11">
      <c r="A1579" t="s">
        <v>542</v>
      </c>
      <c r="B1579" t="s">
        <v>10</v>
      </c>
      <c r="C1579" s="3">
        <v>46128</v>
      </c>
      <c r="D1579" t="s">
        <v>543</v>
      </c>
      <c r="E1579" t="s">
        <v>12</v>
      </c>
      <c r="F1579" t="s">
        <v>13</v>
      </c>
      <c r="G1579" t="s">
        <v>19</v>
      </c>
      <c r="H1579" s="4">
        <v>927.43</v>
      </c>
      <c r="J1579" t="str">
        <f t="shared" si="48"/>
        <v>0000082970Miles of Road of Unit</v>
      </c>
      <c r="K1579" s="4">
        <f t="shared" si="49"/>
        <v>927.43</v>
      </c>
    </row>
    <row r="1580" spans="1:11">
      <c r="A1580" t="s">
        <v>544</v>
      </c>
      <c r="B1580" t="s">
        <v>10</v>
      </c>
      <c r="C1580" s="3">
        <v>46128</v>
      </c>
      <c r="D1580" t="s">
        <v>543</v>
      </c>
      <c r="E1580" t="s">
        <v>21</v>
      </c>
      <c r="F1580" t="s">
        <v>545</v>
      </c>
      <c r="G1580" t="s">
        <v>16</v>
      </c>
      <c r="H1580" s="4">
        <v>0</v>
      </c>
      <c r="J1580" t="str">
        <f t="shared" si="48"/>
        <v>0000085726Consolidated City Population</v>
      </c>
      <c r="K1580" s="4">
        <f t="shared" si="49"/>
        <v>0</v>
      </c>
    </row>
    <row r="1581" spans="1:11">
      <c r="A1581" t="s">
        <v>544</v>
      </c>
      <c r="B1581" t="s">
        <v>10</v>
      </c>
      <c r="C1581" s="3">
        <v>46128</v>
      </c>
      <c r="D1581" t="s">
        <v>543</v>
      </c>
      <c r="E1581" t="s">
        <v>21</v>
      </c>
      <c r="F1581" t="s">
        <v>545</v>
      </c>
      <c r="G1581" t="s">
        <v>19</v>
      </c>
      <c r="H1581" s="4">
        <v>41.78</v>
      </c>
      <c r="J1581" t="str">
        <f t="shared" si="48"/>
        <v>0000085726Miles of Road of Unit</v>
      </c>
      <c r="K1581" s="4">
        <f t="shared" si="49"/>
        <v>41.78</v>
      </c>
    </row>
    <row r="1582" spans="1:11">
      <c r="A1582" t="s">
        <v>544</v>
      </c>
      <c r="B1582" t="s">
        <v>10</v>
      </c>
      <c r="C1582" s="3">
        <v>46128</v>
      </c>
      <c r="D1582" t="s">
        <v>543</v>
      </c>
      <c r="E1582" t="s">
        <v>21</v>
      </c>
      <c r="F1582" t="s">
        <v>545</v>
      </c>
      <c r="G1582" t="s">
        <v>18</v>
      </c>
      <c r="H1582" s="4">
        <v>0</v>
      </c>
      <c r="J1582" t="str">
        <f t="shared" si="48"/>
        <v>0000085726Registered Vehicles</v>
      </c>
      <c r="K1582" s="4">
        <f t="shared" si="49"/>
        <v>0</v>
      </c>
    </row>
    <row r="1583" spans="1:11">
      <c r="A1583" t="s">
        <v>544</v>
      </c>
      <c r="B1583" t="s">
        <v>10</v>
      </c>
      <c r="C1583" s="3">
        <v>46128</v>
      </c>
      <c r="D1583" t="s">
        <v>543</v>
      </c>
      <c r="E1583" t="s">
        <v>21</v>
      </c>
      <c r="F1583" t="s">
        <v>545</v>
      </c>
      <c r="G1583" t="s">
        <v>17</v>
      </c>
      <c r="H1583" s="4">
        <v>0</v>
      </c>
      <c r="J1583" t="str">
        <f t="shared" si="48"/>
        <v>0000085726Registered Automobiles</v>
      </c>
      <c r="K1583" s="4">
        <f t="shared" si="49"/>
        <v>0</v>
      </c>
    </row>
    <row r="1584" spans="1:11">
      <c r="A1584" t="s">
        <v>544</v>
      </c>
      <c r="B1584" t="s">
        <v>10</v>
      </c>
      <c r="C1584" s="3">
        <v>46128</v>
      </c>
      <c r="D1584" t="s">
        <v>543</v>
      </c>
      <c r="E1584" t="s">
        <v>21</v>
      </c>
      <c r="F1584" t="s">
        <v>545</v>
      </c>
      <c r="G1584" t="s">
        <v>15</v>
      </c>
      <c r="H1584" s="4">
        <v>5733</v>
      </c>
      <c r="J1584" t="str">
        <f t="shared" si="48"/>
        <v>0000085726Current Unit Population</v>
      </c>
      <c r="K1584" s="4">
        <f t="shared" si="49"/>
        <v>5733</v>
      </c>
    </row>
    <row r="1585" spans="1:11">
      <c r="A1585" t="s">
        <v>544</v>
      </c>
      <c r="B1585" t="s">
        <v>10</v>
      </c>
      <c r="C1585" s="3">
        <v>46128</v>
      </c>
      <c r="D1585" t="s">
        <v>543</v>
      </c>
      <c r="E1585" t="s">
        <v>21</v>
      </c>
      <c r="F1585" t="s">
        <v>545</v>
      </c>
      <c r="G1585" t="s">
        <v>14</v>
      </c>
      <c r="H1585" s="4">
        <v>5733</v>
      </c>
      <c r="J1585" t="str">
        <f t="shared" si="48"/>
        <v>0000085726Decennial Unit Population</v>
      </c>
      <c r="K1585" s="4">
        <f t="shared" si="49"/>
        <v>5733</v>
      </c>
    </row>
    <row r="1586" spans="1:11">
      <c r="A1586" t="s">
        <v>546</v>
      </c>
      <c r="B1586" t="s">
        <v>10</v>
      </c>
      <c r="C1586" s="3">
        <v>46128</v>
      </c>
      <c r="D1586" t="s">
        <v>543</v>
      </c>
      <c r="E1586" t="s">
        <v>21</v>
      </c>
      <c r="F1586" t="s">
        <v>547</v>
      </c>
      <c r="G1586" t="s">
        <v>17</v>
      </c>
      <c r="H1586" s="4">
        <v>0</v>
      </c>
      <c r="J1586" t="str">
        <f t="shared" si="48"/>
        <v>0000260654Registered Automobiles</v>
      </c>
      <c r="K1586" s="4">
        <f t="shared" si="49"/>
        <v>0</v>
      </c>
    </row>
    <row r="1587" spans="1:11">
      <c r="A1587" t="s">
        <v>546</v>
      </c>
      <c r="B1587" t="s">
        <v>10</v>
      </c>
      <c r="C1587" s="3">
        <v>46128</v>
      </c>
      <c r="D1587" t="s">
        <v>543</v>
      </c>
      <c r="E1587" t="s">
        <v>21</v>
      </c>
      <c r="F1587" t="s">
        <v>547</v>
      </c>
      <c r="G1587" t="s">
        <v>18</v>
      </c>
      <c r="H1587" s="4">
        <v>0</v>
      </c>
      <c r="J1587" t="str">
        <f t="shared" si="48"/>
        <v>0000260654Registered Vehicles</v>
      </c>
      <c r="K1587" s="4">
        <f t="shared" si="49"/>
        <v>0</v>
      </c>
    </row>
    <row r="1588" spans="1:11">
      <c r="A1588" t="s">
        <v>546</v>
      </c>
      <c r="B1588" t="s">
        <v>10</v>
      </c>
      <c r="C1588" s="3">
        <v>46128</v>
      </c>
      <c r="D1588" t="s">
        <v>543</v>
      </c>
      <c r="E1588" t="s">
        <v>21</v>
      </c>
      <c r="F1588" t="s">
        <v>547</v>
      </c>
      <c r="G1588" t="s">
        <v>19</v>
      </c>
      <c r="H1588" s="4">
        <v>30.23</v>
      </c>
      <c r="J1588" t="str">
        <f t="shared" si="48"/>
        <v>0000260654Miles of Road of Unit</v>
      </c>
      <c r="K1588" s="4">
        <f t="shared" si="49"/>
        <v>30.23</v>
      </c>
    </row>
    <row r="1589" spans="1:11">
      <c r="A1589" t="s">
        <v>546</v>
      </c>
      <c r="B1589" t="s">
        <v>10</v>
      </c>
      <c r="C1589" s="3">
        <v>46128</v>
      </c>
      <c r="D1589" t="s">
        <v>543</v>
      </c>
      <c r="E1589" t="s">
        <v>21</v>
      </c>
      <c r="F1589" t="s">
        <v>547</v>
      </c>
      <c r="G1589" t="s">
        <v>16</v>
      </c>
      <c r="H1589" s="4">
        <v>0</v>
      </c>
      <c r="J1589" t="str">
        <f t="shared" si="48"/>
        <v>0000260654Consolidated City Population</v>
      </c>
      <c r="K1589" s="4">
        <f t="shared" si="49"/>
        <v>0</v>
      </c>
    </row>
    <row r="1590" spans="1:11">
      <c r="A1590" t="s">
        <v>546</v>
      </c>
      <c r="B1590" t="s">
        <v>10</v>
      </c>
      <c r="C1590" s="3">
        <v>46128</v>
      </c>
      <c r="D1590" t="s">
        <v>543</v>
      </c>
      <c r="E1590" t="s">
        <v>21</v>
      </c>
      <c r="F1590" t="s">
        <v>547</v>
      </c>
      <c r="G1590" t="s">
        <v>15</v>
      </c>
      <c r="H1590" s="4">
        <v>4168</v>
      </c>
      <c r="J1590" t="str">
        <f t="shared" si="48"/>
        <v>0000260654Current Unit Population</v>
      </c>
      <c r="K1590" s="4">
        <f t="shared" si="49"/>
        <v>4168</v>
      </c>
    </row>
    <row r="1591" spans="1:11">
      <c r="A1591" t="s">
        <v>546</v>
      </c>
      <c r="B1591" t="s">
        <v>10</v>
      </c>
      <c r="C1591" s="3">
        <v>46128</v>
      </c>
      <c r="D1591" t="s">
        <v>543</v>
      </c>
      <c r="E1591" t="s">
        <v>21</v>
      </c>
      <c r="F1591" t="s">
        <v>547</v>
      </c>
      <c r="G1591" t="s">
        <v>14</v>
      </c>
      <c r="H1591" s="4">
        <v>4168</v>
      </c>
      <c r="J1591" t="str">
        <f t="shared" si="48"/>
        <v>0000260654Decennial Unit Population</v>
      </c>
      <c r="K1591" s="4">
        <f t="shared" si="49"/>
        <v>4168</v>
      </c>
    </row>
    <row r="1592" spans="1:11">
      <c r="A1592" t="s">
        <v>548</v>
      </c>
      <c r="B1592" t="s">
        <v>10</v>
      </c>
      <c r="C1592" s="3">
        <v>46128</v>
      </c>
      <c r="D1592" t="s">
        <v>543</v>
      </c>
      <c r="E1592" t="s">
        <v>21</v>
      </c>
      <c r="F1592" t="s">
        <v>549</v>
      </c>
      <c r="G1592" t="s">
        <v>15</v>
      </c>
      <c r="H1592" s="4">
        <v>1356</v>
      </c>
      <c r="J1592" t="str">
        <f t="shared" si="48"/>
        <v>0000086104Current Unit Population</v>
      </c>
      <c r="K1592" s="4">
        <f t="shared" si="49"/>
        <v>1356</v>
      </c>
    </row>
    <row r="1593" spans="1:11">
      <c r="A1593" t="s">
        <v>548</v>
      </c>
      <c r="B1593" t="s">
        <v>10</v>
      </c>
      <c r="C1593" s="3">
        <v>46128</v>
      </c>
      <c r="D1593" t="s">
        <v>543</v>
      </c>
      <c r="E1593" t="s">
        <v>21</v>
      </c>
      <c r="F1593" t="s">
        <v>549</v>
      </c>
      <c r="G1593" t="s">
        <v>14</v>
      </c>
      <c r="H1593" s="4">
        <v>1356</v>
      </c>
      <c r="J1593" t="str">
        <f t="shared" si="48"/>
        <v>0000086104Decennial Unit Population</v>
      </c>
      <c r="K1593" s="4">
        <f t="shared" si="49"/>
        <v>1356</v>
      </c>
    </row>
    <row r="1594" spans="1:11">
      <c r="A1594" t="s">
        <v>548</v>
      </c>
      <c r="B1594" t="s">
        <v>10</v>
      </c>
      <c r="C1594" s="3">
        <v>46128</v>
      </c>
      <c r="D1594" t="s">
        <v>543</v>
      </c>
      <c r="E1594" t="s">
        <v>21</v>
      </c>
      <c r="F1594" t="s">
        <v>549</v>
      </c>
      <c r="G1594" t="s">
        <v>16</v>
      </c>
      <c r="H1594" s="4">
        <v>0</v>
      </c>
      <c r="J1594" t="str">
        <f t="shared" si="48"/>
        <v>0000086104Consolidated City Population</v>
      </c>
      <c r="K1594" s="4">
        <f t="shared" si="49"/>
        <v>0</v>
      </c>
    </row>
    <row r="1595" spans="1:11">
      <c r="A1595" t="s">
        <v>548</v>
      </c>
      <c r="B1595" t="s">
        <v>10</v>
      </c>
      <c r="C1595" s="3">
        <v>46128</v>
      </c>
      <c r="D1595" t="s">
        <v>543</v>
      </c>
      <c r="E1595" t="s">
        <v>21</v>
      </c>
      <c r="F1595" t="s">
        <v>549</v>
      </c>
      <c r="G1595" t="s">
        <v>19</v>
      </c>
      <c r="H1595" s="4">
        <v>16.09</v>
      </c>
      <c r="J1595" t="str">
        <f t="shared" si="48"/>
        <v>0000086104Miles of Road of Unit</v>
      </c>
      <c r="K1595" s="4">
        <f t="shared" si="49"/>
        <v>16.09</v>
      </c>
    </row>
    <row r="1596" spans="1:11">
      <c r="A1596" t="s">
        <v>548</v>
      </c>
      <c r="B1596" t="s">
        <v>10</v>
      </c>
      <c r="C1596" s="3">
        <v>46128</v>
      </c>
      <c r="D1596" t="s">
        <v>543</v>
      </c>
      <c r="E1596" t="s">
        <v>21</v>
      </c>
      <c r="F1596" t="s">
        <v>549</v>
      </c>
      <c r="G1596" t="s">
        <v>18</v>
      </c>
      <c r="H1596" s="4">
        <v>0</v>
      </c>
      <c r="J1596" t="str">
        <f t="shared" si="48"/>
        <v>0000086104Registered Vehicles</v>
      </c>
      <c r="K1596" s="4">
        <f t="shared" si="49"/>
        <v>0</v>
      </c>
    </row>
    <row r="1597" spans="1:11">
      <c r="A1597" t="s">
        <v>548</v>
      </c>
      <c r="B1597" t="s">
        <v>10</v>
      </c>
      <c r="C1597" s="3">
        <v>46128</v>
      </c>
      <c r="D1597" t="s">
        <v>543</v>
      </c>
      <c r="E1597" t="s">
        <v>21</v>
      </c>
      <c r="F1597" t="s">
        <v>549</v>
      </c>
      <c r="G1597" t="s">
        <v>17</v>
      </c>
      <c r="H1597" s="4">
        <v>0</v>
      </c>
      <c r="J1597" t="str">
        <f t="shared" si="48"/>
        <v>0000086104Registered Automobiles</v>
      </c>
      <c r="K1597" s="4">
        <f t="shared" si="49"/>
        <v>0</v>
      </c>
    </row>
    <row r="1598" spans="1:11">
      <c r="A1598" t="s">
        <v>550</v>
      </c>
      <c r="B1598" t="s">
        <v>10</v>
      </c>
      <c r="C1598" s="3">
        <v>46128</v>
      </c>
      <c r="D1598" t="s">
        <v>543</v>
      </c>
      <c r="E1598" t="s">
        <v>21</v>
      </c>
      <c r="F1598" t="s">
        <v>551</v>
      </c>
      <c r="G1598" t="s">
        <v>19</v>
      </c>
      <c r="H1598" s="4">
        <v>5.85</v>
      </c>
      <c r="J1598" t="str">
        <f t="shared" si="48"/>
        <v>0000121475Miles of Road of Unit</v>
      </c>
      <c r="K1598" s="4">
        <f t="shared" si="49"/>
        <v>5.85</v>
      </c>
    </row>
    <row r="1599" spans="1:11">
      <c r="A1599" t="s">
        <v>550</v>
      </c>
      <c r="B1599" t="s">
        <v>10</v>
      </c>
      <c r="C1599" s="3">
        <v>46128</v>
      </c>
      <c r="D1599" t="s">
        <v>543</v>
      </c>
      <c r="E1599" t="s">
        <v>21</v>
      </c>
      <c r="F1599" t="s">
        <v>551</v>
      </c>
      <c r="G1599" t="s">
        <v>18</v>
      </c>
      <c r="H1599" s="4">
        <v>0</v>
      </c>
      <c r="J1599" t="str">
        <f t="shared" si="48"/>
        <v>0000121475Registered Vehicles</v>
      </c>
      <c r="K1599" s="4">
        <f t="shared" si="49"/>
        <v>0</v>
      </c>
    </row>
    <row r="1600" spans="1:11">
      <c r="A1600" t="s">
        <v>550</v>
      </c>
      <c r="B1600" t="s">
        <v>10</v>
      </c>
      <c r="C1600" s="3">
        <v>46128</v>
      </c>
      <c r="D1600" t="s">
        <v>543</v>
      </c>
      <c r="E1600" t="s">
        <v>21</v>
      </c>
      <c r="F1600" t="s">
        <v>551</v>
      </c>
      <c r="G1600" t="s">
        <v>15</v>
      </c>
      <c r="H1600" s="4">
        <v>904</v>
      </c>
      <c r="J1600" t="str">
        <f t="shared" si="48"/>
        <v>0000121475Current Unit Population</v>
      </c>
      <c r="K1600" s="4">
        <f t="shared" si="49"/>
        <v>904</v>
      </c>
    </row>
    <row r="1601" spans="1:11">
      <c r="A1601" t="s">
        <v>550</v>
      </c>
      <c r="B1601" t="s">
        <v>10</v>
      </c>
      <c r="C1601" s="3">
        <v>46128</v>
      </c>
      <c r="D1601" t="s">
        <v>543</v>
      </c>
      <c r="E1601" t="s">
        <v>21</v>
      </c>
      <c r="F1601" t="s">
        <v>551</v>
      </c>
      <c r="G1601" t="s">
        <v>16</v>
      </c>
      <c r="H1601" s="4">
        <v>0</v>
      </c>
      <c r="J1601" t="str">
        <f t="shared" si="48"/>
        <v>0000121475Consolidated City Population</v>
      </c>
      <c r="K1601" s="4">
        <f t="shared" si="49"/>
        <v>0</v>
      </c>
    </row>
    <row r="1602" spans="1:11">
      <c r="A1602" t="s">
        <v>550</v>
      </c>
      <c r="B1602" t="s">
        <v>10</v>
      </c>
      <c r="C1602" s="3">
        <v>46128</v>
      </c>
      <c r="D1602" t="s">
        <v>543</v>
      </c>
      <c r="E1602" t="s">
        <v>21</v>
      </c>
      <c r="F1602" t="s">
        <v>551</v>
      </c>
      <c r="G1602" t="s">
        <v>17</v>
      </c>
      <c r="H1602" s="4">
        <v>0</v>
      </c>
      <c r="J1602" t="str">
        <f t="shared" si="48"/>
        <v>0000121475Registered Automobiles</v>
      </c>
      <c r="K1602" s="4">
        <f t="shared" si="49"/>
        <v>0</v>
      </c>
    </row>
    <row r="1603" spans="1:11">
      <c r="A1603" t="s">
        <v>550</v>
      </c>
      <c r="B1603" t="s">
        <v>10</v>
      </c>
      <c r="C1603" s="3">
        <v>46128</v>
      </c>
      <c r="D1603" t="s">
        <v>543</v>
      </c>
      <c r="E1603" t="s">
        <v>21</v>
      </c>
      <c r="F1603" t="s">
        <v>551</v>
      </c>
      <c r="G1603" t="s">
        <v>14</v>
      </c>
      <c r="H1603" s="4">
        <v>904</v>
      </c>
      <c r="J1603" t="str">
        <f t="shared" ref="J1603:J1666" si="50">A1603&amp;G1603</f>
        <v>0000121475Decennial Unit Population</v>
      </c>
      <c r="K1603" s="4">
        <f t="shared" ref="K1603:K1666" si="51">H1603</f>
        <v>904</v>
      </c>
    </row>
    <row r="1604" spans="1:11">
      <c r="A1604" t="s">
        <v>552</v>
      </c>
      <c r="B1604" t="s">
        <v>10</v>
      </c>
      <c r="C1604" s="3">
        <v>46128</v>
      </c>
      <c r="D1604" t="s">
        <v>553</v>
      </c>
      <c r="E1604" t="s">
        <v>12</v>
      </c>
      <c r="F1604" t="s">
        <v>13</v>
      </c>
      <c r="G1604" t="s">
        <v>14</v>
      </c>
      <c r="H1604" s="4">
        <v>10015</v>
      </c>
      <c r="J1604" t="str">
        <f t="shared" si="50"/>
        <v>0000082971Decennial Unit Population</v>
      </c>
      <c r="K1604" s="4">
        <f t="shared" si="51"/>
        <v>10015</v>
      </c>
    </row>
    <row r="1605" spans="1:11">
      <c r="A1605" t="s">
        <v>552</v>
      </c>
      <c r="B1605" t="s">
        <v>10</v>
      </c>
      <c r="C1605" s="3">
        <v>46128</v>
      </c>
      <c r="D1605" t="s">
        <v>553</v>
      </c>
      <c r="E1605" t="s">
        <v>12</v>
      </c>
      <c r="F1605" t="s">
        <v>13</v>
      </c>
      <c r="G1605" t="s">
        <v>15</v>
      </c>
      <c r="H1605" s="4">
        <v>10015</v>
      </c>
      <c r="J1605" t="str">
        <f t="shared" si="50"/>
        <v>0000082971Current Unit Population</v>
      </c>
      <c r="K1605" s="4">
        <f t="shared" si="51"/>
        <v>10015</v>
      </c>
    </row>
    <row r="1606" spans="1:11">
      <c r="A1606" t="s">
        <v>552</v>
      </c>
      <c r="B1606" t="s">
        <v>10</v>
      </c>
      <c r="C1606" s="3">
        <v>46128</v>
      </c>
      <c r="D1606" t="s">
        <v>553</v>
      </c>
      <c r="E1606" t="s">
        <v>12</v>
      </c>
      <c r="F1606" t="s">
        <v>13</v>
      </c>
      <c r="G1606" t="s">
        <v>16</v>
      </c>
      <c r="H1606" s="4">
        <v>0</v>
      </c>
      <c r="J1606" t="str">
        <f t="shared" si="50"/>
        <v>0000082971Consolidated City Population</v>
      </c>
      <c r="K1606" s="4">
        <f t="shared" si="51"/>
        <v>0</v>
      </c>
    </row>
    <row r="1607" spans="1:11">
      <c r="A1607" t="s">
        <v>552</v>
      </c>
      <c r="B1607" t="s">
        <v>10</v>
      </c>
      <c r="C1607" s="3">
        <v>46128</v>
      </c>
      <c r="D1607" t="s">
        <v>553</v>
      </c>
      <c r="E1607" t="s">
        <v>12</v>
      </c>
      <c r="F1607" t="s">
        <v>13</v>
      </c>
      <c r="G1607" t="s">
        <v>17</v>
      </c>
      <c r="H1607" s="4">
        <v>12905</v>
      </c>
      <c r="J1607" t="str">
        <f t="shared" si="50"/>
        <v>0000082971Registered Automobiles</v>
      </c>
      <c r="K1607" s="4">
        <f t="shared" si="51"/>
        <v>12905</v>
      </c>
    </row>
    <row r="1608" spans="1:11">
      <c r="A1608" t="s">
        <v>552</v>
      </c>
      <c r="B1608" t="s">
        <v>10</v>
      </c>
      <c r="C1608" s="3">
        <v>46128</v>
      </c>
      <c r="D1608" t="s">
        <v>553</v>
      </c>
      <c r="E1608" t="s">
        <v>12</v>
      </c>
      <c r="F1608" t="s">
        <v>13</v>
      </c>
      <c r="G1608" t="s">
        <v>18</v>
      </c>
      <c r="H1608" s="4">
        <v>25506</v>
      </c>
      <c r="J1608" t="str">
        <f t="shared" si="50"/>
        <v>0000082971Registered Vehicles</v>
      </c>
      <c r="K1608" s="4">
        <f t="shared" si="51"/>
        <v>25506</v>
      </c>
    </row>
    <row r="1609" spans="1:11">
      <c r="A1609" t="s">
        <v>552</v>
      </c>
      <c r="B1609" t="s">
        <v>10</v>
      </c>
      <c r="C1609" s="3">
        <v>46128</v>
      </c>
      <c r="D1609" t="s">
        <v>553</v>
      </c>
      <c r="E1609" t="s">
        <v>12</v>
      </c>
      <c r="F1609" t="s">
        <v>13</v>
      </c>
      <c r="G1609" t="s">
        <v>19</v>
      </c>
      <c r="H1609" s="4">
        <v>733.17</v>
      </c>
      <c r="J1609" t="str">
        <f t="shared" si="50"/>
        <v>0000082971Miles of Road of Unit</v>
      </c>
      <c r="K1609" s="4">
        <f t="shared" si="51"/>
        <v>733.17</v>
      </c>
    </row>
    <row r="1610" spans="1:11">
      <c r="A1610" t="s">
        <v>554</v>
      </c>
      <c r="B1610" t="s">
        <v>10</v>
      </c>
      <c r="C1610" s="3">
        <v>46128</v>
      </c>
      <c r="D1610" t="s">
        <v>553</v>
      </c>
      <c r="E1610" t="s">
        <v>21</v>
      </c>
      <c r="F1610" t="s">
        <v>555</v>
      </c>
      <c r="G1610" t="s">
        <v>19</v>
      </c>
      <c r="H1610" s="4">
        <v>43.22</v>
      </c>
      <c r="J1610" t="str">
        <f t="shared" si="50"/>
        <v>0000085722Miles of Road of Unit</v>
      </c>
      <c r="K1610" s="4">
        <f t="shared" si="51"/>
        <v>43.22</v>
      </c>
    </row>
    <row r="1611" spans="1:11">
      <c r="A1611" t="s">
        <v>554</v>
      </c>
      <c r="B1611" t="s">
        <v>10</v>
      </c>
      <c r="C1611" s="3">
        <v>46128</v>
      </c>
      <c r="D1611" t="s">
        <v>553</v>
      </c>
      <c r="E1611" t="s">
        <v>21</v>
      </c>
      <c r="F1611" t="s">
        <v>555</v>
      </c>
      <c r="G1611" t="s">
        <v>18</v>
      </c>
      <c r="H1611" s="4">
        <v>0</v>
      </c>
      <c r="J1611" t="str">
        <f t="shared" si="50"/>
        <v>0000085722Registered Vehicles</v>
      </c>
      <c r="K1611" s="4">
        <f t="shared" si="51"/>
        <v>0</v>
      </c>
    </row>
    <row r="1612" spans="1:11">
      <c r="A1612" t="s">
        <v>554</v>
      </c>
      <c r="B1612" t="s">
        <v>10</v>
      </c>
      <c r="C1612" s="3">
        <v>46128</v>
      </c>
      <c r="D1612" t="s">
        <v>553</v>
      </c>
      <c r="E1612" t="s">
        <v>21</v>
      </c>
      <c r="F1612" t="s">
        <v>555</v>
      </c>
      <c r="G1612" t="s">
        <v>17</v>
      </c>
      <c r="H1612" s="4">
        <v>0</v>
      </c>
      <c r="J1612" t="str">
        <f t="shared" si="50"/>
        <v>0000085722Registered Automobiles</v>
      </c>
      <c r="K1612" s="4">
        <f t="shared" si="51"/>
        <v>0</v>
      </c>
    </row>
    <row r="1613" spans="1:11">
      <c r="A1613" t="s">
        <v>554</v>
      </c>
      <c r="B1613" t="s">
        <v>10</v>
      </c>
      <c r="C1613" s="3">
        <v>46128</v>
      </c>
      <c r="D1613" t="s">
        <v>553</v>
      </c>
      <c r="E1613" t="s">
        <v>21</v>
      </c>
      <c r="F1613" t="s">
        <v>555</v>
      </c>
      <c r="G1613" t="s">
        <v>16</v>
      </c>
      <c r="H1613" s="4">
        <v>0</v>
      </c>
      <c r="J1613" t="str">
        <f t="shared" si="50"/>
        <v>0000085722Consolidated City Population</v>
      </c>
      <c r="K1613" s="4">
        <f t="shared" si="51"/>
        <v>0</v>
      </c>
    </row>
    <row r="1614" spans="1:11">
      <c r="A1614" t="s">
        <v>554</v>
      </c>
      <c r="B1614" t="s">
        <v>10</v>
      </c>
      <c r="C1614" s="3">
        <v>46128</v>
      </c>
      <c r="D1614" t="s">
        <v>553</v>
      </c>
      <c r="E1614" t="s">
        <v>21</v>
      </c>
      <c r="F1614" t="s">
        <v>555</v>
      </c>
      <c r="G1614" t="s">
        <v>14</v>
      </c>
      <c r="H1614" s="4">
        <v>6320</v>
      </c>
      <c r="J1614" t="str">
        <f t="shared" si="50"/>
        <v>0000085722Decennial Unit Population</v>
      </c>
      <c r="K1614" s="4">
        <f t="shared" si="51"/>
        <v>6320</v>
      </c>
    </row>
    <row r="1615" spans="1:11">
      <c r="A1615" t="s">
        <v>554</v>
      </c>
      <c r="B1615" t="s">
        <v>10</v>
      </c>
      <c r="C1615" s="3">
        <v>46128</v>
      </c>
      <c r="D1615" t="s">
        <v>553</v>
      </c>
      <c r="E1615" t="s">
        <v>21</v>
      </c>
      <c r="F1615" t="s">
        <v>555</v>
      </c>
      <c r="G1615" t="s">
        <v>15</v>
      </c>
      <c r="H1615" s="4">
        <v>6320</v>
      </c>
      <c r="J1615" t="str">
        <f t="shared" si="50"/>
        <v>0000085722Current Unit Population</v>
      </c>
      <c r="K1615" s="4">
        <f t="shared" si="51"/>
        <v>6320</v>
      </c>
    </row>
    <row r="1616" spans="1:11">
      <c r="A1616" t="s">
        <v>556</v>
      </c>
      <c r="B1616" t="s">
        <v>10</v>
      </c>
      <c r="C1616" s="3">
        <v>46128</v>
      </c>
      <c r="D1616" t="s">
        <v>553</v>
      </c>
      <c r="E1616" t="s">
        <v>21</v>
      </c>
      <c r="F1616" t="s">
        <v>557</v>
      </c>
      <c r="G1616" t="s">
        <v>18</v>
      </c>
      <c r="H1616" s="4">
        <v>0</v>
      </c>
      <c r="J1616" t="str">
        <f t="shared" si="50"/>
        <v>0000121486Registered Vehicles</v>
      </c>
      <c r="K1616" s="4">
        <f t="shared" si="51"/>
        <v>0</v>
      </c>
    </row>
    <row r="1617" spans="1:11">
      <c r="A1617" t="s">
        <v>556</v>
      </c>
      <c r="B1617" t="s">
        <v>10</v>
      </c>
      <c r="C1617" s="3">
        <v>46128</v>
      </c>
      <c r="D1617" t="s">
        <v>553</v>
      </c>
      <c r="E1617" t="s">
        <v>21</v>
      </c>
      <c r="F1617" t="s">
        <v>557</v>
      </c>
      <c r="G1617" t="s">
        <v>17</v>
      </c>
      <c r="H1617" s="4">
        <v>0</v>
      </c>
      <c r="J1617" t="str">
        <f t="shared" si="50"/>
        <v>0000121486Registered Automobiles</v>
      </c>
      <c r="K1617" s="4">
        <f t="shared" si="51"/>
        <v>0</v>
      </c>
    </row>
    <row r="1618" spans="1:11">
      <c r="A1618" t="s">
        <v>556</v>
      </c>
      <c r="B1618" t="s">
        <v>10</v>
      </c>
      <c r="C1618" s="3">
        <v>46128</v>
      </c>
      <c r="D1618" t="s">
        <v>553</v>
      </c>
      <c r="E1618" t="s">
        <v>21</v>
      </c>
      <c r="F1618" t="s">
        <v>557</v>
      </c>
      <c r="G1618" t="s">
        <v>16</v>
      </c>
      <c r="H1618" s="4">
        <v>0</v>
      </c>
      <c r="J1618" t="str">
        <f t="shared" si="50"/>
        <v>0000121486Consolidated City Population</v>
      </c>
      <c r="K1618" s="4">
        <f t="shared" si="51"/>
        <v>0</v>
      </c>
    </row>
    <row r="1619" spans="1:11">
      <c r="A1619" t="s">
        <v>556</v>
      </c>
      <c r="B1619" t="s">
        <v>10</v>
      </c>
      <c r="C1619" s="3">
        <v>46128</v>
      </c>
      <c r="D1619" t="s">
        <v>553</v>
      </c>
      <c r="E1619" t="s">
        <v>21</v>
      </c>
      <c r="F1619" t="s">
        <v>557</v>
      </c>
      <c r="G1619" t="s">
        <v>15</v>
      </c>
      <c r="H1619" s="4">
        <v>2164</v>
      </c>
      <c r="J1619" t="str">
        <f t="shared" si="50"/>
        <v>0000121486Current Unit Population</v>
      </c>
      <c r="K1619" s="4">
        <f t="shared" si="51"/>
        <v>2164</v>
      </c>
    </row>
    <row r="1620" spans="1:11">
      <c r="A1620" t="s">
        <v>556</v>
      </c>
      <c r="B1620" t="s">
        <v>10</v>
      </c>
      <c r="C1620" s="3">
        <v>46128</v>
      </c>
      <c r="D1620" t="s">
        <v>553</v>
      </c>
      <c r="E1620" t="s">
        <v>21</v>
      </c>
      <c r="F1620" t="s">
        <v>557</v>
      </c>
      <c r="G1620" t="s">
        <v>14</v>
      </c>
      <c r="H1620" s="4">
        <v>2164</v>
      </c>
      <c r="J1620" t="str">
        <f t="shared" si="50"/>
        <v>0000121486Decennial Unit Population</v>
      </c>
      <c r="K1620" s="4">
        <f t="shared" si="51"/>
        <v>2164</v>
      </c>
    </row>
    <row r="1621" spans="1:11">
      <c r="A1621" t="s">
        <v>556</v>
      </c>
      <c r="B1621" t="s">
        <v>10</v>
      </c>
      <c r="C1621" s="3">
        <v>46128</v>
      </c>
      <c r="D1621" t="s">
        <v>553</v>
      </c>
      <c r="E1621" t="s">
        <v>21</v>
      </c>
      <c r="F1621" t="s">
        <v>557</v>
      </c>
      <c r="G1621" t="s">
        <v>19</v>
      </c>
      <c r="H1621" s="4">
        <v>16.64</v>
      </c>
      <c r="J1621" t="str">
        <f t="shared" si="50"/>
        <v>0000121486Miles of Road of Unit</v>
      </c>
      <c r="K1621" s="4">
        <f t="shared" si="51"/>
        <v>16.64</v>
      </c>
    </row>
    <row r="1622" spans="1:11">
      <c r="A1622" t="s">
        <v>558</v>
      </c>
      <c r="B1622" t="s">
        <v>10</v>
      </c>
      <c r="C1622" s="3">
        <v>46128</v>
      </c>
      <c r="D1622" t="s">
        <v>553</v>
      </c>
      <c r="E1622" t="s">
        <v>21</v>
      </c>
      <c r="F1622" t="s">
        <v>559</v>
      </c>
      <c r="G1622" t="s">
        <v>19</v>
      </c>
      <c r="H1622" s="4">
        <v>2.6</v>
      </c>
      <c r="J1622" t="str">
        <f t="shared" si="50"/>
        <v>0000121485Miles of Road of Unit</v>
      </c>
      <c r="K1622" s="4">
        <f t="shared" si="51"/>
        <v>2.6</v>
      </c>
    </row>
    <row r="1623" spans="1:11">
      <c r="A1623" t="s">
        <v>558</v>
      </c>
      <c r="B1623" t="s">
        <v>10</v>
      </c>
      <c r="C1623" s="3">
        <v>46128</v>
      </c>
      <c r="D1623" t="s">
        <v>553</v>
      </c>
      <c r="E1623" t="s">
        <v>21</v>
      </c>
      <c r="F1623" t="s">
        <v>559</v>
      </c>
      <c r="G1623" t="s">
        <v>18</v>
      </c>
      <c r="H1623" s="4">
        <v>0</v>
      </c>
      <c r="J1623" t="str">
        <f t="shared" si="50"/>
        <v>0000121485Registered Vehicles</v>
      </c>
      <c r="K1623" s="4">
        <f t="shared" si="51"/>
        <v>0</v>
      </c>
    </row>
    <row r="1624" spans="1:11">
      <c r="A1624" t="s">
        <v>558</v>
      </c>
      <c r="B1624" t="s">
        <v>10</v>
      </c>
      <c r="C1624" s="3">
        <v>46128</v>
      </c>
      <c r="D1624" t="s">
        <v>553</v>
      </c>
      <c r="E1624" t="s">
        <v>21</v>
      </c>
      <c r="F1624" t="s">
        <v>559</v>
      </c>
      <c r="G1624" t="s">
        <v>17</v>
      </c>
      <c r="H1624" s="4">
        <v>0</v>
      </c>
      <c r="J1624" t="str">
        <f t="shared" si="50"/>
        <v>0000121485Registered Automobiles</v>
      </c>
      <c r="K1624" s="4">
        <f t="shared" si="51"/>
        <v>0</v>
      </c>
    </row>
    <row r="1625" spans="1:11">
      <c r="A1625" t="s">
        <v>558</v>
      </c>
      <c r="B1625" t="s">
        <v>10</v>
      </c>
      <c r="C1625" s="3">
        <v>46128</v>
      </c>
      <c r="D1625" t="s">
        <v>553</v>
      </c>
      <c r="E1625" t="s">
        <v>21</v>
      </c>
      <c r="F1625" t="s">
        <v>559</v>
      </c>
      <c r="G1625" t="s">
        <v>16</v>
      </c>
      <c r="H1625" s="4">
        <v>0</v>
      </c>
      <c r="J1625" t="str">
        <f t="shared" si="50"/>
        <v>0000121485Consolidated City Population</v>
      </c>
      <c r="K1625" s="4">
        <f t="shared" si="51"/>
        <v>0</v>
      </c>
    </row>
    <row r="1626" spans="1:11">
      <c r="A1626" t="s">
        <v>558</v>
      </c>
      <c r="B1626" t="s">
        <v>10</v>
      </c>
      <c r="C1626" s="3">
        <v>46128</v>
      </c>
      <c r="D1626" t="s">
        <v>553</v>
      </c>
      <c r="E1626" t="s">
        <v>21</v>
      </c>
      <c r="F1626" t="s">
        <v>559</v>
      </c>
      <c r="G1626" t="s">
        <v>14</v>
      </c>
      <c r="H1626" s="4">
        <v>239</v>
      </c>
      <c r="J1626" t="str">
        <f t="shared" si="50"/>
        <v>0000121485Decennial Unit Population</v>
      </c>
      <c r="K1626" s="4">
        <f t="shared" si="51"/>
        <v>239</v>
      </c>
    </row>
    <row r="1627" spans="1:11">
      <c r="A1627" t="s">
        <v>558</v>
      </c>
      <c r="B1627" t="s">
        <v>10</v>
      </c>
      <c r="C1627" s="3">
        <v>46128</v>
      </c>
      <c r="D1627" t="s">
        <v>553</v>
      </c>
      <c r="E1627" t="s">
        <v>21</v>
      </c>
      <c r="F1627" t="s">
        <v>559</v>
      </c>
      <c r="G1627" t="s">
        <v>15</v>
      </c>
      <c r="H1627" s="4">
        <v>239</v>
      </c>
      <c r="J1627" t="str">
        <f t="shared" si="50"/>
        <v>0000121485Current Unit Population</v>
      </c>
      <c r="K1627" s="4">
        <f t="shared" si="51"/>
        <v>239</v>
      </c>
    </row>
    <row r="1628" spans="1:11">
      <c r="A1628" t="s">
        <v>560</v>
      </c>
      <c r="B1628" t="s">
        <v>10</v>
      </c>
      <c r="C1628" s="3">
        <v>46128</v>
      </c>
      <c r="D1628" t="s">
        <v>553</v>
      </c>
      <c r="E1628" t="s">
        <v>21</v>
      </c>
      <c r="F1628" t="s">
        <v>561</v>
      </c>
      <c r="G1628" t="s">
        <v>14</v>
      </c>
      <c r="H1628" s="4">
        <v>621</v>
      </c>
      <c r="J1628" t="str">
        <f t="shared" si="50"/>
        <v>0000121487Decennial Unit Population</v>
      </c>
      <c r="K1628" s="4">
        <f t="shared" si="51"/>
        <v>621</v>
      </c>
    </row>
    <row r="1629" spans="1:11">
      <c r="A1629" t="s">
        <v>560</v>
      </c>
      <c r="B1629" t="s">
        <v>10</v>
      </c>
      <c r="C1629" s="3">
        <v>46128</v>
      </c>
      <c r="D1629" t="s">
        <v>553</v>
      </c>
      <c r="E1629" t="s">
        <v>21</v>
      </c>
      <c r="F1629" t="s">
        <v>561</v>
      </c>
      <c r="G1629" t="s">
        <v>15</v>
      </c>
      <c r="H1629" s="4">
        <v>621</v>
      </c>
      <c r="J1629" t="str">
        <f t="shared" si="50"/>
        <v>0000121487Current Unit Population</v>
      </c>
      <c r="K1629" s="4">
        <f t="shared" si="51"/>
        <v>621</v>
      </c>
    </row>
    <row r="1630" spans="1:11">
      <c r="A1630" t="s">
        <v>560</v>
      </c>
      <c r="B1630" t="s">
        <v>10</v>
      </c>
      <c r="C1630" s="3">
        <v>46128</v>
      </c>
      <c r="D1630" t="s">
        <v>553</v>
      </c>
      <c r="E1630" t="s">
        <v>21</v>
      </c>
      <c r="F1630" t="s">
        <v>561</v>
      </c>
      <c r="G1630" t="s">
        <v>16</v>
      </c>
      <c r="H1630" s="4">
        <v>0</v>
      </c>
      <c r="J1630" t="str">
        <f t="shared" si="50"/>
        <v>0000121487Consolidated City Population</v>
      </c>
      <c r="K1630" s="4">
        <f t="shared" si="51"/>
        <v>0</v>
      </c>
    </row>
    <row r="1631" spans="1:11">
      <c r="A1631" t="s">
        <v>560</v>
      </c>
      <c r="B1631" t="s">
        <v>10</v>
      </c>
      <c r="C1631" s="3">
        <v>46128</v>
      </c>
      <c r="D1631" t="s">
        <v>553</v>
      </c>
      <c r="E1631" t="s">
        <v>21</v>
      </c>
      <c r="F1631" t="s">
        <v>561</v>
      </c>
      <c r="G1631" t="s">
        <v>17</v>
      </c>
      <c r="H1631" s="4">
        <v>0</v>
      </c>
      <c r="J1631" t="str">
        <f t="shared" si="50"/>
        <v>0000121487Registered Automobiles</v>
      </c>
      <c r="K1631" s="4">
        <f t="shared" si="51"/>
        <v>0</v>
      </c>
    </row>
    <row r="1632" spans="1:11">
      <c r="A1632" t="s">
        <v>560</v>
      </c>
      <c r="B1632" t="s">
        <v>10</v>
      </c>
      <c r="C1632" s="3">
        <v>46128</v>
      </c>
      <c r="D1632" t="s">
        <v>553</v>
      </c>
      <c r="E1632" t="s">
        <v>21</v>
      </c>
      <c r="F1632" t="s">
        <v>561</v>
      </c>
      <c r="G1632" t="s">
        <v>18</v>
      </c>
      <c r="H1632" s="4">
        <v>0</v>
      </c>
      <c r="J1632" t="str">
        <f t="shared" si="50"/>
        <v>0000121487Registered Vehicles</v>
      </c>
      <c r="K1632" s="4">
        <f t="shared" si="51"/>
        <v>0</v>
      </c>
    </row>
    <row r="1633" spans="1:11">
      <c r="A1633" t="s">
        <v>560</v>
      </c>
      <c r="B1633" t="s">
        <v>10</v>
      </c>
      <c r="C1633" s="3">
        <v>46128</v>
      </c>
      <c r="D1633" t="s">
        <v>553</v>
      </c>
      <c r="E1633" t="s">
        <v>21</v>
      </c>
      <c r="F1633" t="s">
        <v>561</v>
      </c>
      <c r="G1633" t="s">
        <v>19</v>
      </c>
      <c r="H1633" s="4">
        <v>7.42</v>
      </c>
      <c r="J1633" t="str">
        <f t="shared" si="50"/>
        <v>0000121487Miles of Road of Unit</v>
      </c>
      <c r="K1633" s="4">
        <f t="shared" si="51"/>
        <v>7.42</v>
      </c>
    </row>
    <row r="1634" spans="1:11">
      <c r="A1634" t="s">
        <v>562</v>
      </c>
      <c r="B1634" t="s">
        <v>10</v>
      </c>
      <c r="C1634" s="3">
        <v>46128</v>
      </c>
      <c r="D1634" t="s">
        <v>553</v>
      </c>
      <c r="E1634" t="s">
        <v>21</v>
      </c>
      <c r="F1634" t="s">
        <v>563</v>
      </c>
      <c r="G1634" t="s">
        <v>14</v>
      </c>
      <c r="H1634" s="4">
        <v>1100</v>
      </c>
      <c r="J1634" t="str">
        <f t="shared" si="50"/>
        <v>0000073561Decennial Unit Population</v>
      </c>
      <c r="K1634" s="4">
        <f t="shared" si="51"/>
        <v>1100</v>
      </c>
    </row>
    <row r="1635" spans="1:11">
      <c r="A1635" t="s">
        <v>562</v>
      </c>
      <c r="B1635" t="s">
        <v>10</v>
      </c>
      <c r="C1635" s="3">
        <v>46128</v>
      </c>
      <c r="D1635" t="s">
        <v>553</v>
      </c>
      <c r="E1635" t="s">
        <v>21</v>
      </c>
      <c r="F1635" t="s">
        <v>563</v>
      </c>
      <c r="G1635" t="s">
        <v>19</v>
      </c>
      <c r="H1635" s="4">
        <v>11.59</v>
      </c>
      <c r="J1635" t="str">
        <f t="shared" si="50"/>
        <v>0000073561Miles of Road of Unit</v>
      </c>
      <c r="K1635" s="4">
        <f t="shared" si="51"/>
        <v>11.59</v>
      </c>
    </row>
    <row r="1636" spans="1:11">
      <c r="A1636" t="s">
        <v>562</v>
      </c>
      <c r="B1636" t="s">
        <v>10</v>
      </c>
      <c r="C1636" s="3">
        <v>46128</v>
      </c>
      <c r="D1636" t="s">
        <v>553</v>
      </c>
      <c r="E1636" t="s">
        <v>21</v>
      </c>
      <c r="F1636" t="s">
        <v>563</v>
      </c>
      <c r="G1636" t="s">
        <v>15</v>
      </c>
      <c r="H1636" s="4">
        <v>1100</v>
      </c>
      <c r="J1636" t="str">
        <f t="shared" si="50"/>
        <v>0000073561Current Unit Population</v>
      </c>
      <c r="K1636" s="4">
        <f t="shared" si="51"/>
        <v>1100</v>
      </c>
    </row>
    <row r="1637" spans="1:11">
      <c r="A1637" t="s">
        <v>562</v>
      </c>
      <c r="B1637" t="s">
        <v>10</v>
      </c>
      <c r="C1637" s="3">
        <v>46128</v>
      </c>
      <c r="D1637" t="s">
        <v>553</v>
      </c>
      <c r="E1637" t="s">
        <v>21</v>
      </c>
      <c r="F1637" t="s">
        <v>563</v>
      </c>
      <c r="G1637" t="s">
        <v>16</v>
      </c>
      <c r="H1637" s="4">
        <v>0</v>
      </c>
      <c r="J1637" t="str">
        <f t="shared" si="50"/>
        <v>0000073561Consolidated City Population</v>
      </c>
      <c r="K1637" s="4">
        <f t="shared" si="51"/>
        <v>0</v>
      </c>
    </row>
    <row r="1638" spans="1:11">
      <c r="A1638" t="s">
        <v>562</v>
      </c>
      <c r="B1638" t="s">
        <v>10</v>
      </c>
      <c r="C1638" s="3">
        <v>46128</v>
      </c>
      <c r="D1638" t="s">
        <v>553</v>
      </c>
      <c r="E1638" t="s">
        <v>21</v>
      </c>
      <c r="F1638" t="s">
        <v>563</v>
      </c>
      <c r="G1638" t="s">
        <v>17</v>
      </c>
      <c r="H1638" s="4">
        <v>0</v>
      </c>
      <c r="J1638" t="str">
        <f t="shared" si="50"/>
        <v>0000073561Registered Automobiles</v>
      </c>
      <c r="K1638" s="4">
        <f t="shared" si="51"/>
        <v>0</v>
      </c>
    </row>
    <row r="1639" spans="1:11">
      <c r="A1639" t="s">
        <v>562</v>
      </c>
      <c r="B1639" t="s">
        <v>10</v>
      </c>
      <c r="C1639" s="3">
        <v>46128</v>
      </c>
      <c r="D1639" t="s">
        <v>553</v>
      </c>
      <c r="E1639" t="s">
        <v>21</v>
      </c>
      <c r="F1639" t="s">
        <v>563</v>
      </c>
      <c r="G1639" t="s">
        <v>18</v>
      </c>
      <c r="H1639" s="4">
        <v>0</v>
      </c>
      <c r="J1639" t="str">
        <f t="shared" si="50"/>
        <v>0000073561Registered Vehicles</v>
      </c>
      <c r="K1639" s="4">
        <f t="shared" si="51"/>
        <v>0</v>
      </c>
    </row>
    <row r="1640" spans="1:11">
      <c r="A1640" t="s">
        <v>564</v>
      </c>
      <c r="B1640" t="s">
        <v>10</v>
      </c>
      <c r="C1640" s="3">
        <v>46128</v>
      </c>
      <c r="D1640" t="s">
        <v>553</v>
      </c>
      <c r="E1640" t="s">
        <v>21</v>
      </c>
      <c r="F1640" t="s">
        <v>565</v>
      </c>
      <c r="G1640" t="s">
        <v>19</v>
      </c>
      <c r="H1640" s="4">
        <v>3.1</v>
      </c>
      <c r="J1640" t="str">
        <f t="shared" si="50"/>
        <v>0000121492Miles of Road of Unit</v>
      </c>
      <c r="K1640" s="4">
        <f t="shared" si="51"/>
        <v>3.1</v>
      </c>
    </row>
    <row r="1641" spans="1:11">
      <c r="A1641" t="s">
        <v>564</v>
      </c>
      <c r="B1641" t="s">
        <v>10</v>
      </c>
      <c r="C1641" s="3">
        <v>46128</v>
      </c>
      <c r="D1641" t="s">
        <v>553</v>
      </c>
      <c r="E1641" t="s">
        <v>21</v>
      </c>
      <c r="F1641" t="s">
        <v>565</v>
      </c>
      <c r="G1641" t="s">
        <v>18</v>
      </c>
      <c r="H1641" s="4">
        <v>0</v>
      </c>
      <c r="J1641" t="str">
        <f t="shared" si="50"/>
        <v>0000121492Registered Vehicles</v>
      </c>
      <c r="K1641" s="4">
        <f t="shared" si="51"/>
        <v>0</v>
      </c>
    </row>
    <row r="1642" spans="1:11">
      <c r="A1642" t="s">
        <v>564</v>
      </c>
      <c r="B1642" t="s">
        <v>10</v>
      </c>
      <c r="C1642" s="3">
        <v>46128</v>
      </c>
      <c r="D1642" t="s">
        <v>553</v>
      </c>
      <c r="E1642" t="s">
        <v>21</v>
      </c>
      <c r="F1642" t="s">
        <v>565</v>
      </c>
      <c r="G1642" t="s">
        <v>17</v>
      </c>
      <c r="H1642" s="4">
        <v>0</v>
      </c>
      <c r="J1642" t="str">
        <f t="shared" si="50"/>
        <v>0000121492Registered Automobiles</v>
      </c>
      <c r="K1642" s="4">
        <f t="shared" si="51"/>
        <v>0</v>
      </c>
    </row>
    <row r="1643" spans="1:11">
      <c r="A1643" t="s">
        <v>564</v>
      </c>
      <c r="B1643" t="s">
        <v>10</v>
      </c>
      <c r="C1643" s="3">
        <v>46128</v>
      </c>
      <c r="D1643" t="s">
        <v>553</v>
      </c>
      <c r="E1643" t="s">
        <v>21</v>
      </c>
      <c r="F1643" t="s">
        <v>565</v>
      </c>
      <c r="G1643" t="s">
        <v>16</v>
      </c>
      <c r="H1643" s="4">
        <v>0</v>
      </c>
      <c r="J1643" t="str">
        <f t="shared" si="50"/>
        <v>0000121492Consolidated City Population</v>
      </c>
      <c r="K1643" s="4">
        <f t="shared" si="51"/>
        <v>0</v>
      </c>
    </row>
    <row r="1644" spans="1:11">
      <c r="A1644" t="s">
        <v>564</v>
      </c>
      <c r="B1644" t="s">
        <v>10</v>
      </c>
      <c r="C1644" s="3">
        <v>46128</v>
      </c>
      <c r="D1644" t="s">
        <v>553</v>
      </c>
      <c r="E1644" t="s">
        <v>21</v>
      </c>
      <c r="F1644" t="s">
        <v>565</v>
      </c>
      <c r="G1644" t="s">
        <v>15</v>
      </c>
      <c r="H1644" s="4">
        <v>151</v>
      </c>
      <c r="J1644" t="str">
        <f t="shared" si="50"/>
        <v>0000121492Current Unit Population</v>
      </c>
      <c r="K1644" s="4">
        <f t="shared" si="51"/>
        <v>151</v>
      </c>
    </row>
    <row r="1645" spans="1:11">
      <c r="A1645" t="s">
        <v>564</v>
      </c>
      <c r="B1645" t="s">
        <v>10</v>
      </c>
      <c r="C1645" s="3">
        <v>46128</v>
      </c>
      <c r="D1645" t="s">
        <v>553</v>
      </c>
      <c r="E1645" t="s">
        <v>21</v>
      </c>
      <c r="F1645" t="s">
        <v>565</v>
      </c>
      <c r="G1645" t="s">
        <v>14</v>
      </c>
      <c r="H1645" s="4">
        <v>151</v>
      </c>
      <c r="J1645" t="str">
        <f t="shared" si="50"/>
        <v>0000121492Decennial Unit Population</v>
      </c>
      <c r="K1645" s="4">
        <f t="shared" si="51"/>
        <v>151</v>
      </c>
    </row>
    <row r="1646" spans="1:11">
      <c r="A1646" t="s">
        <v>566</v>
      </c>
      <c r="B1646" t="s">
        <v>10</v>
      </c>
      <c r="C1646" s="3">
        <v>46128</v>
      </c>
      <c r="D1646" t="s">
        <v>567</v>
      </c>
      <c r="E1646" t="s">
        <v>12</v>
      </c>
      <c r="F1646" t="s">
        <v>13</v>
      </c>
      <c r="G1646" t="s">
        <v>14</v>
      </c>
      <c r="H1646" s="4">
        <v>16632</v>
      </c>
      <c r="J1646" t="str">
        <f t="shared" si="50"/>
        <v>0000082972Decennial Unit Population</v>
      </c>
      <c r="K1646" s="4">
        <f t="shared" si="51"/>
        <v>16632</v>
      </c>
    </row>
    <row r="1647" spans="1:11">
      <c r="A1647" t="s">
        <v>566</v>
      </c>
      <c r="B1647" t="s">
        <v>10</v>
      </c>
      <c r="C1647" s="3">
        <v>46128</v>
      </c>
      <c r="D1647" t="s">
        <v>567</v>
      </c>
      <c r="E1647" t="s">
        <v>12</v>
      </c>
      <c r="F1647" t="s">
        <v>13</v>
      </c>
      <c r="G1647" t="s">
        <v>15</v>
      </c>
      <c r="H1647" s="4">
        <v>16632</v>
      </c>
      <c r="J1647" t="str">
        <f t="shared" si="50"/>
        <v>0000082972Current Unit Population</v>
      </c>
      <c r="K1647" s="4">
        <f t="shared" si="51"/>
        <v>16632</v>
      </c>
    </row>
    <row r="1648" spans="1:11">
      <c r="A1648" t="s">
        <v>566</v>
      </c>
      <c r="B1648" t="s">
        <v>10</v>
      </c>
      <c r="C1648" s="3">
        <v>46128</v>
      </c>
      <c r="D1648" t="s">
        <v>567</v>
      </c>
      <c r="E1648" t="s">
        <v>12</v>
      </c>
      <c r="F1648" t="s">
        <v>13</v>
      </c>
      <c r="G1648" t="s">
        <v>16</v>
      </c>
      <c r="H1648" s="4">
        <v>0</v>
      </c>
      <c r="J1648" t="str">
        <f t="shared" si="50"/>
        <v>0000082972Consolidated City Population</v>
      </c>
      <c r="K1648" s="4">
        <f t="shared" si="51"/>
        <v>0</v>
      </c>
    </row>
    <row r="1649" spans="1:11">
      <c r="A1649" t="s">
        <v>566</v>
      </c>
      <c r="B1649" t="s">
        <v>10</v>
      </c>
      <c r="C1649" s="3">
        <v>46128</v>
      </c>
      <c r="D1649" t="s">
        <v>567</v>
      </c>
      <c r="E1649" t="s">
        <v>12</v>
      </c>
      <c r="F1649" t="s">
        <v>13</v>
      </c>
      <c r="G1649" t="s">
        <v>17</v>
      </c>
      <c r="H1649" s="4">
        <v>20724</v>
      </c>
      <c r="J1649" t="str">
        <f t="shared" si="50"/>
        <v>0000082972Registered Automobiles</v>
      </c>
      <c r="K1649" s="4">
        <f t="shared" si="51"/>
        <v>20724</v>
      </c>
    </row>
    <row r="1650" spans="1:11">
      <c r="A1650" t="s">
        <v>566</v>
      </c>
      <c r="B1650" t="s">
        <v>10</v>
      </c>
      <c r="C1650" s="3">
        <v>46128</v>
      </c>
      <c r="D1650" t="s">
        <v>567</v>
      </c>
      <c r="E1650" t="s">
        <v>12</v>
      </c>
      <c r="F1650" t="s">
        <v>13</v>
      </c>
      <c r="G1650" t="s">
        <v>18</v>
      </c>
      <c r="H1650" s="4">
        <v>36638</v>
      </c>
      <c r="J1650" t="str">
        <f t="shared" si="50"/>
        <v>0000082972Registered Vehicles</v>
      </c>
      <c r="K1650" s="4">
        <f t="shared" si="51"/>
        <v>36638</v>
      </c>
    </row>
    <row r="1651" spans="1:11">
      <c r="A1651" t="s">
        <v>566</v>
      </c>
      <c r="B1651" t="s">
        <v>10</v>
      </c>
      <c r="C1651" s="3">
        <v>46128</v>
      </c>
      <c r="D1651" t="s">
        <v>567</v>
      </c>
      <c r="E1651" t="s">
        <v>12</v>
      </c>
      <c r="F1651" t="s">
        <v>13</v>
      </c>
      <c r="G1651" t="s">
        <v>19</v>
      </c>
      <c r="H1651" s="4">
        <v>529.35</v>
      </c>
      <c r="J1651" t="str">
        <f t="shared" si="50"/>
        <v>0000082972Miles of Road of Unit</v>
      </c>
      <c r="K1651" s="4">
        <f t="shared" si="51"/>
        <v>529.35</v>
      </c>
    </row>
    <row r="1652" spans="1:11">
      <c r="A1652" t="s">
        <v>568</v>
      </c>
      <c r="B1652" t="s">
        <v>10</v>
      </c>
      <c r="C1652" s="3">
        <v>46128</v>
      </c>
      <c r="D1652" t="s">
        <v>567</v>
      </c>
      <c r="E1652" t="s">
        <v>21</v>
      </c>
      <c r="F1652" t="s">
        <v>569</v>
      </c>
      <c r="G1652" t="s">
        <v>16</v>
      </c>
      <c r="H1652" s="4">
        <v>0</v>
      </c>
      <c r="J1652" t="str">
        <f t="shared" si="50"/>
        <v>0000075248Consolidated City Population</v>
      </c>
      <c r="K1652" s="4">
        <f t="shared" si="51"/>
        <v>0</v>
      </c>
    </row>
    <row r="1653" spans="1:11">
      <c r="A1653" t="s">
        <v>568</v>
      </c>
      <c r="B1653" t="s">
        <v>10</v>
      </c>
      <c r="C1653" s="3">
        <v>46128</v>
      </c>
      <c r="D1653" t="s">
        <v>567</v>
      </c>
      <c r="E1653" t="s">
        <v>21</v>
      </c>
      <c r="F1653" t="s">
        <v>569</v>
      </c>
      <c r="G1653" t="s">
        <v>19</v>
      </c>
      <c r="H1653" s="4">
        <v>70.72</v>
      </c>
      <c r="J1653" t="str">
        <f t="shared" si="50"/>
        <v>0000075248Miles of Road of Unit</v>
      </c>
      <c r="K1653" s="4">
        <f t="shared" si="51"/>
        <v>70.72</v>
      </c>
    </row>
    <row r="1654" spans="1:11">
      <c r="A1654" t="s">
        <v>568</v>
      </c>
      <c r="B1654" t="s">
        <v>10</v>
      </c>
      <c r="C1654" s="3">
        <v>46128</v>
      </c>
      <c r="D1654" t="s">
        <v>567</v>
      </c>
      <c r="E1654" t="s">
        <v>21</v>
      </c>
      <c r="F1654" t="s">
        <v>569</v>
      </c>
      <c r="G1654" t="s">
        <v>18</v>
      </c>
      <c r="H1654" s="4">
        <v>0</v>
      </c>
      <c r="J1654" t="str">
        <f t="shared" si="50"/>
        <v>0000075248Registered Vehicles</v>
      </c>
      <c r="K1654" s="4">
        <f t="shared" si="51"/>
        <v>0</v>
      </c>
    </row>
    <row r="1655" spans="1:11">
      <c r="A1655" t="s">
        <v>568</v>
      </c>
      <c r="B1655" t="s">
        <v>10</v>
      </c>
      <c r="C1655" s="3">
        <v>46128</v>
      </c>
      <c r="D1655" t="s">
        <v>567</v>
      </c>
      <c r="E1655" t="s">
        <v>21</v>
      </c>
      <c r="F1655" t="s">
        <v>569</v>
      </c>
      <c r="G1655" t="s">
        <v>17</v>
      </c>
      <c r="H1655" s="4">
        <v>0</v>
      </c>
      <c r="J1655" t="str">
        <f t="shared" si="50"/>
        <v>0000075248Registered Automobiles</v>
      </c>
      <c r="K1655" s="4">
        <f t="shared" si="51"/>
        <v>0</v>
      </c>
    </row>
    <row r="1656" spans="1:11">
      <c r="A1656" t="s">
        <v>568</v>
      </c>
      <c r="B1656" t="s">
        <v>10</v>
      </c>
      <c r="C1656" s="3">
        <v>46128</v>
      </c>
      <c r="D1656" t="s">
        <v>567</v>
      </c>
      <c r="E1656" t="s">
        <v>21</v>
      </c>
      <c r="F1656" t="s">
        <v>569</v>
      </c>
      <c r="G1656" t="s">
        <v>15</v>
      </c>
      <c r="H1656" s="4">
        <v>12357</v>
      </c>
      <c r="J1656" t="str">
        <f t="shared" si="50"/>
        <v>0000075248Current Unit Population</v>
      </c>
      <c r="K1656" s="4">
        <f t="shared" si="51"/>
        <v>12357</v>
      </c>
    </row>
    <row r="1657" spans="1:11">
      <c r="A1657" t="s">
        <v>568</v>
      </c>
      <c r="B1657" t="s">
        <v>10</v>
      </c>
      <c r="C1657" s="3">
        <v>46128</v>
      </c>
      <c r="D1657" t="s">
        <v>567</v>
      </c>
      <c r="E1657" t="s">
        <v>21</v>
      </c>
      <c r="F1657" t="s">
        <v>569</v>
      </c>
      <c r="G1657" t="s">
        <v>14</v>
      </c>
      <c r="H1657" s="4">
        <v>12357</v>
      </c>
      <c r="J1657" t="str">
        <f t="shared" si="50"/>
        <v>0000075248Decennial Unit Population</v>
      </c>
      <c r="K1657" s="4">
        <f t="shared" si="51"/>
        <v>12357</v>
      </c>
    </row>
    <row r="1658" spans="1:11">
      <c r="A1658" t="s">
        <v>570</v>
      </c>
      <c r="B1658" t="s">
        <v>10</v>
      </c>
      <c r="C1658" s="3">
        <v>46128</v>
      </c>
      <c r="D1658" t="s">
        <v>567</v>
      </c>
      <c r="E1658" t="s">
        <v>21</v>
      </c>
      <c r="F1658" t="s">
        <v>571</v>
      </c>
      <c r="G1658" t="s">
        <v>14</v>
      </c>
      <c r="H1658" s="4">
        <v>72</v>
      </c>
      <c r="J1658" t="str">
        <f t="shared" si="50"/>
        <v>0000260659Decennial Unit Population</v>
      </c>
      <c r="K1658" s="4">
        <f t="shared" si="51"/>
        <v>72</v>
      </c>
    </row>
    <row r="1659" spans="1:11">
      <c r="A1659" t="s">
        <v>570</v>
      </c>
      <c r="B1659" t="s">
        <v>10</v>
      </c>
      <c r="C1659" s="3">
        <v>46128</v>
      </c>
      <c r="D1659" t="s">
        <v>567</v>
      </c>
      <c r="E1659" t="s">
        <v>21</v>
      </c>
      <c r="F1659" t="s">
        <v>571</v>
      </c>
      <c r="G1659" t="s">
        <v>15</v>
      </c>
      <c r="H1659" s="4">
        <v>72</v>
      </c>
      <c r="J1659" t="str">
        <f t="shared" si="50"/>
        <v>0000260659Current Unit Population</v>
      </c>
      <c r="K1659" s="4">
        <f t="shared" si="51"/>
        <v>72</v>
      </c>
    </row>
    <row r="1660" spans="1:11">
      <c r="A1660" t="s">
        <v>570</v>
      </c>
      <c r="B1660" t="s">
        <v>10</v>
      </c>
      <c r="C1660" s="3">
        <v>46128</v>
      </c>
      <c r="D1660" t="s">
        <v>567</v>
      </c>
      <c r="E1660" t="s">
        <v>21</v>
      </c>
      <c r="F1660" t="s">
        <v>571</v>
      </c>
      <c r="G1660" t="s">
        <v>19</v>
      </c>
      <c r="H1660" s="4">
        <v>0.91</v>
      </c>
      <c r="J1660" t="str">
        <f t="shared" si="50"/>
        <v>0000260659Miles of Road of Unit</v>
      </c>
      <c r="K1660" s="4">
        <f t="shared" si="51"/>
        <v>0.91</v>
      </c>
    </row>
    <row r="1661" spans="1:11">
      <c r="A1661" t="s">
        <v>570</v>
      </c>
      <c r="B1661" t="s">
        <v>10</v>
      </c>
      <c r="C1661" s="3">
        <v>46128</v>
      </c>
      <c r="D1661" t="s">
        <v>567</v>
      </c>
      <c r="E1661" t="s">
        <v>21</v>
      </c>
      <c r="F1661" t="s">
        <v>571</v>
      </c>
      <c r="G1661" t="s">
        <v>16</v>
      </c>
      <c r="H1661" s="4">
        <v>0</v>
      </c>
      <c r="J1661" t="str">
        <f t="shared" si="50"/>
        <v>0000260659Consolidated City Population</v>
      </c>
      <c r="K1661" s="4">
        <f t="shared" si="51"/>
        <v>0</v>
      </c>
    </row>
    <row r="1662" spans="1:11">
      <c r="A1662" t="s">
        <v>570</v>
      </c>
      <c r="B1662" t="s">
        <v>10</v>
      </c>
      <c r="C1662" s="3">
        <v>46128</v>
      </c>
      <c r="D1662" t="s">
        <v>567</v>
      </c>
      <c r="E1662" t="s">
        <v>21</v>
      </c>
      <c r="F1662" t="s">
        <v>571</v>
      </c>
      <c r="G1662" t="s">
        <v>17</v>
      </c>
      <c r="H1662" s="4">
        <v>0</v>
      </c>
      <c r="J1662" t="str">
        <f t="shared" si="50"/>
        <v>0000260659Registered Automobiles</v>
      </c>
      <c r="K1662" s="4">
        <f t="shared" si="51"/>
        <v>0</v>
      </c>
    </row>
    <row r="1663" spans="1:11">
      <c r="A1663" t="s">
        <v>570</v>
      </c>
      <c r="B1663" t="s">
        <v>10</v>
      </c>
      <c r="C1663" s="3">
        <v>46128</v>
      </c>
      <c r="D1663" t="s">
        <v>567</v>
      </c>
      <c r="E1663" t="s">
        <v>21</v>
      </c>
      <c r="F1663" t="s">
        <v>571</v>
      </c>
      <c r="G1663" t="s">
        <v>18</v>
      </c>
      <c r="H1663" s="4">
        <v>0</v>
      </c>
      <c r="J1663" t="str">
        <f t="shared" si="50"/>
        <v>0000260659Registered Vehicles</v>
      </c>
      <c r="K1663" s="4">
        <f t="shared" si="51"/>
        <v>0</v>
      </c>
    </row>
    <row r="1664" spans="1:11">
      <c r="A1664" t="s">
        <v>572</v>
      </c>
      <c r="B1664" t="s">
        <v>10</v>
      </c>
      <c r="C1664" s="3">
        <v>46128</v>
      </c>
      <c r="D1664" t="s">
        <v>567</v>
      </c>
      <c r="E1664" t="s">
        <v>21</v>
      </c>
      <c r="F1664" t="s">
        <v>573</v>
      </c>
      <c r="G1664" t="s">
        <v>15</v>
      </c>
      <c r="H1664" s="4">
        <v>343</v>
      </c>
      <c r="J1664" t="str">
        <f t="shared" si="50"/>
        <v>0000121501Current Unit Population</v>
      </c>
      <c r="K1664" s="4">
        <f t="shared" si="51"/>
        <v>343</v>
      </c>
    </row>
    <row r="1665" spans="1:11">
      <c r="A1665" t="s">
        <v>572</v>
      </c>
      <c r="B1665" t="s">
        <v>10</v>
      </c>
      <c r="C1665" s="3">
        <v>46128</v>
      </c>
      <c r="D1665" t="s">
        <v>567</v>
      </c>
      <c r="E1665" t="s">
        <v>21</v>
      </c>
      <c r="F1665" t="s">
        <v>573</v>
      </c>
      <c r="G1665" t="s">
        <v>14</v>
      </c>
      <c r="H1665" s="4">
        <v>343</v>
      </c>
      <c r="J1665" t="str">
        <f t="shared" si="50"/>
        <v>0000121501Decennial Unit Population</v>
      </c>
      <c r="K1665" s="4">
        <f t="shared" si="51"/>
        <v>343</v>
      </c>
    </row>
    <row r="1666" spans="1:11">
      <c r="A1666" t="s">
        <v>572</v>
      </c>
      <c r="B1666" t="s">
        <v>10</v>
      </c>
      <c r="C1666" s="3">
        <v>46128</v>
      </c>
      <c r="D1666" t="s">
        <v>567</v>
      </c>
      <c r="E1666" t="s">
        <v>21</v>
      </c>
      <c r="F1666" t="s">
        <v>573</v>
      </c>
      <c r="G1666" t="s">
        <v>16</v>
      </c>
      <c r="H1666" s="4">
        <v>0</v>
      </c>
      <c r="J1666" t="str">
        <f t="shared" si="50"/>
        <v>0000121501Consolidated City Population</v>
      </c>
      <c r="K1666" s="4">
        <f t="shared" si="51"/>
        <v>0</v>
      </c>
    </row>
    <row r="1667" spans="1:11">
      <c r="A1667" t="s">
        <v>572</v>
      </c>
      <c r="B1667" t="s">
        <v>10</v>
      </c>
      <c r="C1667" s="3">
        <v>46128</v>
      </c>
      <c r="D1667" t="s">
        <v>567</v>
      </c>
      <c r="E1667" t="s">
        <v>21</v>
      </c>
      <c r="F1667" t="s">
        <v>573</v>
      </c>
      <c r="G1667" t="s">
        <v>17</v>
      </c>
      <c r="H1667" s="4">
        <v>0</v>
      </c>
      <c r="J1667" t="str">
        <f t="shared" ref="J1667:J1730" si="52">A1667&amp;G1667</f>
        <v>0000121501Registered Automobiles</v>
      </c>
      <c r="K1667" s="4">
        <f t="shared" ref="K1667:K1730" si="53">H1667</f>
        <v>0</v>
      </c>
    </row>
    <row r="1668" spans="1:11">
      <c r="A1668" t="s">
        <v>572</v>
      </c>
      <c r="B1668" t="s">
        <v>10</v>
      </c>
      <c r="C1668" s="3">
        <v>46128</v>
      </c>
      <c r="D1668" t="s">
        <v>567</v>
      </c>
      <c r="E1668" t="s">
        <v>21</v>
      </c>
      <c r="F1668" t="s">
        <v>573</v>
      </c>
      <c r="G1668" t="s">
        <v>18</v>
      </c>
      <c r="H1668" s="4">
        <v>0</v>
      </c>
      <c r="J1668" t="str">
        <f t="shared" si="52"/>
        <v>0000121501Registered Vehicles</v>
      </c>
      <c r="K1668" s="4">
        <f t="shared" si="53"/>
        <v>0</v>
      </c>
    </row>
    <row r="1669" spans="1:11">
      <c r="A1669" t="s">
        <v>572</v>
      </c>
      <c r="B1669" t="s">
        <v>10</v>
      </c>
      <c r="C1669" s="3">
        <v>46128</v>
      </c>
      <c r="D1669" t="s">
        <v>567</v>
      </c>
      <c r="E1669" t="s">
        <v>21</v>
      </c>
      <c r="F1669" t="s">
        <v>573</v>
      </c>
      <c r="G1669" t="s">
        <v>19</v>
      </c>
      <c r="H1669" s="4">
        <v>3.52</v>
      </c>
      <c r="J1669" t="str">
        <f t="shared" si="52"/>
        <v>0000121501Miles of Road of Unit</v>
      </c>
      <c r="K1669" s="4">
        <f t="shared" si="53"/>
        <v>3.52</v>
      </c>
    </row>
    <row r="1670" spans="1:11">
      <c r="A1670" t="s">
        <v>574</v>
      </c>
      <c r="B1670" t="s">
        <v>10</v>
      </c>
      <c r="C1670" s="3">
        <v>46128</v>
      </c>
      <c r="D1670" t="s">
        <v>567</v>
      </c>
      <c r="E1670" t="s">
        <v>21</v>
      </c>
      <c r="F1670" t="s">
        <v>575</v>
      </c>
      <c r="G1670" t="s">
        <v>19</v>
      </c>
      <c r="H1670" s="4">
        <v>14.82</v>
      </c>
      <c r="J1670" t="str">
        <f t="shared" si="52"/>
        <v>0000121502Miles of Road of Unit</v>
      </c>
      <c r="K1670" s="4">
        <f t="shared" si="53"/>
        <v>14.82</v>
      </c>
    </row>
    <row r="1671" spans="1:11">
      <c r="A1671" t="s">
        <v>574</v>
      </c>
      <c r="B1671" t="s">
        <v>10</v>
      </c>
      <c r="C1671" s="3">
        <v>46128</v>
      </c>
      <c r="D1671" t="s">
        <v>567</v>
      </c>
      <c r="E1671" t="s">
        <v>21</v>
      </c>
      <c r="F1671" t="s">
        <v>575</v>
      </c>
      <c r="G1671" t="s">
        <v>18</v>
      </c>
      <c r="H1671" s="4">
        <v>0</v>
      </c>
      <c r="J1671" t="str">
        <f t="shared" si="52"/>
        <v>0000121502Registered Vehicles</v>
      </c>
      <c r="K1671" s="4">
        <f t="shared" si="53"/>
        <v>0</v>
      </c>
    </row>
    <row r="1672" spans="1:11">
      <c r="A1672" t="s">
        <v>574</v>
      </c>
      <c r="B1672" t="s">
        <v>10</v>
      </c>
      <c r="C1672" s="3">
        <v>46128</v>
      </c>
      <c r="D1672" t="s">
        <v>567</v>
      </c>
      <c r="E1672" t="s">
        <v>21</v>
      </c>
      <c r="F1672" t="s">
        <v>575</v>
      </c>
      <c r="G1672" t="s">
        <v>17</v>
      </c>
      <c r="H1672" s="4">
        <v>0</v>
      </c>
      <c r="J1672" t="str">
        <f t="shared" si="52"/>
        <v>0000121502Registered Automobiles</v>
      </c>
      <c r="K1672" s="4">
        <f t="shared" si="53"/>
        <v>0</v>
      </c>
    </row>
    <row r="1673" spans="1:11">
      <c r="A1673" t="s">
        <v>574</v>
      </c>
      <c r="B1673" t="s">
        <v>10</v>
      </c>
      <c r="C1673" s="3">
        <v>46128</v>
      </c>
      <c r="D1673" t="s">
        <v>567</v>
      </c>
      <c r="E1673" t="s">
        <v>21</v>
      </c>
      <c r="F1673" t="s">
        <v>575</v>
      </c>
      <c r="G1673" t="s">
        <v>16</v>
      </c>
      <c r="H1673" s="4">
        <v>0</v>
      </c>
      <c r="J1673" t="str">
        <f t="shared" si="52"/>
        <v>0000121502Consolidated City Population</v>
      </c>
      <c r="K1673" s="4">
        <f t="shared" si="53"/>
        <v>0</v>
      </c>
    </row>
    <row r="1674" spans="1:11">
      <c r="A1674" t="s">
        <v>574</v>
      </c>
      <c r="B1674" t="s">
        <v>10</v>
      </c>
      <c r="C1674" s="3">
        <v>46128</v>
      </c>
      <c r="D1674" t="s">
        <v>567</v>
      </c>
      <c r="E1674" t="s">
        <v>21</v>
      </c>
      <c r="F1674" t="s">
        <v>575</v>
      </c>
      <c r="G1674" t="s">
        <v>15</v>
      </c>
      <c r="H1674" s="4">
        <v>3743</v>
      </c>
      <c r="J1674" t="str">
        <f t="shared" si="52"/>
        <v>0000121502Current Unit Population</v>
      </c>
      <c r="K1674" s="4">
        <f t="shared" si="53"/>
        <v>3743</v>
      </c>
    </row>
    <row r="1675" spans="1:11">
      <c r="A1675" t="s">
        <v>574</v>
      </c>
      <c r="B1675" t="s">
        <v>10</v>
      </c>
      <c r="C1675" s="3">
        <v>46128</v>
      </c>
      <c r="D1675" t="s">
        <v>567</v>
      </c>
      <c r="E1675" t="s">
        <v>21</v>
      </c>
      <c r="F1675" t="s">
        <v>575</v>
      </c>
      <c r="G1675" t="s">
        <v>14</v>
      </c>
      <c r="H1675" s="4">
        <v>3743</v>
      </c>
      <c r="J1675" t="str">
        <f t="shared" si="52"/>
        <v>0000121502Decennial Unit Population</v>
      </c>
      <c r="K1675" s="4">
        <f t="shared" si="53"/>
        <v>3743</v>
      </c>
    </row>
    <row r="1676" spans="1:11">
      <c r="A1676" t="s">
        <v>576</v>
      </c>
      <c r="B1676" t="s">
        <v>10</v>
      </c>
      <c r="C1676" s="3">
        <v>46128</v>
      </c>
      <c r="D1676" t="s">
        <v>577</v>
      </c>
      <c r="E1676" t="s">
        <v>12</v>
      </c>
      <c r="F1676" t="s">
        <v>13</v>
      </c>
      <c r="G1676" t="s">
        <v>14</v>
      </c>
      <c r="H1676" s="4">
        <v>20769</v>
      </c>
      <c r="J1676" t="str">
        <f t="shared" si="52"/>
        <v>0000076144Decennial Unit Population</v>
      </c>
      <c r="K1676" s="4">
        <f t="shared" si="53"/>
        <v>20769</v>
      </c>
    </row>
    <row r="1677" spans="1:11">
      <c r="A1677" t="s">
        <v>576</v>
      </c>
      <c r="B1677" t="s">
        <v>10</v>
      </c>
      <c r="C1677" s="3">
        <v>46128</v>
      </c>
      <c r="D1677" t="s">
        <v>577</v>
      </c>
      <c r="E1677" t="s">
        <v>12</v>
      </c>
      <c r="F1677" t="s">
        <v>13</v>
      </c>
      <c r="G1677" t="s">
        <v>15</v>
      </c>
      <c r="H1677" s="4">
        <v>20769</v>
      </c>
      <c r="J1677" t="str">
        <f t="shared" si="52"/>
        <v>0000076144Current Unit Population</v>
      </c>
      <c r="K1677" s="4">
        <f t="shared" si="53"/>
        <v>20769</v>
      </c>
    </row>
    <row r="1678" spans="1:11">
      <c r="A1678" t="s">
        <v>576</v>
      </c>
      <c r="B1678" t="s">
        <v>10</v>
      </c>
      <c r="C1678" s="3">
        <v>46128</v>
      </c>
      <c r="D1678" t="s">
        <v>577</v>
      </c>
      <c r="E1678" t="s">
        <v>12</v>
      </c>
      <c r="F1678" t="s">
        <v>13</v>
      </c>
      <c r="G1678" t="s">
        <v>16</v>
      </c>
      <c r="H1678" s="4">
        <v>0</v>
      </c>
      <c r="J1678" t="str">
        <f t="shared" si="52"/>
        <v>0000076144Consolidated City Population</v>
      </c>
      <c r="K1678" s="4">
        <f t="shared" si="53"/>
        <v>0</v>
      </c>
    </row>
    <row r="1679" spans="1:11">
      <c r="A1679" t="s">
        <v>576</v>
      </c>
      <c r="B1679" t="s">
        <v>10</v>
      </c>
      <c r="C1679" s="3">
        <v>46128</v>
      </c>
      <c r="D1679" t="s">
        <v>577</v>
      </c>
      <c r="E1679" t="s">
        <v>12</v>
      </c>
      <c r="F1679" t="s">
        <v>13</v>
      </c>
      <c r="G1679" t="s">
        <v>17</v>
      </c>
      <c r="H1679" s="4">
        <v>18322</v>
      </c>
      <c r="J1679" t="str">
        <f t="shared" si="52"/>
        <v>0000076144Registered Automobiles</v>
      </c>
      <c r="K1679" s="4">
        <f t="shared" si="53"/>
        <v>18322</v>
      </c>
    </row>
    <row r="1680" spans="1:11">
      <c r="A1680" t="s">
        <v>576</v>
      </c>
      <c r="B1680" t="s">
        <v>10</v>
      </c>
      <c r="C1680" s="3">
        <v>46128</v>
      </c>
      <c r="D1680" t="s">
        <v>577</v>
      </c>
      <c r="E1680" t="s">
        <v>12</v>
      </c>
      <c r="F1680" t="s">
        <v>13</v>
      </c>
      <c r="G1680" t="s">
        <v>18</v>
      </c>
      <c r="H1680" s="4">
        <v>36104</v>
      </c>
      <c r="J1680" t="str">
        <f t="shared" si="52"/>
        <v>0000076144Registered Vehicles</v>
      </c>
      <c r="K1680" s="4">
        <f t="shared" si="53"/>
        <v>36104</v>
      </c>
    </row>
    <row r="1681" spans="1:11">
      <c r="A1681" t="s">
        <v>576</v>
      </c>
      <c r="B1681" t="s">
        <v>10</v>
      </c>
      <c r="C1681" s="3">
        <v>46128</v>
      </c>
      <c r="D1681" t="s">
        <v>577</v>
      </c>
      <c r="E1681" t="s">
        <v>12</v>
      </c>
      <c r="F1681" t="s">
        <v>13</v>
      </c>
      <c r="G1681" t="s">
        <v>19</v>
      </c>
      <c r="H1681" s="4">
        <v>684</v>
      </c>
      <c r="J1681" t="str">
        <f t="shared" si="52"/>
        <v>0000076144Miles of Road of Unit</v>
      </c>
      <c r="K1681" s="4">
        <f t="shared" si="53"/>
        <v>684</v>
      </c>
    </row>
    <row r="1682" spans="1:11">
      <c r="A1682" t="s">
        <v>578</v>
      </c>
      <c r="B1682" t="s">
        <v>10</v>
      </c>
      <c r="C1682" s="3">
        <v>46128</v>
      </c>
      <c r="D1682" t="s">
        <v>577</v>
      </c>
      <c r="E1682" t="s">
        <v>21</v>
      </c>
      <c r="F1682" t="s">
        <v>579</v>
      </c>
      <c r="G1682" t="s">
        <v>19</v>
      </c>
      <c r="H1682" s="4">
        <v>47.92</v>
      </c>
      <c r="J1682" t="str">
        <f t="shared" si="52"/>
        <v>0000121515Miles of Road of Unit</v>
      </c>
      <c r="K1682" s="4">
        <f t="shared" si="53"/>
        <v>47.92</v>
      </c>
    </row>
    <row r="1683" spans="1:11">
      <c r="A1683" t="s">
        <v>578</v>
      </c>
      <c r="B1683" t="s">
        <v>10</v>
      </c>
      <c r="C1683" s="3">
        <v>46128</v>
      </c>
      <c r="D1683" t="s">
        <v>577</v>
      </c>
      <c r="E1683" t="s">
        <v>21</v>
      </c>
      <c r="F1683" t="s">
        <v>579</v>
      </c>
      <c r="G1683" t="s">
        <v>18</v>
      </c>
      <c r="H1683" s="4">
        <v>0</v>
      </c>
      <c r="J1683" t="str">
        <f t="shared" si="52"/>
        <v>0000121515Registered Vehicles</v>
      </c>
      <c r="K1683" s="4">
        <f t="shared" si="53"/>
        <v>0</v>
      </c>
    </row>
    <row r="1684" spans="1:11">
      <c r="A1684" t="s">
        <v>578</v>
      </c>
      <c r="B1684" t="s">
        <v>10</v>
      </c>
      <c r="C1684" s="3">
        <v>46128</v>
      </c>
      <c r="D1684" t="s">
        <v>577</v>
      </c>
      <c r="E1684" t="s">
        <v>21</v>
      </c>
      <c r="F1684" t="s">
        <v>579</v>
      </c>
      <c r="G1684" t="s">
        <v>17</v>
      </c>
      <c r="H1684" s="4">
        <v>0</v>
      </c>
      <c r="J1684" t="str">
        <f t="shared" si="52"/>
        <v>0000121515Registered Automobiles</v>
      </c>
      <c r="K1684" s="4">
        <f t="shared" si="53"/>
        <v>0</v>
      </c>
    </row>
    <row r="1685" spans="1:11">
      <c r="A1685" t="s">
        <v>578</v>
      </c>
      <c r="B1685" t="s">
        <v>10</v>
      </c>
      <c r="C1685" s="3">
        <v>46128</v>
      </c>
      <c r="D1685" t="s">
        <v>577</v>
      </c>
      <c r="E1685" t="s">
        <v>21</v>
      </c>
      <c r="F1685" t="s">
        <v>579</v>
      </c>
      <c r="G1685" t="s">
        <v>16</v>
      </c>
      <c r="H1685" s="4">
        <v>0</v>
      </c>
      <c r="J1685" t="str">
        <f t="shared" si="52"/>
        <v>0000121515Consolidated City Population</v>
      </c>
      <c r="K1685" s="4">
        <f t="shared" si="53"/>
        <v>0</v>
      </c>
    </row>
    <row r="1686" spans="1:11">
      <c r="A1686" t="s">
        <v>578</v>
      </c>
      <c r="B1686" t="s">
        <v>10</v>
      </c>
      <c r="C1686" s="3">
        <v>46128</v>
      </c>
      <c r="D1686" t="s">
        <v>577</v>
      </c>
      <c r="E1686" t="s">
        <v>21</v>
      </c>
      <c r="F1686" t="s">
        <v>579</v>
      </c>
      <c r="G1686" t="s">
        <v>14</v>
      </c>
      <c r="H1686" s="4">
        <v>6608</v>
      </c>
      <c r="J1686" t="str">
        <f t="shared" si="52"/>
        <v>0000121515Decennial Unit Population</v>
      </c>
      <c r="K1686" s="4">
        <f t="shared" si="53"/>
        <v>6608</v>
      </c>
    </row>
    <row r="1687" spans="1:11">
      <c r="A1687" t="s">
        <v>578</v>
      </c>
      <c r="B1687" t="s">
        <v>10</v>
      </c>
      <c r="C1687" s="3">
        <v>46128</v>
      </c>
      <c r="D1687" t="s">
        <v>577</v>
      </c>
      <c r="E1687" t="s">
        <v>21</v>
      </c>
      <c r="F1687" t="s">
        <v>579</v>
      </c>
      <c r="G1687" t="s">
        <v>15</v>
      </c>
      <c r="H1687" s="4">
        <v>6608</v>
      </c>
      <c r="J1687" t="str">
        <f t="shared" si="52"/>
        <v>0000121515Current Unit Population</v>
      </c>
      <c r="K1687" s="4">
        <f t="shared" si="53"/>
        <v>6608</v>
      </c>
    </row>
    <row r="1688" spans="1:11">
      <c r="A1688" t="s">
        <v>580</v>
      </c>
      <c r="B1688" t="s">
        <v>10</v>
      </c>
      <c r="C1688" s="3">
        <v>45775</v>
      </c>
      <c r="D1688" t="s">
        <v>577</v>
      </c>
      <c r="E1688" t="s">
        <v>21</v>
      </c>
      <c r="F1688" t="s">
        <v>581</v>
      </c>
      <c r="G1688" t="s">
        <v>18</v>
      </c>
      <c r="H1688" s="4">
        <v>0</v>
      </c>
      <c r="J1688" t="str">
        <f t="shared" si="52"/>
        <v>0000121517Registered Vehicles</v>
      </c>
      <c r="K1688" s="4">
        <f t="shared" si="53"/>
        <v>0</v>
      </c>
    </row>
    <row r="1689" spans="1:11">
      <c r="A1689" t="s">
        <v>580</v>
      </c>
      <c r="B1689" t="s">
        <v>10</v>
      </c>
      <c r="C1689" s="3">
        <v>45775</v>
      </c>
      <c r="D1689" t="s">
        <v>577</v>
      </c>
      <c r="E1689" t="s">
        <v>21</v>
      </c>
      <c r="F1689" t="s">
        <v>581</v>
      </c>
      <c r="G1689" t="s">
        <v>17</v>
      </c>
      <c r="H1689" s="4">
        <v>0</v>
      </c>
      <c r="J1689" t="str">
        <f t="shared" si="52"/>
        <v>0000121517Registered Automobiles</v>
      </c>
      <c r="K1689" s="4">
        <f t="shared" si="53"/>
        <v>0</v>
      </c>
    </row>
    <row r="1690" spans="1:11">
      <c r="A1690" t="s">
        <v>580</v>
      </c>
      <c r="B1690" t="s">
        <v>10</v>
      </c>
      <c r="C1690" s="3">
        <v>45775</v>
      </c>
      <c r="D1690" t="s">
        <v>577</v>
      </c>
      <c r="E1690" t="s">
        <v>21</v>
      </c>
      <c r="F1690" t="s">
        <v>581</v>
      </c>
      <c r="G1690" t="s">
        <v>16</v>
      </c>
      <c r="H1690" s="4">
        <v>0</v>
      </c>
      <c r="J1690" t="str">
        <f t="shared" si="52"/>
        <v>0000121517Consolidated City Population</v>
      </c>
      <c r="K1690" s="4">
        <f t="shared" si="53"/>
        <v>0</v>
      </c>
    </row>
    <row r="1691" spans="1:11">
      <c r="A1691" t="s">
        <v>580</v>
      </c>
      <c r="B1691" t="s">
        <v>10</v>
      </c>
      <c r="C1691" s="3">
        <v>45775</v>
      </c>
      <c r="D1691" t="s">
        <v>577</v>
      </c>
      <c r="E1691" t="s">
        <v>21</v>
      </c>
      <c r="F1691" t="s">
        <v>581</v>
      </c>
      <c r="G1691" t="s">
        <v>15</v>
      </c>
      <c r="H1691" s="4">
        <v>236</v>
      </c>
      <c r="J1691" t="str">
        <f t="shared" si="52"/>
        <v>0000121517Current Unit Population</v>
      </c>
      <c r="K1691" s="4">
        <f t="shared" si="53"/>
        <v>236</v>
      </c>
    </row>
    <row r="1692" spans="1:11">
      <c r="A1692" t="s">
        <v>580</v>
      </c>
      <c r="B1692" t="s">
        <v>10</v>
      </c>
      <c r="C1692" s="3">
        <v>45775</v>
      </c>
      <c r="D1692" t="s">
        <v>577</v>
      </c>
      <c r="E1692" t="s">
        <v>21</v>
      </c>
      <c r="F1692" t="s">
        <v>581</v>
      </c>
      <c r="G1692" t="s">
        <v>14</v>
      </c>
      <c r="H1692" s="4">
        <v>236</v>
      </c>
      <c r="J1692" t="str">
        <f t="shared" si="52"/>
        <v>0000121517Decennial Unit Population</v>
      </c>
      <c r="K1692" s="4">
        <f t="shared" si="53"/>
        <v>236</v>
      </c>
    </row>
    <row r="1693" spans="1:11">
      <c r="A1693" t="s">
        <v>580</v>
      </c>
      <c r="B1693" t="s">
        <v>10</v>
      </c>
      <c r="C1693" s="3">
        <v>45775</v>
      </c>
      <c r="D1693" t="s">
        <v>577</v>
      </c>
      <c r="E1693" t="s">
        <v>21</v>
      </c>
      <c r="F1693" t="s">
        <v>581</v>
      </c>
      <c r="G1693" t="s">
        <v>19</v>
      </c>
      <c r="H1693" s="4">
        <v>2.87</v>
      </c>
      <c r="J1693" t="str">
        <f t="shared" si="52"/>
        <v>0000121517Miles of Road of Unit</v>
      </c>
      <c r="K1693" s="4">
        <f t="shared" si="53"/>
        <v>2.87</v>
      </c>
    </row>
    <row r="1694" spans="1:11">
      <c r="A1694" t="s">
        <v>582</v>
      </c>
      <c r="B1694" t="s">
        <v>10</v>
      </c>
      <c r="C1694" s="3">
        <v>46128</v>
      </c>
      <c r="D1694" t="s">
        <v>583</v>
      </c>
      <c r="E1694" t="s">
        <v>12</v>
      </c>
      <c r="F1694" t="s">
        <v>13</v>
      </c>
      <c r="G1694" t="s">
        <v>17</v>
      </c>
      <c r="H1694" s="4">
        <v>119071</v>
      </c>
      <c r="J1694" t="str">
        <f t="shared" si="52"/>
        <v>0000077904Registered Automobiles</v>
      </c>
      <c r="K1694" s="4">
        <f t="shared" si="53"/>
        <v>119071</v>
      </c>
    </row>
    <row r="1695" spans="1:11">
      <c r="A1695" t="s">
        <v>582</v>
      </c>
      <c r="B1695" t="s">
        <v>10</v>
      </c>
      <c r="C1695" s="3">
        <v>46128</v>
      </c>
      <c r="D1695" t="s">
        <v>583</v>
      </c>
      <c r="E1695" t="s">
        <v>12</v>
      </c>
      <c r="F1695" t="s">
        <v>13</v>
      </c>
      <c r="G1695" t="s">
        <v>15</v>
      </c>
      <c r="H1695" s="4">
        <v>46238</v>
      </c>
      <c r="J1695" t="str">
        <f t="shared" si="52"/>
        <v>0000077904Current Unit Population</v>
      </c>
      <c r="K1695" s="4">
        <f t="shared" si="53"/>
        <v>46238</v>
      </c>
    </row>
    <row r="1696" spans="1:11">
      <c r="A1696" t="s">
        <v>582</v>
      </c>
      <c r="B1696" t="s">
        <v>10</v>
      </c>
      <c r="C1696" s="3">
        <v>46128</v>
      </c>
      <c r="D1696" t="s">
        <v>583</v>
      </c>
      <c r="E1696" t="s">
        <v>12</v>
      </c>
      <c r="F1696" t="s">
        <v>13</v>
      </c>
      <c r="G1696" t="s">
        <v>16</v>
      </c>
      <c r="H1696" s="4">
        <v>0</v>
      </c>
      <c r="J1696" t="str">
        <f t="shared" si="52"/>
        <v>0000077904Consolidated City Population</v>
      </c>
      <c r="K1696" s="4">
        <f t="shared" si="53"/>
        <v>0</v>
      </c>
    </row>
    <row r="1697" spans="1:11">
      <c r="A1697" t="s">
        <v>582</v>
      </c>
      <c r="B1697" t="s">
        <v>10</v>
      </c>
      <c r="C1697" s="3">
        <v>46128</v>
      </c>
      <c r="D1697" t="s">
        <v>583</v>
      </c>
      <c r="E1697" t="s">
        <v>12</v>
      </c>
      <c r="F1697" t="s">
        <v>13</v>
      </c>
      <c r="G1697" t="s">
        <v>19</v>
      </c>
      <c r="H1697" s="4">
        <v>579.94000000000005</v>
      </c>
      <c r="J1697" t="str">
        <f t="shared" si="52"/>
        <v>0000077904Miles of Road of Unit</v>
      </c>
      <c r="K1697" s="4">
        <f t="shared" si="53"/>
        <v>579.94000000000005</v>
      </c>
    </row>
    <row r="1698" spans="1:11">
      <c r="A1698" t="s">
        <v>582</v>
      </c>
      <c r="B1698" t="s">
        <v>10</v>
      </c>
      <c r="C1698" s="3">
        <v>46128</v>
      </c>
      <c r="D1698" t="s">
        <v>583</v>
      </c>
      <c r="E1698" t="s">
        <v>12</v>
      </c>
      <c r="F1698" t="s">
        <v>13</v>
      </c>
      <c r="G1698" t="s">
        <v>18</v>
      </c>
      <c r="H1698" s="4">
        <v>174050</v>
      </c>
      <c r="J1698" t="str">
        <f t="shared" si="52"/>
        <v>0000077904Registered Vehicles</v>
      </c>
      <c r="K1698" s="4">
        <f t="shared" si="53"/>
        <v>174050</v>
      </c>
    </row>
    <row r="1699" spans="1:11">
      <c r="A1699" t="s">
        <v>582</v>
      </c>
      <c r="B1699" t="s">
        <v>10</v>
      </c>
      <c r="C1699" s="3">
        <v>46128</v>
      </c>
      <c r="D1699" t="s">
        <v>583</v>
      </c>
      <c r="E1699" t="s">
        <v>12</v>
      </c>
      <c r="F1699" t="s">
        <v>13</v>
      </c>
      <c r="G1699" t="s">
        <v>14</v>
      </c>
      <c r="H1699" s="4">
        <v>46238</v>
      </c>
      <c r="J1699" t="str">
        <f t="shared" si="52"/>
        <v>0000077904Decennial Unit Population</v>
      </c>
      <c r="K1699" s="4">
        <f t="shared" si="53"/>
        <v>46238</v>
      </c>
    </row>
    <row r="1700" spans="1:11">
      <c r="A1700" t="s">
        <v>584</v>
      </c>
      <c r="B1700" t="s">
        <v>10</v>
      </c>
      <c r="C1700" s="3">
        <v>46128</v>
      </c>
      <c r="D1700" t="s">
        <v>583</v>
      </c>
      <c r="E1700" t="s">
        <v>21</v>
      </c>
      <c r="F1700" t="s">
        <v>585</v>
      </c>
      <c r="G1700" t="s">
        <v>14</v>
      </c>
      <c r="H1700" s="4">
        <v>25313</v>
      </c>
      <c r="J1700" t="str">
        <f t="shared" si="52"/>
        <v>0000121526Decennial Unit Population</v>
      </c>
      <c r="K1700" s="4">
        <f t="shared" si="53"/>
        <v>25313</v>
      </c>
    </row>
    <row r="1701" spans="1:11">
      <c r="A1701" t="s">
        <v>584</v>
      </c>
      <c r="B1701" t="s">
        <v>10</v>
      </c>
      <c r="C1701" s="3">
        <v>46128</v>
      </c>
      <c r="D1701" t="s">
        <v>583</v>
      </c>
      <c r="E1701" t="s">
        <v>21</v>
      </c>
      <c r="F1701" t="s">
        <v>585</v>
      </c>
      <c r="G1701" t="s">
        <v>15</v>
      </c>
      <c r="H1701" s="4">
        <v>25313</v>
      </c>
      <c r="J1701" t="str">
        <f t="shared" si="52"/>
        <v>0000121526Current Unit Population</v>
      </c>
      <c r="K1701" s="4">
        <f t="shared" si="53"/>
        <v>25313</v>
      </c>
    </row>
    <row r="1702" spans="1:11">
      <c r="A1702" t="s">
        <v>584</v>
      </c>
      <c r="B1702" t="s">
        <v>10</v>
      </c>
      <c r="C1702" s="3">
        <v>46128</v>
      </c>
      <c r="D1702" t="s">
        <v>583</v>
      </c>
      <c r="E1702" t="s">
        <v>21</v>
      </c>
      <c r="F1702" t="s">
        <v>585</v>
      </c>
      <c r="G1702" t="s">
        <v>16</v>
      </c>
      <c r="H1702" s="4">
        <v>0</v>
      </c>
      <c r="J1702" t="str">
        <f t="shared" si="52"/>
        <v>0000121526Consolidated City Population</v>
      </c>
      <c r="K1702" s="4">
        <f t="shared" si="53"/>
        <v>0</v>
      </c>
    </row>
    <row r="1703" spans="1:11">
      <c r="A1703" t="s">
        <v>584</v>
      </c>
      <c r="B1703" t="s">
        <v>10</v>
      </c>
      <c r="C1703" s="3">
        <v>46128</v>
      </c>
      <c r="D1703" t="s">
        <v>583</v>
      </c>
      <c r="E1703" t="s">
        <v>21</v>
      </c>
      <c r="F1703" t="s">
        <v>585</v>
      </c>
      <c r="G1703" t="s">
        <v>17</v>
      </c>
      <c r="H1703" s="4">
        <v>0</v>
      </c>
      <c r="J1703" t="str">
        <f t="shared" si="52"/>
        <v>0000121526Registered Automobiles</v>
      </c>
      <c r="K1703" s="4">
        <f t="shared" si="53"/>
        <v>0</v>
      </c>
    </row>
    <row r="1704" spans="1:11">
      <c r="A1704" t="s">
        <v>584</v>
      </c>
      <c r="B1704" t="s">
        <v>10</v>
      </c>
      <c r="C1704" s="3">
        <v>46128</v>
      </c>
      <c r="D1704" t="s">
        <v>583</v>
      </c>
      <c r="E1704" t="s">
        <v>21</v>
      </c>
      <c r="F1704" t="s">
        <v>585</v>
      </c>
      <c r="G1704" t="s">
        <v>18</v>
      </c>
      <c r="H1704" s="4">
        <v>0</v>
      </c>
      <c r="J1704" t="str">
        <f t="shared" si="52"/>
        <v>0000121526Registered Vehicles</v>
      </c>
      <c r="K1704" s="4">
        <f t="shared" si="53"/>
        <v>0</v>
      </c>
    </row>
    <row r="1705" spans="1:11">
      <c r="A1705" t="s">
        <v>584</v>
      </c>
      <c r="B1705" t="s">
        <v>10</v>
      </c>
      <c r="C1705" s="3">
        <v>46128</v>
      </c>
      <c r="D1705" t="s">
        <v>583</v>
      </c>
      <c r="E1705" t="s">
        <v>21</v>
      </c>
      <c r="F1705" t="s">
        <v>585</v>
      </c>
      <c r="G1705" t="s">
        <v>19</v>
      </c>
      <c r="H1705" s="4">
        <v>122.54</v>
      </c>
      <c r="J1705" t="str">
        <f t="shared" si="52"/>
        <v>0000121526Miles of Road of Unit</v>
      </c>
      <c r="K1705" s="4">
        <f t="shared" si="53"/>
        <v>122.54</v>
      </c>
    </row>
    <row r="1706" spans="1:11">
      <c r="A1706" t="s">
        <v>586</v>
      </c>
      <c r="B1706" t="s">
        <v>10</v>
      </c>
      <c r="C1706" s="3">
        <v>46128</v>
      </c>
      <c r="D1706" t="s">
        <v>583</v>
      </c>
      <c r="E1706" t="s">
        <v>21</v>
      </c>
      <c r="F1706" t="s">
        <v>587</v>
      </c>
      <c r="G1706" t="s">
        <v>18</v>
      </c>
      <c r="H1706" s="4">
        <v>0</v>
      </c>
      <c r="J1706" t="str">
        <f t="shared" si="52"/>
        <v>0000121528Registered Vehicles</v>
      </c>
      <c r="K1706" s="4">
        <f t="shared" si="53"/>
        <v>0</v>
      </c>
    </row>
    <row r="1707" spans="1:11">
      <c r="A1707" t="s">
        <v>586</v>
      </c>
      <c r="B1707" t="s">
        <v>10</v>
      </c>
      <c r="C1707" s="3">
        <v>46128</v>
      </c>
      <c r="D1707" t="s">
        <v>583</v>
      </c>
      <c r="E1707" t="s">
        <v>21</v>
      </c>
      <c r="F1707" t="s">
        <v>587</v>
      </c>
      <c r="G1707" t="s">
        <v>19</v>
      </c>
      <c r="H1707" s="4">
        <v>233.71</v>
      </c>
      <c r="J1707" t="str">
        <f t="shared" si="52"/>
        <v>0000121528Miles of Road of Unit</v>
      </c>
      <c r="K1707" s="4">
        <f t="shared" si="53"/>
        <v>233.71</v>
      </c>
    </row>
    <row r="1708" spans="1:11">
      <c r="A1708" t="s">
        <v>586</v>
      </c>
      <c r="B1708" t="s">
        <v>10</v>
      </c>
      <c r="C1708" s="3">
        <v>46128</v>
      </c>
      <c r="D1708" t="s">
        <v>583</v>
      </c>
      <c r="E1708" t="s">
        <v>21</v>
      </c>
      <c r="F1708" t="s">
        <v>587</v>
      </c>
      <c r="G1708" t="s">
        <v>17</v>
      </c>
      <c r="H1708" s="4">
        <v>0</v>
      </c>
      <c r="J1708" t="str">
        <f t="shared" si="52"/>
        <v>0000121528Registered Automobiles</v>
      </c>
      <c r="K1708" s="4">
        <f t="shared" si="53"/>
        <v>0</v>
      </c>
    </row>
    <row r="1709" spans="1:11">
      <c r="A1709" t="s">
        <v>586</v>
      </c>
      <c r="B1709" t="s">
        <v>10</v>
      </c>
      <c r="C1709" s="3">
        <v>46128</v>
      </c>
      <c r="D1709" t="s">
        <v>583</v>
      </c>
      <c r="E1709" t="s">
        <v>21</v>
      </c>
      <c r="F1709" t="s">
        <v>587</v>
      </c>
      <c r="G1709" t="s">
        <v>16</v>
      </c>
      <c r="H1709" s="4">
        <v>0</v>
      </c>
      <c r="J1709" t="str">
        <f t="shared" si="52"/>
        <v>0000121528Consolidated City Population</v>
      </c>
      <c r="K1709" s="4">
        <f t="shared" si="53"/>
        <v>0</v>
      </c>
    </row>
    <row r="1710" spans="1:11">
      <c r="A1710" t="s">
        <v>586</v>
      </c>
      <c r="B1710" t="s">
        <v>10</v>
      </c>
      <c r="C1710" s="3">
        <v>46128</v>
      </c>
      <c r="D1710" t="s">
        <v>583</v>
      </c>
      <c r="E1710" t="s">
        <v>21</v>
      </c>
      <c r="F1710" t="s">
        <v>587</v>
      </c>
      <c r="G1710" t="s">
        <v>15</v>
      </c>
      <c r="H1710" s="4">
        <v>63830</v>
      </c>
      <c r="J1710" t="str">
        <f t="shared" si="52"/>
        <v>0000121528Current Unit Population</v>
      </c>
      <c r="K1710" s="4">
        <f t="shared" si="53"/>
        <v>63830</v>
      </c>
    </row>
    <row r="1711" spans="1:11">
      <c r="A1711" t="s">
        <v>586</v>
      </c>
      <c r="B1711" t="s">
        <v>10</v>
      </c>
      <c r="C1711" s="3">
        <v>46128</v>
      </c>
      <c r="D1711" t="s">
        <v>583</v>
      </c>
      <c r="E1711" t="s">
        <v>21</v>
      </c>
      <c r="F1711" t="s">
        <v>587</v>
      </c>
      <c r="G1711" t="s">
        <v>14</v>
      </c>
      <c r="H1711" s="4">
        <v>63830</v>
      </c>
      <c r="J1711" t="str">
        <f t="shared" si="52"/>
        <v>0000121528Decennial Unit Population</v>
      </c>
      <c r="K1711" s="4">
        <f t="shared" si="53"/>
        <v>63830</v>
      </c>
    </row>
    <row r="1712" spans="1:11">
      <c r="A1712" t="s">
        <v>588</v>
      </c>
      <c r="B1712" t="s">
        <v>10</v>
      </c>
      <c r="C1712" s="3">
        <v>46128</v>
      </c>
      <c r="D1712" t="s">
        <v>583</v>
      </c>
      <c r="E1712" t="s">
        <v>21</v>
      </c>
      <c r="F1712" t="s">
        <v>589</v>
      </c>
      <c r="G1712" t="s">
        <v>16</v>
      </c>
      <c r="H1712" s="4">
        <v>0</v>
      </c>
      <c r="J1712" t="str">
        <f t="shared" si="52"/>
        <v>0000121523Consolidated City Population</v>
      </c>
      <c r="K1712" s="4">
        <f t="shared" si="53"/>
        <v>0</v>
      </c>
    </row>
    <row r="1713" spans="1:11">
      <c r="A1713" t="s">
        <v>588</v>
      </c>
      <c r="B1713" t="s">
        <v>10</v>
      </c>
      <c r="C1713" s="3">
        <v>46128</v>
      </c>
      <c r="D1713" t="s">
        <v>583</v>
      </c>
      <c r="E1713" t="s">
        <v>21</v>
      </c>
      <c r="F1713" t="s">
        <v>589</v>
      </c>
      <c r="G1713" t="s">
        <v>15</v>
      </c>
      <c r="H1713" s="4">
        <v>9560</v>
      </c>
      <c r="J1713" t="str">
        <f t="shared" si="52"/>
        <v>0000121523Current Unit Population</v>
      </c>
      <c r="K1713" s="4">
        <f t="shared" si="53"/>
        <v>9560</v>
      </c>
    </row>
    <row r="1714" spans="1:11">
      <c r="A1714" t="s">
        <v>588</v>
      </c>
      <c r="B1714" t="s">
        <v>10</v>
      </c>
      <c r="C1714" s="3">
        <v>46128</v>
      </c>
      <c r="D1714" t="s">
        <v>583</v>
      </c>
      <c r="E1714" t="s">
        <v>21</v>
      </c>
      <c r="F1714" t="s">
        <v>589</v>
      </c>
      <c r="G1714" t="s">
        <v>14</v>
      </c>
      <c r="H1714" s="4">
        <v>9560</v>
      </c>
      <c r="J1714" t="str">
        <f t="shared" si="52"/>
        <v>0000121523Decennial Unit Population</v>
      </c>
      <c r="K1714" s="4">
        <f t="shared" si="53"/>
        <v>9560</v>
      </c>
    </row>
    <row r="1715" spans="1:11">
      <c r="A1715" t="s">
        <v>588</v>
      </c>
      <c r="B1715" t="s">
        <v>10</v>
      </c>
      <c r="C1715" s="3">
        <v>46128</v>
      </c>
      <c r="D1715" t="s">
        <v>583</v>
      </c>
      <c r="E1715" t="s">
        <v>21</v>
      </c>
      <c r="F1715" t="s">
        <v>589</v>
      </c>
      <c r="G1715" t="s">
        <v>17</v>
      </c>
      <c r="H1715" s="4">
        <v>0</v>
      </c>
      <c r="J1715" t="str">
        <f t="shared" si="52"/>
        <v>0000121523Registered Automobiles</v>
      </c>
      <c r="K1715" s="4">
        <f t="shared" si="53"/>
        <v>0</v>
      </c>
    </row>
    <row r="1716" spans="1:11">
      <c r="A1716" t="s">
        <v>588</v>
      </c>
      <c r="B1716" t="s">
        <v>10</v>
      </c>
      <c r="C1716" s="3">
        <v>46128</v>
      </c>
      <c r="D1716" t="s">
        <v>583</v>
      </c>
      <c r="E1716" t="s">
        <v>21</v>
      </c>
      <c r="F1716" t="s">
        <v>589</v>
      </c>
      <c r="G1716" t="s">
        <v>19</v>
      </c>
      <c r="H1716" s="4">
        <v>41.48</v>
      </c>
      <c r="J1716" t="str">
        <f t="shared" si="52"/>
        <v>0000121523Miles of Road of Unit</v>
      </c>
      <c r="K1716" s="4">
        <f t="shared" si="53"/>
        <v>41.48</v>
      </c>
    </row>
    <row r="1717" spans="1:11">
      <c r="A1717" t="s">
        <v>588</v>
      </c>
      <c r="B1717" t="s">
        <v>10</v>
      </c>
      <c r="C1717" s="3">
        <v>46128</v>
      </c>
      <c r="D1717" t="s">
        <v>583</v>
      </c>
      <c r="E1717" t="s">
        <v>21</v>
      </c>
      <c r="F1717" t="s">
        <v>589</v>
      </c>
      <c r="G1717" t="s">
        <v>18</v>
      </c>
      <c r="H1717" s="4">
        <v>0</v>
      </c>
      <c r="J1717" t="str">
        <f t="shared" si="52"/>
        <v>0000121523Registered Vehicles</v>
      </c>
      <c r="K1717" s="4">
        <f t="shared" si="53"/>
        <v>0</v>
      </c>
    </row>
    <row r="1718" spans="1:11">
      <c r="A1718" t="s">
        <v>590</v>
      </c>
      <c r="B1718" t="s">
        <v>10</v>
      </c>
      <c r="C1718" s="3">
        <v>46128</v>
      </c>
      <c r="D1718" t="s">
        <v>583</v>
      </c>
      <c r="E1718" t="s">
        <v>21</v>
      </c>
      <c r="F1718" t="s">
        <v>591</v>
      </c>
      <c r="G1718" t="s">
        <v>19</v>
      </c>
      <c r="H1718" s="4">
        <v>27.04</v>
      </c>
      <c r="J1718" t="str">
        <f t="shared" si="52"/>
        <v>0000121524Miles of Road of Unit</v>
      </c>
      <c r="K1718" s="4">
        <f t="shared" si="53"/>
        <v>27.04</v>
      </c>
    </row>
    <row r="1719" spans="1:11">
      <c r="A1719" t="s">
        <v>590</v>
      </c>
      <c r="B1719" t="s">
        <v>10</v>
      </c>
      <c r="C1719" s="3">
        <v>46128</v>
      </c>
      <c r="D1719" t="s">
        <v>583</v>
      </c>
      <c r="E1719" t="s">
        <v>21</v>
      </c>
      <c r="F1719" t="s">
        <v>591</v>
      </c>
      <c r="G1719" t="s">
        <v>18</v>
      </c>
      <c r="H1719" s="4">
        <v>0</v>
      </c>
      <c r="J1719" t="str">
        <f t="shared" si="52"/>
        <v>0000121524Registered Vehicles</v>
      </c>
      <c r="K1719" s="4">
        <f t="shared" si="53"/>
        <v>0</v>
      </c>
    </row>
    <row r="1720" spans="1:11">
      <c r="A1720" t="s">
        <v>590</v>
      </c>
      <c r="B1720" t="s">
        <v>10</v>
      </c>
      <c r="C1720" s="3">
        <v>46128</v>
      </c>
      <c r="D1720" t="s">
        <v>583</v>
      </c>
      <c r="E1720" t="s">
        <v>21</v>
      </c>
      <c r="F1720" t="s">
        <v>591</v>
      </c>
      <c r="G1720" t="s">
        <v>14</v>
      </c>
      <c r="H1720" s="4">
        <v>4435</v>
      </c>
      <c r="J1720" t="str">
        <f t="shared" si="52"/>
        <v>0000121524Decennial Unit Population</v>
      </c>
      <c r="K1720" s="4">
        <f t="shared" si="53"/>
        <v>4435</v>
      </c>
    </row>
    <row r="1721" spans="1:11">
      <c r="A1721" t="s">
        <v>590</v>
      </c>
      <c r="B1721" t="s">
        <v>10</v>
      </c>
      <c r="C1721" s="3">
        <v>46128</v>
      </c>
      <c r="D1721" t="s">
        <v>583</v>
      </c>
      <c r="E1721" t="s">
        <v>21</v>
      </c>
      <c r="F1721" t="s">
        <v>591</v>
      </c>
      <c r="G1721" t="s">
        <v>15</v>
      </c>
      <c r="H1721" s="4">
        <v>4435</v>
      </c>
      <c r="J1721" t="str">
        <f t="shared" si="52"/>
        <v>0000121524Current Unit Population</v>
      </c>
      <c r="K1721" s="4">
        <f t="shared" si="53"/>
        <v>4435</v>
      </c>
    </row>
    <row r="1722" spans="1:11">
      <c r="A1722" t="s">
        <v>590</v>
      </c>
      <c r="B1722" t="s">
        <v>10</v>
      </c>
      <c r="C1722" s="3">
        <v>46128</v>
      </c>
      <c r="D1722" t="s">
        <v>583</v>
      </c>
      <c r="E1722" t="s">
        <v>21</v>
      </c>
      <c r="F1722" t="s">
        <v>591</v>
      </c>
      <c r="G1722" t="s">
        <v>16</v>
      </c>
      <c r="H1722" s="4">
        <v>0</v>
      </c>
      <c r="J1722" t="str">
        <f t="shared" si="52"/>
        <v>0000121524Consolidated City Population</v>
      </c>
      <c r="K1722" s="4">
        <f t="shared" si="53"/>
        <v>0</v>
      </c>
    </row>
    <row r="1723" spans="1:11">
      <c r="A1723" t="s">
        <v>590</v>
      </c>
      <c r="B1723" t="s">
        <v>10</v>
      </c>
      <c r="C1723" s="3">
        <v>46128</v>
      </c>
      <c r="D1723" t="s">
        <v>583</v>
      </c>
      <c r="E1723" t="s">
        <v>21</v>
      </c>
      <c r="F1723" t="s">
        <v>591</v>
      </c>
      <c r="G1723" t="s">
        <v>17</v>
      </c>
      <c r="H1723" s="4">
        <v>0</v>
      </c>
      <c r="J1723" t="str">
        <f t="shared" si="52"/>
        <v>0000121524Registered Automobiles</v>
      </c>
      <c r="K1723" s="4">
        <f t="shared" si="53"/>
        <v>0</v>
      </c>
    </row>
    <row r="1724" spans="1:11">
      <c r="A1724" t="s">
        <v>592</v>
      </c>
      <c r="B1724" t="s">
        <v>10</v>
      </c>
      <c r="C1724" s="3">
        <v>46128</v>
      </c>
      <c r="D1724" t="s">
        <v>583</v>
      </c>
      <c r="E1724" t="s">
        <v>21</v>
      </c>
      <c r="F1724" t="s">
        <v>593</v>
      </c>
      <c r="G1724" t="s">
        <v>15</v>
      </c>
      <c r="H1724" s="4">
        <v>5550</v>
      </c>
      <c r="J1724" t="str">
        <f t="shared" si="52"/>
        <v>0000121530Current Unit Population</v>
      </c>
      <c r="K1724" s="4">
        <f t="shared" si="53"/>
        <v>5550</v>
      </c>
    </row>
    <row r="1725" spans="1:11">
      <c r="A1725" t="s">
        <v>592</v>
      </c>
      <c r="B1725" t="s">
        <v>10</v>
      </c>
      <c r="C1725" s="3">
        <v>46128</v>
      </c>
      <c r="D1725" t="s">
        <v>583</v>
      </c>
      <c r="E1725" t="s">
        <v>21</v>
      </c>
      <c r="F1725" t="s">
        <v>593</v>
      </c>
      <c r="G1725" t="s">
        <v>16</v>
      </c>
      <c r="H1725" s="4">
        <v>0</v>
      </c>
      <c r="J1725" t="str">
        <f t="shared" si="52"/>
        <v>0000121530Consolidated City Population</v>
      </c>
      <c r="K1725" s="4">
        <f t="shared" si="53"/>
        <v>0</v>
      </c>
    </row>
    <row r="1726" spans="1:11">
      <c r="A1726" t="s">
        <v>592</v>
      </c>
      <c r="B1726" t="s">
        <v>10</v>
      </c>
      <c r="C1726" s="3">
        <v>46128</v>
      </c>
      <c r="D1726" t="s">
        <v>583</v>
      </c>
      <c r="E1726" t="s">
        <v>21</v>
      </c>
      <c r="F1726" t="s">
        <v>593</v>
      </c>
      <c r="G1726" t="s">
        <v>17</v>
      </c>
      <c r="H1726" s="4">
        <v>0</v>
      </c>
      <c r="J1726" t="str">
        <f t="shared" si="52"/>
        <v>0000121530Registered Automobiles</v>
      </c>
      <c r="K1726" s="4">
        <f t="shared" si="53"/>
        <v>0</v>
      </c>
    </row>
    <row r="1727" spans="1:11">
      <c r="A1727" t="s">
        <v>592</v>
      </c>
      <c r="B1727" t="s">
        <v>10</v>
      </c>
      <c r="C1727" s="3">
        <v>46128</v>
      </c>
      <c r="D1727" t="s">
        <v>583</v>
      </c>
      <c r="E1727" t="s">
        <v>21</v>
      </c>
      <c r="F1727" t="s">
        <v>593</v>
      </c>
      <c r="G1727" t="s">
        <v>18</v>
      </c>
      <c r="H1727" s="4">
        <v>0</v>
      </c>
      <c r="J1727" t="str">
        <f t="shared" si="52"/>
        <v>0000121530Registered Vehicles</v>
      </c>
      <c r="K1727" s="4">
        <f t="shared" si="53"/>
        <v>0</v>
      </c>
    </row>
    <row r="1728" spans="1:11">
      <c r="A1728" t="s">
        <v>592</v>
      </c>
      <c r="B1728" t="s">
        <v>10</v>
      </c>
      <c r="C1728" s="3">
        <v>46128</v>
      </c>
      <c r="D1728" t="s">
        <v>583</v>
      </c>
      <c r="E1728" t="s">
        <v>21</v>
      </c>
      <c r="F1728" t="s">
        <v>593</v>
      </c>
      <c r="G1728" t="s">
        <v>19</v>
      </c>
      <c r="H1728" s="4">
        <v>23.53</v>
      </c>
      <c r="J1728" t="str">
        <f t="shared" si="52"/>
        <v>0000121530Miles of Road of Unit</v>
      </c>
      <c r="K1728" s="4">
        <f t="shared" si="53"/>
        <v>23.53</v>
      </c>
    </row>
    <row r="1729" spans="1:11">
      <c r="A1729" t="s">
        <v>592</v>
      </c>
      <c r="B1729" t="s">
        <v>10</v>
      </c>
      <c r="C1729" s="3">
        <v>46128</v>
      </c>
      <c r="D1729" t="s">
        <v>583</v>
      </c>
      <c r="E1729" t="s">
        <v>21</v>
      </c>
      <c r="F1729" t="s">
        <v>593</v>
      </c>
      <c r="G1729" t="s">
        <v>14</v>
      </c>
      <c r="H1729" s="4">
        <v>5550</v>
      </c>
      <c r="J1729" t="str">
        <f t="shared" si="52"/>
        <v>0000121530Decennial Unit Population</v>
      </c>
      <c r="K1729" s="4">
        <f t="shared" si="53"/>
        <v>5550</v>
      </c>
    </row>
    <row r="1730" spans="1:11">
      <c r="A1730" t="s">
        <v>594</v>
      </c>
      <c r="B1730" t="s">
        <v>10</v>
      </c>
      <c r="C1730" s="3">
        <v>46128</v>
      </c>
      <c r="D1730" t="s">
        <v>583</v>
      </c>
      <c r="E1730" t="s">
        <v>21</v>
      </c>
      <c r="F1730" t="s">
        <v>595</v>
      </c>
      <c r="G1730" t="s">
        <v>14</v>
      </c>
      <c r="H1730" s="4">
        <v>1372</v>
      </c>
      <c r="J1730" t="str">
        <f t="shared" si="52"/>
        <v>0000260663Decennial Unit Population</v>
      </c>
      <c r="K1730" s="4">
        <f t="shared" si="53"/>
        <v>1372</v>
      </c>
    </row>
    <row r="1731" spans="1:11">
      <c r="A1731" t="s">
        <v>594</v>
      </c>
      <c r="B1731" t="s">
        <v>10</v>
      </c>
      <c r="C1731" s="3">
        <v>46128</v>
      </c>
      <c r="D1731" t="s">
        <v>583</v>
      </c>
      <c r="E1731" t="s">
        <v>21</v>
      </c>
      <c r="F1731" t="s">
        <v>595</v>
      </c>
      <c r="G1731" t="s">
        <v>15</v>
      </c>
      <c r="H1731" s="4">
        <v>1372</v>
      </c>
      <c r="J1731" t="str">
        <f t="shared" ref="J1731:J1794" si="54">A1731&amp;G1731</f>
        <v>0000260663Current Unit Population</v>
      </c>
      <c r="K1731" s="4">
        <f t="shared" ref="K1731:K1794" si="55">H1731</f>
        <v>1372</v>
      </c>
    </row>
    <row r="1732" spans="1:11">
      <c r="A1732" t="s">
        <v>594</v>
      </c>
      <c r="B1732" t="s">
        <v>10</v>
      </c>
      <c r="C1732" s="3">
        <v>46128</v>
      </c>
      <c r="D1732" t="s">
        <v>583</v>
      </c>
      <c r="E1732" t="s">
        <v>21</v>
      </c>
      <c r="F1732" t="s">
        <v>595</v>
      </c>
      <c r="G1732" t="s">
        <v>16</v>
      </c>
      <c r="H1732" s="4">
        <v>0</v>
      </c>
      <c r="J1732" t="str">
        <f t="shared" si="54"/>
        <v>0000260663Consolidated City Population</v>
      </c>
      <c r="K1732" s="4">
        <f t="shared" si="55"/>
        <v>0</v>
      </c>
    </row>
    <row r="1733" spans="1:11">
      <c r="A1733" t="s">
        <v>594</v>
      </c>
      <c r="B1733" t="s">
        <v>10</v>
      </c>
      <c r="C1733" s="3">
        <v>46128</v>
      </c>
      <c r="D1733" t="s">
        <v>583</v>
      </c>
      <c r="E1733" t="s">
        <v>21</v>
      </c>
      <c r="F1733" t="s">
        <v>595</v>
      </c>
      <c r="G1733" t="s">
        <v>17</v>
      </c>
      <c r="H1733" s="4">
        <v>0</v>
      </c>
      <c r="J1733" t="str">
        <f t="shared" si="54"/>
        <v>0000260663Registered Automobiles</v>
      </c>
      <c r="K1733" s="4">
        <f t="shared" si="55"/>
        <v>0</v>
      </c>
    </row>
    <row r="1734" spans="1:11">
      <c r="A1734" t="s">
        <v>594</v>
      </c>
      <c r="B1734" t="s">
        <v>10</v>
      </c>
      <c r="C1734" s="3">
        <v>46128</v>
      </c>
      <c r="D1734" t="s">
        <v>583</v>
      </c>
      <c r="E1734" t="s">
        <v>21</v>
      </c>
      <c r="F1734" t="s">
        <v>595</v>
      </c>
      <c r="G1734" t="s">
        <v>19</v>
      </c>
      <c r="H1734" s="4">
        <v>14.27</v>
      </c>
      <c r="J1734" t="str">
        <f t="shared" si="54"/>
        <v>0000260663Miles of Road of Unit</v>
      </c>
      <c r="K1734" s="4">
        <f t="shared" si="55"/>
        <v>14.27</v>
      </c>
    </row>
    <row r="1735" spans="1:11">
      <c r="A1735" t="s">
        <v>594</v>
      </c>
      <c r="B1735" t="s">
        <v>10</v>
      </c>
      <c r="C1735" s="3">
        <v>46128</v>
      </c>
      <c r="D1735" t="s">
        <v>583</v>
      </c>
      <c r="E1735" t="s">
        <v>21</v>
      </c>
      <c r="F1735" t="s">
        <v>595</v>
      </c>
      <c r="G1735" t="s">
        <v>18</v>
      </c>
      <c r="H1735" s="4">
        <v>0</v>
      </c>
      <c r="J1735" t="str">
        <f t="shared" si="54"/>
        <v>0000260663Registered Vehicles</v>
      </c>
      <c r="K1735" s="4">
        <f t="shared" si="55"/>
        <v>0</v>
      </c>
    </row>
    <row r="1736" spans="1:11">
      <c r="A1736" t="s">
        <v>596</v>
      </c>
      <c r="B1736" t="s">
        <v>10</v>
      </c>
      <c r="C1736" s="3">
        <v>46128</v>
      </c>
      <c r="D1736" t="s">
        <v>583</v>
      </c>
      <c r="E1736" t="s">
        <v>21</v>
      </c>
      <c r="F1736" t="s">
        <v>597</v>
      </c>
      <c r="G1736" t="s">
        <v>19</v>
      </c>
      <c r="H1736" s="4">
        <v>10.46</v>
      </c>
      <c r="J1736" t="str">
        <f t="shared" si="54"/>
        <v>0000121541Miles of Road of Unit</v>
      </c>
      <c r="K1736" s="4">
        <f t="shared" si="55"/>
        <v>10.46</v>
      </c>
    </row>
    <row r="1737" spans="1:11">
      <c r="A1737" t="s">
        <v>596</v>
      </c>
      <c r="B1737" t="s">
        <v>10</v>
      </c>
      <c r="C1737" s="3">
        <v>46128</v>
      </c>
      <c r="D1737" t="s">
        <v>583</v>
      </c>
      <c r="E1737" t="s">
        <v>21</v>
      </c>
      <c r="F1737" t="s">
        <v>597</v>
      </c>
      <c r="G1737" t="s">
        <v>18</v>
      </c>
      <c r="H1737" s="4">
        <v>0</v>
      </c>
      <c r="J1737" t="str">
        <f t="shared" si="54"/>
        <v>0000121541Registered Vehicles</v>
      </c>
      <c r="K1737" s="4">
        <f t="shared" si="55"/>
        <v>0</v>
      </c>
    </row>
    <row r="1738" spans="1:11">
      <c r="A1738" t="s">
        <v>596</v>
      </c>
      <c r="B1738" t="s">
        <v>10</v>
      </c>
      <c r="C1738" s="3">
        <v>46128</v>
      </c>
      <c r="D1738" t="s">
        <v>583</v>
      </c>
      <c r="E1738" t="s">
        <v>21</v>
      </c>
      <c r="F1738" t="s">
        <v>597</v>
      </c>
      <c r="G1738" t="s">
        <v>17</v>
      </c>
      <c r="H1738" s="4">
        <v>0</v>
      </c>
      <c r="J1738" t="str">
        <f t="shared" si="54"/>
        <v>0000121541Registered Automobiles</v>
      </c>
      <c r="K1738" s="4">
        <f t="shared" si="55"/>
        <v>0</v>
      </c>
    </row>
    <row r="1739" spans="1:11">
      <c r="A1739" t="s">
        <v>596</v>
      </c>
      <c r="B1739" t="s">
        <v>10</v>
      </c>
      <c r="C1739" s="3">
        <v>46128</v>
      </c>
      <c r="D1739" t="s">
        <v>583</v>
      </c>
      <c r="E1739" t="s">
        <v>21</v>
      </c>
      <c r="F1739" t="s">
        <v>597</v>
      </c>
      <c r="G1739" t="s">
        <v>16</v>
      </c>
      <c r="H1739" s="4">
        <v>0</v>
      </c>
      <c r="J1739" t="str">
        <f t="shared" si="54"/>
        <v>0000121541Consolidated City Population</v>
      </c>
      <c r="K1739" s="4">
        <f t="shared" si="55"/>
        <v>0</v>
      </c>
    </row>
    <row r="1740" spans="1:11">
      <c r="A1740" t="s">
        <v>596</v>
      </c>
      <c r="B1740" t="s">
        <v>10</v>
      </c>
      <c r="C1740" s="3">
        <v>46128</v>
      </c>
      <c r="D1740" t="s">
        <v>583</v>
      </c>
      <c r="E1740" t="s">
        <v>21</v>
      </c>
      <c r="F1740" t="s">
        <v>597</v>
      </c>
      <c r="G1740" t="s">
        <v>14</v>
      </c>
      <c r="H1740" s="4">
        <v>1422</v>
      </c>
      <c r="J1740" t="str">
        <f t="shared" si="54"/>
        <v>0000121541Decennial Unit Population</v>
      </c>
      <c r="K1740" s="4">
        <f t="shared" si="55"/>
        <v>1422</v>
      </c>
    </row>
    <row r="1741" spans="1:11">
      <c r="A1741" t="s">
        <v>596</v>
      </c>
      <c r="B1741" t="s">
        <v>10</v>
      </c>
      <c r="C1741" s="3">
        <v>46128</v>
      </c>
      <c r="D1741" t="s">
        <v>583</v>
      </c>
      <c r="E1741" t="s">
        <v>21</v>
      </c>
      <c r="F1741" t="s">
        <v>597</v>
      </c>
      <c r="G1741" t="s">
        <v>15</v>
      </c>
      <c r="H1741" s="4">
        <v>1422</v>
      </c>
      <c r="J1741" t="str">
        <f t="shared" si="54"/>
        <v>0000121541Current Unit Population</v>
      </c>
      <c r="K1741" s="4">
        <f t="shared" si="55"/>
        <v>1422</v>
      </c>
    </row>
    <row r="1742" spans="1:11">
      <c r="A1742" t="s">
        <v>598</v>
      </c>
      <c r="B1742" t="s">
        <v>10</v>
      </c>
      <c r="C1742" s="3">
        <v>46128</v>
      </c>
      <c r="D1742" t="s">
        <v>583</v>
      </c>
      <c r="E1742" t="s">
        <v>21</v>
      </c>
      <c r="F1742" t="s">
        <v>599</v>
      </c>
      <c r="G1742" t="s">
        <v>18</v>
      </c>
      <c r="H1742" s="4">
        <v>0</v>
      </c>
      <c r="J1742" t="str">
        <f t="shared" si="54"/>
        <v>0000121542Registered Vehicles</v>
      </c>
      <c r="K1742" s="4">
        <f t="shared" si="55"/>
        <v>0</v>
      </c>
    </row>
    <row r="1743" spans="1:11">
      <c r="A1743" t="s">
        <v>598</v>
      </c>
      <c r="B1743" t="s">
        <v>10</v>
      </c>
      <c r="C1743" s="3">
        <v>46128</v>
      </c>
      <c r="D1743" t="s">
        <v>583</v>
      </c>
      <c r="E1743" t="s">
        <v>21</v>
      </c>
      <c r="F1743" t="s">
        <v>599</v>
      </c>
      <c r="G1743" t="s">
        <v>17</v>
      </c>
      <c r="H1743" s="4">
        <v>0</v>
      </c>
      <c r="J1743" t="str">
        <f t="shared" si="54"/>
        <v>0000121542Registered Automobiles</v>
      </c>
      <c r="K1743" s="4">
        <f t="shared" si="55"/>
        <v>0</v>
      </c>
    </row>
    <row r="1744" spans="1:11">
      <c r="A1744" t="s">
        <v>598</v>
      </c>
      <c r="B1744" t="s">
        <v>10</v>
      </c>
      <c r="C1744" s="3">
        <v>46128</v>
      </c>
      <c r="D1744" t="s">
        <v>583</v>
      </c>
      <c r="E1744" t="s">
        <v>21</v>
      </c>
      <c r="F1744" t="s">
        <v>599</v>
      </c>
      <c r="G1744" t="s">
        <v>16</v>
      </c>
      <c r="H1744" s="4">
        <v>0</v>
      </c>
      <c r="J1744" t="str">
        <f t="shared" si="54"/>
        <v>0000121542Consolidated City Population</v>
      </c>
      <c r="K1744" s="4">
        <f t="shared" si="55"/>
        <v>0</v>
      </c>
    </row>
    <row r="1745" spans="1:11">
      <c r="A1745" t="s">
        <v>598</v>
      </c>
      <c r="B1745" t="s">
        <v>10</v>
      </c>
      <c r="C1745" s="3">
        <v>46128</v>
      </c>
      <c r="D1745" t="s">
        <v>583</v>
      </c>
      <c r="E1745" t="s">
        <v>21</v>
      </c>
      <c r="F1745" t="s">
        <v>599</v>
      </c>
      <c r="G1745" t="s">
        <v>15</v>
      </c>
      <c r="H1745" s="4">
        <v>4599</v>
      </c>
      <c r="J1745" t="str">
        <f t="shared" si="54"/>
        <v>0000121542Current Unit Population</v>
      </c>
      <c r="K1745" s="4">
        <f t="shared" si="55"/>
        <v>4599</v>
      </c>
    </row>
    <row r="1746" spans="1:11">
      <c r="A1746" t="s">
        <v>598</v>
      </c>
      <c r="B1746" t="s">
        <v>10</v>
      </c>
      <c r="C1746" s="3">
        <v>46128</v>
      </c>
      <c r="D1746" t="s">
        <v>583</v>
      </c>
      <c r="E1746" t="s">
        <v>21</v>
      </c>
      <c r="F1746" t="s">
        <v>599</v>
      </c>
      <c r="G1746" t="s">
        <v>14</v>
      </c>
      <c r="H1746" s="4">
        <v>4599</v>
      </c>
      <c r="J1746" t="str">
        <f t="shared" si="54"/>
        <v>0000121542Decennial Unit Population</v>
      </c>
      <c r="K1746" s="4">
        <f t="shared" si="55"/>
        <v>4599</v>
      </c>
    </row>
    <row r="1747" spans="1:11">
      <c r="A1747" t="s">
        <v>598</v>
      </c>
      <c r="B1747" t="s">
        <v>10</v>
      </c>
      <c r="C1747" s="3">
        <v>46128</v>
      </c>
      <c r="D1747" t="s">
        <v>583</v>
      </c>
      <c r="E1747" t="s">
        <v>21</v>
      </c>
      <c r="F1747" t="s">
        <v>599</v>
      </c>
      <c r="G1747" t="s">
        <v>19</v>
      </c>
      <c r="H1747" s="4">
        <v>38.020000000000003</v>
      </c>
      <c r="J1747" t="str">
        <f t="shared" si="54"/>
        <v>0000121542Miles of Road of Unit</v>
      </c>
      <c r="K1747" s="4">
        <f t="shared" si="55"/>
        <v>38.020000000000003</v>
      </c>
    </row>
    <row r="1748" spans="1:11">
      <c r="A1748" t="s">
        <v>600</v>
      </c>
      <c r="B1748" t="s">
        <v>10</v>
      </c>
      <c r="C1748" s="3">
        <v>46128</v>
      </c>
      <c r="D1748" t="s">
        <v>601</v>
      </c>
      <c r="E1748" t="s">
        <v>12</v>
      </c>
      <c r="F1748" t="s">
        <v>13</v>
      </c>
      <c r="G1748" t="s">
        <v>14</v>
      </c>
      <c r="H1748" s="4">
        <v>13727</v>
      </c>
      <c r="J1748" t="str">
        <f t="shared" si="54"/>
        <v>0000077216Decennial Unit Population</v>
      </c>
      <c r="K1748" s="4">
        <f t="shared" si="55"/>
        <v>13727</v>
      </c>
    </row>
    <row r="1749" spans="1:11">
      <c r="A1749" t="s">
        <v>600</v>
      </c>
      <c r="B1749" t="s">
        <v>10</v>
      </c>
      <c r="C1749" s="3">
        <v>46128</v>
      </c>
      <c r="D1749" t="s">
        <v>601</v>
      </c>
      <c r="E1749" t="s">
        <v>12</v>
      </c>
      <c r="F1749" t="s">
        <v>13</v>
      </c>
      <c r="G1749" t="s">
        <v>15</v>
      </c>
      <c r="H1749" s="4">
        <v>13727</v>
      </c>
      <c r="J1749" t="str">
        <f t="shared" si="54"/>
        <v>0000077216Current Unit Population</v>
      </c>
      <c r="K1749" s="4">
        <f t="shared" si="55"/>
        <v>13727</v>
      </c>
    </row>
    <row r="1750" spans="1:11">
      <c r="A1750" t="s">
        <v>600</v>
      </c>
      <c r="B1750" t="s">
        <v>10</v>
      </c>
      <c r="C1750" s="3">
        <v>46128</v>
      </c>
      <c r="D1750" t="s">
        <v>601</v>
      </c>
      <c r="E1750" t="s">
        <v>12</v>
      </c>
      <c r="F1750" t="s">
        <v>13</v>
      </c>
      <c r="G1750" t="s">
        <v>16</v>
      </c>
      <c r="H1750" s="4">
        <v>0</v>
      </c>
      <c r="J1750" t="str">
        <f t="shared" si="54"/>
        <v>0000077216Consolidated City Population</v>
      </c>
      <c r="K1750" s="4">
        <f t="shared" si="55"/>
        <v>0</v>
      </c>
    </row>
    <row r="1751" spans="1:11">
      <c r="A1751" t="s">
        <v>600</v>
      </c>
      <c r="B1751" t="s">
        <v>10</v>
      </c>
      <c r="C1751" s="3">
        <v>46128</v>
      </c>
      <c r="D1751" t="s">
        <v>601</v>
      </c>
      <c r="E1751" t="s">
        <v>12</v>
      </c>
      <c r="F1751" t="s">
        <v>13</v>
      </c>
      <c r="G1751" t="s">
        <v>17</v>
      </c>
      <c r="H1751" s="4">
        <v>22122</v>
      </c>
      <c r="J1751" t="str">
        <f t="shared" si="54"/>
        <v>0000077216Registered Automobiles</v>
      </c>
      <c r="K1751" s="4">
        <f t="shared" si="55"/>
        <v>22122</v>
      </c>
    </row>
    <row r="1752" spans="1:11">
      <c r="A1752" t="s">
        <v>600</v>
      </c>
      <c r="B1752" t="s">
        <v>10</v>
      </c>
      <c r="C1752" s="3">
        <v>46128</v>
      </c>
      <c r="D1752" t="s">
        <v>601</v>
      </c>
      <c r="E1752" t="s">
        <v>12</v>
      </c>
      <c r="F1752" t="s">
        <v>13</v>
      </c>
      <c r="G1752" t="s">
        <v>18</v>
      </c>
      <c r="H1752" s="4">
        <v>43223</v>
      </c>
      <c r="J1752" t="str">
        <f t="shared" si="54"/>
        <v>0000077216Registered Vehicles</v>
      </c>
      <c r="K1752" s="4">
        <f t="shared" si="55"/>
        <v>43223</v>
      </c>
    </row>
    <row r="1753" spans="1:11">
      <c r="A1753" t="s">
        <v>600</v>
      </c>
      <c r="B1753" t="s">
        <v>10</v>
      </c>
      <c r="C1753" s="3">
        <v>46128</v>
      </c>
      <c r="D1753" t="s">
        <v>601</v>
      </c>
      <c r="E1753" t="s">
        <v>12</v>
      </c>
      <c r="F1753" t="s">
        <v>13</v>
      </c>
      <c r="G1753" t="s">
        <v>19</v>
      </c>
      <c r="H1753" s="4">
        <v>860.64</v>
      </c>
      <c r="J1753" t="str">
        <f t="shared" si="54"/>
        <v>0000077216Miles of Road of Unit</v>
      </c>
      <c r="K1753" s="4">
        <f t="shared" si="55"/>
        <v>860.64</v>
      </c>
    </row>
    <row r="1754" spans="1:11">
      <c r="A1754" t="s">
        <v>602</v>
      </c>
      <c r="B1754" t="s">
        <v>10</v>
      </c>
      <c r="C1754" s="3">
        <v>46128</v>
      </c>
      <c r="D1754" t="s">
        <v>601</v>
      </c>
      <c r="E1754" t="s">
        <v>21</v>
      </c>
      <c r="F1754" t="s">
        <v>603</v>
      </c>
      <c r="G1754" t="s">
        <v>15</v>
      </c>
      <c r="H1754" s="4">
        <v>16759</v>
      </c>
      <c r="J1754" t="str">
        <f t="shared" si="54"/>
        <v>0000121572Current Unit Population</v>
      </c>
      <c r="K1754" s="4">
        <f t="shared" si="55"/>
        <v>16759</v>
      </c>
    </row>
    <row r="1755" spans="1:11">
      <c r="A1755" t="s">
        <v>602</v>
      </c>
      <c r="B1755" t="s">
        <v>10</v>
      </c>
      <c r="C1755" s="3">
        <v>46128</v>
      </c>
      <c r="D1755" t="s">
        <v>601</v>
      </c>
      <c r="E1755" t="s">
        <v>21</v>
      </c>
      <c r="F1755" t="s">
        <v>603</v>
      </c>
      <c r="G1755" t="s">
        <v>14</v>
      </c>
      <c r="H1755" s="4">
        <v>16759</v>
      </c>
      <c r="J1755" t="str">
        <f t="shared" si="54"/>
        <v>0000121572Decennial Unit Population</v>
      </c>
      <c r="K1755" s="4">
        <f t="shared" si="55"/>
        <v>16759</v>
      </c>
    </row>
    <row r="1756" spans="1:11">
      <c r="A1756" t="s">
        <v>602</v>
      </c>
      <c r="B1756" t="s">
        <v>10</v>
      </c>
      <c r="C1756" s="3">
        <v>46128</v>
      </c>
      <c r="D1756" t="s">
        <v>601</v>
      </c>
      <c r="E1756" t="s">
        <v>21</v>
      </c>
      <c r="F1756" t="s">
        <v>603</v>
      </c>
      <c r="G1756" t="s">
        <v>16</v>
      </c>
      <c r="H1756" s="4">
        <v>0</v>
      </c>
      <c r="J1756" t="str">
        <f t="shared" si="54"/>
        <v>0000121572Consolidated City Population</v>
      </c>
      <c r="K1756" s="4">
        <f t="shared" si="55"/>
        <v>0</v>
      </c>
    </row>
    <row r="1757" spans="1:11">
      <c r="A1757" t="s">
        <v>602</v>
      </c>
      <c r="B1757" t="s">
        <v>10</v>
      </c>
      <c r="C1757" s="3">
        <v>46128</v>
      </c>
      <c r="D1757" t="s">
        <v>601</v>
      </c>
      <c r="E1757" t="s">
        <v>21</v>
      </c>
      <c r="F1757" t="s">
        <v>603</v>
      </c>
      <c r="G1757" t="s">
        <v>19</v>
      </c>
      <c r="H1757" s="4">
        <v>110.86</v>
      </c>
      <c r="J1757" t="str">
        <f t="shared" si="54"/>
        <v>0000121572Miles of Road of Unit</v>
      </c>
      <c r="K1757" s="4">
        <f t="shared" si="55"/>
        <v>110.86</v>
      </c>
    </row>
    <row r="1758" spans="1:11">
      <c r="A1758" t="s">
        <v>602</v>
      </c>
      <c r="B1758" t="s">
        <v>10</v>
      </c>
      <c r="C1758" s="3">
        <v>46128</v>
      </c>
      <c r="D1758" t="s">
        <v>601</v>
      </c>
      <c r="E1758" t="s">
        <v>21</v>
      </c>
      <c r="F1758" t="s">
        <v>603</v>
      </c>
      <c r="G1758" t="s">
        <v>17</v>
      </c>
      <c r="H1758" s="4">
        <v>0</v>
      </c>
      <c r="J1758" t="str">
        <f t="shared" si="54"/>
        <v>0000121572Registered Automobiles</v>
      </c>
      <c r="K1758" s="4">
        <f t="shared" si="55"/>
        <v>0</v>
      </c>
    </row>
    <row r="1759" spans="1:11">
      <c r="A1759" t="s">
        <v>602</v>
      </c>
      <c r="B1759" t="s">
        <v>10</v>
      </c>
      <c r="C1759" s="3">
        <v>46128</v>
      </c>
      <c r="D1759" t="s">
        <v>601</v>
      </c>
      <c r="E1759" t="s">
        <v>21</v>
      </c>
      <c r="F1759" t="s">
        <v>603</v>
      </c>
      <c r="G1759" t="s">
        <v>18</v>
      </c>
      <c r="H1759" s="4">
        <v>0</v>
      </c>
      <c r="J1759" t="str">
        <f t="shared" si="54"/>
        <v>0000121572Registered Vehicles</v>
      </c>
      <c r="K1759" s="4">
        <f t="shared" si="55"/>
        <v>0</v>
      </c>
    </row>
    <row r="1760" spans="1:11">
      <c r="A1760" t="s">
        <v>604</v>
      </c>
      <c r="B1760" t="s">
        <v>10</v>
      </c>
      <c r="C1760" s="3">
        <v>46128</v>
      </c>
      <c r="D1760" t="s">
        <v>601</v>
      </c>
      <c r="E1760" t="s">
        <v>21</v>
      </c>
      <c r="F1760" t="s">
        <v>605</v>
      </c>
      <c r="G1760" t="s">
        <v>19</v>
      </c>
      <c r="H1760" s="4">
        <v>29.6</v>
      </c>
      <c r="J1760" t="str">
        <f t="shared" si="54"/>
        <v>0000121560Miles of Road of Unit</v>
      </c>
      <c r="K1760" s="4">
        <f t="shared" si="55"/>
        <v>29.6</v>
      </c>
    </row>
    <row r="1761" spans="1:11">
      <c r="A1761" t="s">
        <v>604</v>
      </c>
      <c r="B1761" t="s">
        <v>10</v>
      </c>
      <c r="C1761" s="3">
        <v>46128</v>
      </c>
      <c r="D1761" t="s">
        <v>601</v>
      </c>
      <c r="E1761" t="s">
        <v>21</v>
      </c>
      <c r="F1761" t="s">
        <v>605</v>
      </c>
      <c r="G1761" t="s">
        <v>18</v>
      </c>
      <c r="H1761" s="4">
        <v>0</v>
      </c>
      <c r="J1761" t="str">
        <f t="shared" si="54"/>
        <v>0000121560Registered Vehicles</v>
      </c>
      <c r="K1761" s="4">
        <f t="shared" si="55"/>
        <v>0</v>
      </c>
    </row>
    <row r="1762" spans="1:11">
      <c r="A1762" t="s">
        <v>604</v>
      </c>
      <c r="B1762" t="s">
        <v>10</v>
      </c>
      <c r="C1762" s="3">
        <v>46128</v>
      </c>
      <c r="D1762" t="s">
        <v>601</v>
      </c>
      <c r="E1762" t="s">
        <v>21</v>
      </c>
      <c r="F1762" t="s">
        <v>605</v>
      </c>
      <c r="G1762" t="s">
        <v>17</v>
      </c>
      <c r="H1762" s="4">
        <v>0</v>
      </c>
      <c r="J1762" t="str">
        <f t="shared" si="54"/>
        <v>0000121560Registered Automobiles</v>
      </c>
      <c r="K1762" s="4">
        <f t="shared" si="55"/>
        <v>0</v>
      </c>
    </row>
    <row r="1763" spans="1:11">
      <c r="A1763" t="s">
        <v>604</v>
      </c>
      <c r="B1763" t="s">
        <v>10</v>
      </c>
      <c r="C1763" s="3">
        <v>46128</v>
      </c>
      <c r="D1763" t="s">
        <v>601</v>
      </c>
      <c r="E1763" t="s">
        <v>21</v>
      </c>
      <c r="F1763" t="s">
        <v>605</v>
      </c>
      <c r="G1763" t="s">
        <v>16</v>
      </c>
      <c r="H1763" s="4">
        <v>0</v>
      </c>
      <c r="J1763" t="str">
        <f t="shared" si="54"/>
        <v>0000121560Consolidated City Population</v>
      </c>
      <c r="K1763" s="4">
        <f t="shared" si="55"/>
        <v>0</v>
      </c>
    </row>
    <row r="1764" spans="1:11">
      <c r="A1764" t="s">
        <v>604</v>
      </c>
      <c r="B1764" t="s">
        <v>10</v>
      </c>
      <c r="C1764" s="3">
        <v>46128</v>
      </c>
      <c r="D1764" t="s">
        <v>601</v>
      </c>
      <c r="E1764" t="s">
        <v>21</v>
      </c>
      <c r="F1764" t="s">
        <v>605</v>
      </c>
      <c r="G1764" t="s">
        <v>15</v>
      </c>
      <c r="H1764" s="4">
        <v>3029</v>
      </c>
      <c r="J1764" t="str">
        <f t="shared" si="54"/>
        <v>0000121560Current Unit Population</v>
      </c>
      <c r="K1764" s="4">
        <f t="shared" si="55"/>
        <v>3029</v>
      </c>
    </row>
    <row r="1765" spans="1:11">
      <c r="A1765" t="s">
        <v>604</v>
      </c>
      <c r="B1765" t="s">
        <v>10</v>
      </c>
      <c r="C1765" s="3">
        <v>46128</v>
      </c>
      <c r="D1765" t="s">
        <v>601</v>
      </c>
      <c r="E1765" t="s">
        <v>21</v>
      </c>
      <c r="F1765" t="s">
        <v>605</v>
      </c>
      <c r="G1765" t="s">
        <v>14</v>
      </c>
      <c r="H1765" s="4">
        <v>3029</v>
      </c>
      <c r="J1765" t="str">
        <f t="shared" si="54"/>
        <v>0000121560Decennial Unit Population</v>
      </c>
      <c r="K1765" s="4">
        <f t="shared" si="55"/>
        <v>3029</v>
      </c>
    </row>
    <row r="1766" spans="1:11">
      <c r="A1766" t="s">
        <v>606</v>
      </c>
      <c r="B1766" t="s">
        <v>10</v>
      </c>
      <c r="C1766" s="3">
        <v>46128</v>
      </c>
      <c r="D1766" t="s">
        <v>601</v>
      </c>
      <c r="E1766" t="s">
        <v>21</v>
      </c>
      <c r="F1766" t="s">
        <v>607</v>
      </c>
      <c r="G1766" t="s">
        <v>19</v>
      </c>
      <c r="H1766" s="4">
        <v>4.93</v>
      </c>
      <c r="J1766" t="str">
        <f t="shared" si="54"/>
        <v>0000121562Miles of Road of Unit</v>
      </c>
      <c r="K1766" s="4">
        <f t="shared" si="55"/>
        <v>4.93</v>
      </c>
    </row>
    <row r="1767" spans="1:11">
      <c r="A1767" t="s">
        <v>606</v>
      </c>
      <c r="B1767" t="s">
        <v>10</v>
      </c>
      <c r="C1767" s="3">
        <v>46128</v>
      </c>
      <c r="D1767" t="s">
        <v>601</v>
      </c>
      <c r="E1767" t="s">
        <v>21</v>
      </c>
      <c r="F1767" t="s">
        <v>607</v>
      </c>
      <c r="G1767" t="s">
        <v>18</v>
      </c>
      <c r="H1767" s="4">
        <v>0</v>
      </c>
      <c r="J1767" t="str">
        <f t="shared" si="54"/>
        <v>0000121562Registered Vehicles</v>
      </c>
      <c r="K1767" s="4">
        <f t="shared" si="55"/>
        <v>0</v>
      </c>
    </row>
    <row r="1768" spans="1:11">
      <c r="A1768" t="s">
        <v>606</v>
      </c>
      <c r="B1768" t="s">
        <v>10</v>
      </c>
      <c r="C1768" s="3">
        <v>46128</v>
      </c>
      <c r="D1768" t="s">
        <v>601</v>
      </c>
      <c r="E1768" t="s">
        <v>21</v>
      </c>
      <c r="F1768" t="s">
        <v>607</v>
      </c>
      <c r="G1768" t="s">
        <v>17</v>
      </c>
      <c r="H1768" s="4">
        <v>0</v>
      </c>
      <c r="J1768" t="str">
        <f t="shared" si="54"/>
        <v>0000121562Registered Automobiles</v>
      </c>
      <c r="K1768" s="4">
        <f t="shared" si="55"/>
        <v>0</v>
      </c>
    </row>
    <row r="1769" spans="1:11">
      <c r="A1769" t="s">
        <v>606</v>
      </c>
      <c r="B1769" t="s">
        <v>10</v>
      </c>
      <c r="C1769" s="3">
        <v>46128</v>
      </c>
      <c r="D1769" t="s">
        <v>601</v>
      </c>
      <c r="E1769" t="s">
        <v>21</v>
      </c>
      <c r="F1769" t="s">
        <v>607</v>
      </c>
      <c r="G1769" t="s">
        <v>15</v>
      </c>
      <c r="H1769" s="4">
        <v>450</v>
      </c>
      <c r="J1769" t="str">
        <f t="shared" si="54"/>
        <v>0000121562Current Unit Population</v>
      </c>
      <c r="K1769" s="4">
        <f t="shared" si="55"/>
        <v>450</v>
      </c>
    </row>
    <row r="1770" spans="1:11">
      <c r="A1770" t="s">
        <v>606</v>
      </c>
      <c r="B1770" t="s">
        <v>10</v>
      </c>
      <c r="C1770" s="3">
        <v>46128</v>
      </c>
      <c r="D1770" t="s">
        <v>601</v>
      </c>
      <c r="E1770" t="s">
        <v>21</v>
      </c>
      <c r="F1770" t="s">
        <v>607</v>
      </c>
      <c r="G1770" t="s">
        <v>14</v>
      </c>
      <c r="H1770" s="4">
        <v>450</v>
      </c>
      <c r="J1770" t="str">
        <f t="shared" si="54"/>
        <v>0000121562Decennial Unit Population</v>
      </c>
      <c r="K1770" s="4">
        <f t="shared" si="55"/>
        <v>450</v>
      </c>
    </row>
    <row r="1771" spans="1:11">
      <c r="A1771" t="s">
        <v>606</v>
      </c>
      <c r="B1771" t="s">
        <v>10</v>
      </c>
      <c r="C1771" s="3">
        <v>46128</v>
      </c>
      <c r="D1771" t="s">
        <v>601</v>
      </c>
      <c r="E1771" t="s">
        <v>21</v>
      </c>
      <c r="F1771" t="s">
        <v>607</v>
      </c>
      <c r="G1771" t="s">
        <v>16</v>
      </c>
      <c r="H1771" s="4">
        <v>0</v>
      </c>
      <c r="J1771" t="str">
        <f t="shared" si="54"/>
        <v>0000121562Consolidated City Population</v>
      </c>
      <c r="K1771" s="4">
        <f t="shared" si="55"/>
        <v>0</v>
      </c>
    </row>
    <row r="1772" spans="1:11">
      <c r="A1772" t="s">
        <v>608</v>
      </c>
      <c r="B1772" t="s">
        <v>10</v>
      </c>
      <c r="C1772" s="3">
        <v>46128</v>
      </c>
      <c r="D1772" t="s">
        <v>601</v>
      </c>
      <c r="E1772" t="s">
        <v>21</v>
      </c>
      <c r="F1772" t="s">
        <v>609</v>
      </c>
      <c r="G1772" t="s">
        <v>14</v>
      </c>
      <c r="H1772" s="4">
        <v>199</v>
      </c>
      <c r="J1772" t="str">
        <f t="shared" si="54"/>
        <v>0000121563Decennial Unit Population</v>
      </c>
      <c r="K1772" s="4">
        <f t="shared" si="55"/>
        <v>199</v>
      </c>
    </row>
    <row r="1773" spans="1:11">
      <c r="A1773" t="s">
        <v>608</v>
      </c>
      <c r="B1773" t="s">
        <v>10</v>
      </c>
      <c r="C1773" s="3">
        <v>46128</v>
      </c>
      <c r="D1773" t="s">
        <v>601</v>
      </c>
      <c r="E1773" t="s">
        <v>21</v>
      </c>
      <c r="F1773" t="s">
        <v>609</v>
      </c>
      <c r="G1773" t="s">
        <v>15</v>
      </c>
      <c r="H1773" s="4">
        <v>199</v>
      </c>
      <c r="J1773" t="str">
        <f t="shared" si="54"/>
        <v>0000121563Current Unit Population</v>
      </c>
      <c r="K1773" s="4">
        <f t="shared" si="55"/>
        <v>199</v>
      </c>
    </row>
    <row r="1774" spans="1:11">
      <c r="A1774" t="s">
        <v>608</v>
      </c>
      <c r="B1774" t="s">
        <v>10</v>
      </c>
      <c r="C1774" s="3">
        <v>46128</v>
      </c>
      <c r="D1774" t="s">
        <v>601</v>
      </c>
      <c r="E1774" t="s">
        <v>21</v>
      </c>
      <c r="F1774" t="s">
        <v>609</v>
      </c>
      <c r="G1774" t="s">
        <v>16</v>
      </c>
      <c r="H1774" s="4">
        <v>0</v>
      </c>
      <c r="J1774" t="str">
        <f t="shared" si="54"/>
        <v>0000121563Consolidated City Population</v>
      </c>
      <c r="K1774" s="4">
        <f t="shared" si="55"/>
        <v>0</v>
      </c>
    </row>
    <row r="1775" spans="1:11">
      <c r="A1775" t="s">
        <v>608</v>
      </c>
      <c r="B1775" t="s">
        <v>10</v>
      </c>
      <c r="C1775" s="3">
        <v>46128</v>
      </c>
      <c r="D1775" t="s">
        <v>601</v>
      </c>
      <c r="E1775" t="s">
        <v>21</v>
      </c>
      <c r="F1775" t="s">
        <v>609</v>
      </c>
      <c r="G1775" t="s">
        <v>17</v>
      </c>
      <c r="H1775" s="4">
        <v>0</v>
      </c>
      <c r="J1775" t="str">
        <f t="shared" si="54"/>
        <v>0000121563Registered Automobiles</v>
      </c>
      <c r="K1775" s="4">
        <f t="shared" si="55"/>
        <v>0</v>
      </c>
    </row>
    <row r="1776" spans="1:11">
      <c r="A1776" t="s">
        <v>608</v>
      </c>
      <c r="B1776" t="s">
        <v>10</v>
      </c>
      <c r="C1776" s="3">
        <v>46128</v>
      </c>
      <c r="D1776" t="s">
        <v>601</v>
      </c>
      <c r="E1776" t="s">
        <v>21</v>
      </c>
      <c r="F1776" t="s">
        <v>609</v>
      </c>
      <c r="G1776" t="s">
        <v>18</v>
      </c>
      <c r="H1776" s="4">
        <v>0</v>
      </c>
      <c r="J1776" t="str">
        <f t="shared" si="54"/>
        <v>0000121563Registered Vehicles</v>
      </c>
      <c r="K1776" s="4">
        <f t="shared" si="55"/>
        <v>0</v>
      </c>
    </row>
    <row r="1777" spans="1:11">
      <c r="A1777" t="s">
        <v>608</v>
      </c>
      <c r="B1777" t="s">
        <v>10</v>
      </c>
      <c r="C1777" s="3">
        <v>46128</v>
      </c>
      <c r="D1777" t="s">
        <v>601</v>
      </c>
      <c r="E1777" t="s">
        <v>21</v>
      </c>
      <c r="F1777" t="s">
        <v>609</v>
      </c>
      <c r="G1777" t="s">
        <v>19</v>
      </c>
      <c r="H1777" s="4">
        <v>2.66</v>
      </c>
      <c r="J1777" t="str">
        <f t="shared" si="54"/>
        <v>0000121563Miles of Road of Unit</v>
      </c>
      <c r="K1777" s="4">
        <f t="shared" si="55"/>
        <v>2.66</v>
      </c>
    </row>
    <row r="1778" spans="1:11">
      <c r="A1778" t="s">
        <v>610</v>
      </c>
      <c r="B1778" t="s">
        <v>10</v>
      </c>
      <c r="C1778" s="3">
        <v>46128</v>
      </c>
      <c r="D1778" t="s">
        <v>601</v>
      </c>
      <c r="E1778" t="s">
        <v>21</v>
      </c>
      <c r="F1778" t="s">
        <v>611</v>
      </c>
      <c r="G1778" t="s">
        <v>19</v>
      </c>
      <c r="H1778" s="4">
        <v>4.53</v>
      </c>
      <c r="J1778" t="str">
        <f t="shared" si="54"/>
        <v>0000260670Miles of Road of Unit</v>
      </c>
      <c r="K1778" s="4">
        <f t="shared" si="55"/>
        <v>4.53</v>
      </c>
    </row>
    <row r="1779" spans="1:11">
      <c r="A1779" t="s">
        <v>610</v>
      </c>
      <c r="B1779" t="s">
        <v>10</v>
      </c>
      <c r="C1779" s="3">
        <v>46128</v>
      </c>
      <c r="D1779" t="s">
        <v>601</v>
      </c>
      <c r="E1779" t="s">
        <v>21</v>
      </c>
      <c r="F1779" t="s">
        <v>611</v>
      </c>
      <c r="G1779" t="s">
        <v>18</v>
      </c>
      <c r="H1779" s="4">
        <v>0</v>
      </c>
      <c r="J1779" t="str">
        <f t="shared" si="54"/>
        <v>0000260670Registered Vehicles</v>
      </c>
      <c r="K1779" s="4">
        <f t="shared" si="55"/>
        <v>0</v>
      </c>
    </row>
    <row r="1780" spans="1:11">
      <c r="A1780" t="s">
        <v>610</v>
      </c>
      <c r="B1780" t="s">
        <v>10</v>
      </c>
      <c r="C1780" s="3">
        <v>46128</v>
      </c>
      <c r="D1780" t="s">
        <v>601</v>
      </c>
      <c r="E1780" t="s">
        <v>21</v>
      </c>
      <c r="F1780" t="s">
        <v>611</v>
      </c>
      <c r="G1780" t="s">
        <v>17</v>
      </c>
      <c r="H1780" s="4">
        <v>0</v>
      </c>
      <c r="J1780" t="str">
        <f t="shared" si="54"/>
        <v>0000260670Registered Automobiles</v>
      </c>
      <c r="K1780" s="4">
        <f t="shared" si="55"/>
        <v>0</v>
      </c>
    </row>
    <row r="1781" spans="1:11">
      <c r="A1781" t="s">
        <v>610</v>
      </c>
      <c r="B1781" t="s">
        <v>10</v>
      </c>
      <c r="C1781" s="3">
        <v>46128</v>
      </c>
      <c r="D1781" t="s">
        <v>601</v>
      </c>
      <c r="E1781" t="s">
        <v>21</v>
      </c>
      <c r="F1781" t="s">
        <v>611</v>
      </c>
      <c r="G1781" t="s">
        <v>16</v>
      </c>
      <c r="H1781" s="4">
        <v>0</v>
      </c>
      <c r="J1781" t="str">
        <f t="shared" si="54"/>
        <v>0000260670Consolidated City Population</v>
      </c>
      <c r="K1781" s="4">
        <f t="shared" si="55"/>
        <v>0</v>
      </c>
    </row>
    <row r="1782" spans="1:11">
      <c r="A1782" t="s">
        <v>610</v>
      </c>
      <c r="B1782" t="s">
        <v>10</v>
      </c>
      <c r="C1782" s="3">
        <v>46128</v>
      </c>
      <c r="D1782" t="s">
        <v>601</v>
      </c>
      <c r="E1782" t="s">
        <v>21</v>
      </c>
      <c r="F1782" t="s">
        <v>611</v>
      </c>
      <c r="G1782" t="s">
        <v>14</v>
      </c>
      <c r="H1782" s="4">
        <v>286</v>
      </c>
      <c r="J1782" t="str">
        <f t="shared" si="54"/>
        <v>0000260670Decennial Unit Population</v>
      </c>
      <c r="K1782" s="4">
        <f t="shared" si="55"/>
        <v>286</v>
      </c>
    </row>
    <row r="1783" spans="1:11">
      <c r="A1783" t="s">
        <v>610</v>
      </c>
      <c r="B1783" t="s">
        <v>10</v>
      </c>
      <c r="C1783" s="3">
        <v>46128</v>
      </c>
      <c r="D1783" t="s">
        <v>601</v>
      </c>
      <c r="E1783" t="s">
        <v>21</v>
      </c>
      <c r="F1783" t="s">
        <v>611</v>
      </c>
      <c r="G1783" t="s">
        <v>15</v>
      </c>
      <c r="H1783" s="4">
        <v>286</v>
      </c>
      <c r="J1783" t="str">
        <f t="shared" si="54"/>
        <v>0000260670Current Unit Population</v>
      </c>
      <c r="K1783" s="4">
        <f t="shared" si="55"/>
        <v>286</v>
      </c>
    </row>
    <row r="1784" spans="1:11">
      <c r="A1784" t="s">
        <v>612</v>
      </c>
      <c r="B1784" t="s">
        <v>10</v>
      </c>
      <c r="C1784" s="3">
        <v>46128</v>
      </c>
      <c r="D1784" t="s">
        <v>601</v>
      </c>
      <c r="E1784" t="s">
        <v>21</v>
      </c>
      <c r="F1784" t="s">
        <v>613</v>
      </c>
      <c r="G1784" t="s">
        <v>19</v>
      </c>
      <c r="H1784" s="4">
        <v>5.32</v>
      </c>
      <c r="J1784" t="str">
        <f t="shared" si="54"/>
        <v>0000260671Miles of Road of Unit</v>
      </c>
      <c r="K1784" s="4">
        <f t="shared" si="55"/>
        <v>5.32</v>
      </c>
    </row>
    <row r="1785" spans="1:11">
      <c r="A1785" t="s">
        <v>612</v>
      </c>
      <c r="B1785" t="s">
        <v>10</v>
      </c>
      <c r="C1785" s="3">
        <v>46128</v>
      </c>
      <c r="D1785" t="s">
        <v>601</v>
      </c>
      <c r="E1785" t="s">
        <v>21</v>
      </c>
      <c r="F1785" t="s">
        <v>613</v>
      </c>
      <c r="G1785" t="s">
        <v>18</v>
      </c>
      <c r="H1785" s="4">
        <v>0</v>
      </c>
      <c r="J1785" t="str">
        <f t="shared" si="54"/>
        <v>0000260671Registered Vehicles</v>
      </c>
      <c r="K1785" s="4">
        <f t="shared" si="55"/>
        <v>0</v>
      </c>
    </row>
    <row r="1786" spans="1:11">
      <c r="A1786" t="s">
        <v>612</v>
      </c>
      <c r="B1786" t="s">
        <v>10</v>
      </c>
      <c r="C1786" s="3">
        <v>46128</v>
      </c>
      <c r="D1786" t="s">
        <v>601</v>
      </c>
      <c r="E1786" t="s">
        <v>21</v>
      </c>
      <c r="F1786" t="s">
        <v>613</v>
      </c>
      <c r="G1786" t="s">
        <v>17</v>
      </c>
      <c r="H1786" s="4">
        <v>0</v>
      </c>
      <c r="J1786" t="str">
        <f t="shared" si="54"/>
        <v>0000260671Registered Automobiles</v>
      </c>
      <c r="K1786" s="4">
        <f t="shared" si="55"/>
        <v>0</v>
      </c>
    </row>
    <row r="1787" spans="1:11">
      <c r="A1787" t="s">
        <v>612</v>
      </c>
      <c r="B1787" t="s">
        <v>10</v>
      </c>
      <c r="C1787" s="3">
        <v>46128</v>
      </c>
      <c r="D1787" t="s">
        <v>601</v>
      </c>
      <c r="E1787" t="s">
        <v>21</v>
      </c>
      <c r="F1787" t="s">
        <v>613</v>
      </c>
      <c r="G1787" t="s">
        <v>16</v>
      </c>
      <c r="H1787" s="4">
        <v>0</v>
      </c>
      <c r="J1787" t="str">
        <f t="shared" si="54"/>
        <v>0000260671Consolidated City Population</v>
      </c>
      <c r="K1787" s="4">
        <f t="shared" si="55"/>
        <v>0</v>
      </c>
    </row>
    <row r="1788" spans="1:11">
      <c r="A1788" t="s">
        <v>612</v>
      </c>
      <c r="B1788" t="s">
        <v>10</v>
      </c>
      <c r="C1788" s="3">
        <v>46128</v>
      </c>
      <c r="D1788" t="s">
        <v>601</v>
      </c>
      <c r="E1788" t="s">
        <v>21</v>
      </c>
      <c r="F1788" t="s">
        <v>613</v>
      </c>
      <c r="G1788" t="s">
        <v>15</v>
      </c>
      <c r="H1788" s="4">
        <v>502</v>
      </c>
      <c r="J1788" t="str">
        <f t="shared" si="54"/>
        <v>0000260671Current Unit Population</v>
      </c>
      <c r="K1788" s="4">
        <f t="shared" si="55"/>
        <v>502</v>
      </c>
    </row>
    <row r="1789" spans="1:11">
      <c r="A1789" t="s">
        <v>612</v>
      </c>
      <c r="B1789" t="s">
        <v>10</v>
      </c>
      <c r="C1789" s="3">
        <v>46128</v>
      </c>
      <c r="D1789" t="s">
        <v>601</v>
      </c>
      <c r="E1789" t="s">
        <v>21</v>
      </c>
      <c r="F1789" t="s">
        <v>613</v>
      </c>
      <c r="G1789" t="s">
        <v>14</v>
      </c>
      <c r="H1789" s="4">
        <v>502</v>
      </c>
      <c r="J1789" t="str">
        <f t="shared" si="54"/>
        <v>0000260671Decennial Unit Population</v>
      </c>
      <c r="K1789" s="4">
        <f t="shared" si="55"/>
        <v>502</v>
      </c>
    </row>
    <row r="1790" spans="1:11">
      <c r="A1790" t="s">
        <v>614</v>
      </c>
      <c r="B1790" t="s">
        <v>10</v>
      </c>
      <c r="C1790" s="3">
        <v>46128</v>
      </c>
      <c r="D1790" t="s">
        <v>601</v>
      </c>
      <c r="E1790" t="s">
        <v>21</v>
      </c>
      <c r="F1790" t="s">
        <v>615</v>
      </c>
      <c r="G1790" t="s">
        <v>18</v>
      </c>
      <c r="H1790" s="4">
        <v>0</v>
      </c>
      <c r="J1790" t="str">
        <f t="shared" si="54"/>
        <v>0000121566Registered Vehicles</v>
      </c>
      <c r="K1790" s="4">
        <f t="shared" si="55"/>
        <v>0</v>
      </c>
    </row>
    <row r="1791" spans="1:11">
      <c r="A1791" t="s">
        <v>614</v>
      </c>
      <c r="B1791" t="s">
        <v>10</v>
      </c>
      <c r="C1791" s="3">
        <v>46128</v>
      </c>
      <c r="D1791" t="s">
        <v>601</v>
      </c>
      <c r="E1791" t="s">
        <v>21</v>
      </c>
      <c r="F1791" t="s">
        <v>615</v>
      </c>
      <c r="G1791" t="s">
        <v>17</v>
      </c>
      <c r="H1791" s="4">
        <v>0</v>
      </c>
      <c r="J1791" t="str">
        <f t="shared" si="54"/>
        <v>0000121566Registered Automobiles</v>
      </c>
      <c r="K1791" s="4">
        <f t="shared" si="55"/>
        <v>0</v>
      </c>
    </row>
    <row r="1792" spans="1:11">
      <c r="A1792" t="s">
        <v>614</v>
      </c>
      <c r="B1792" t="s">
        <v>10</v>
      </c>
      <c r="C1792" s="3">
        <v>46128</v>
      </c>
      <c r="D1792" t="s">
        <v>601</v>
      </c>
      <c r="E1792" t="s">
        <v>21</v>
      </c>
      <c r="F1792" t="s">
        <v>615</v>
      </c>
      <c r="G1792" t="s">
        <v>16</v>
      </c>
      <c r="H1792" s="4">
        <v>0</v>
      </c>
      <c r="J1792" t="str">
        <f t="shared" si="54"/>
        <v>0000121566Consolidated City Population</v>
      </c>
      <c r="K1792" s="4">
        <f t="shared" si="55"/>
        <v>0</v>
      </c>
    </row>
    <row r="1793" spans="1:11">
      <c r="A1793" t="s">
        <v>614</v>
      </c>
      <c r="B1793" t="s">
        <v>10</v>
      </c>
      <c r="C1793" s="3">
        <v>46128</v>
      </c>
      <c r="D1793" t="s">
        <v>601</v>
      </c>
      <c r="E1793" t="s">
        <v>21</v>
      </c>
      <c r="F1793" t="s">
        <v>615</v>
      </c>
      <c r="G1793" t="s">
        <v>15</v>
      </c>
      <c r="H1793" s="4">
        <v>581</v>
      </c>
      <c r="J1793" t="str">
        <f t="shared" si="54"/>
        <v>0000121566Current Unit Population</v>
      </c>
      <c r="K1793" s="4">
        <f t="shared" si="55"/>
        <v>581</v>
      </c>
    </row>
    <row r="1794" spans="1:11">
      <c r="A1794" t="s">
        <v>614</v>
      </c>
      <c r="B1794" t="s">
        <v>10</v>
      </c>
      <c r="C1794" s="3">
        <v>46128</v>
      </c>
      <c r="D1794" t="s">
        <v>601</v>
      </c>
      <c r="E1794" t="s">
        <v>21</v>
      </c>
      <c r="F1794" t="s">
        <v>615</v>
      </c>
      <c r="G1794" t="s">
        <v>14</v>
      </c>
      <c r="H1794" s="4">
        <v>581</v>
      </c>
      <c r="J1794" t="str">
        <f t="shared" si="54"/>
        <v>0000121566Decennial Unit Population</v>
      </c>
      <c r="K1794" s="4">
        <f t="shared" si="55"/>
        <v>581</v>
      </c>
    </row>
    <row r="1795" spans="1:11">
      <c r="A1795" t="s">
        <v>614</v>
      </c>
      <c r="B1795" t="s">
        <v>10</v>
      </c>
      <c r="C1795" s="3">
        <v>46128</v>
      </c>
      <c r="D1795" t="s">
        <v>601</v>
      </c>
      <c r="E1795" t="s">
        <v>21</v>
      </c>
      <c r="F1795" t="s">
        <v>615</v>
      </c>
      <c r="G1795" t="s">
        <v>19</v>
      </c>
      <c r="H1795" s="4">
        <v>6.05</v>
      </c>
      <c r="J1795" t="str">
        <f t="shared" ref="J1795:J1858" si="56">A1795&amp;G1795</f>
        <v>0000121566Miles of Road of Unit</v>
      </c>
      <c r="K1795" s="4">
        <f t="shared" ref="K1795:K1858" si="57">H1795</f>
        <v>6.05</v>
      </c>
    </row>
    <row r="1796" spans="1:11">
      <c r="A1796" t="s">
        <v>616</v>
      </c>
      <c r="B1796" t="s">
        <v>10</v>
      </c>
      <c r="C1796" s="3">
        <v>46128</v>
      </c>
      <c r="D1796" t="s">
        <v>601</v>
      </c>
      <c r="E1796" t="s">
        <v>21</v>
      </c>
      <c r="F1796" t="s">
        <v>617</v>
      </c>
      <c r="G1796" t="s">
        <v>19</v>
      </c>
      <c r="H1796" s="4">
        <v>4.8</v>
      </c>
      <c r="J1796" t="str">
        <f t="shared" si="56"/>
        <v>0000260672Miles of Road of Unit</v>
      </c>
      <c r="K1796" s="4">
        <f t="shared" si="57"/>
        <v>4.8</v>
      </c>
    </row>
    <row r="1797" spans="1:11">
      <c r="A1797" t="s">
        <v>616</v>
      </c>
      <c r="B1797" t="s">
        <v>10</v>
      </c>
      <c r="C1797" s="3">
        <v>46128</v>
      </c>
      <c r="D1797" t="s">
        <v>601</v>
      </c>
      <c r="E1797" t="s">
        <v>21</v>
      </c>
      <c r="F1797" t="s">
        <v>617</v>
      </c>
      <c r="G1797" t="s">
        <v>18</v>
      </c>
      <c r="H1797" s="4">
        <v>0</v>
      </c>
      <c r="J1797" t="str">
        <f t="shared" si="56"/>
        <v>0000260672Registered Vehicles</v>
      </c>
      <c r="K1797" s="4">
        <f t="shared" si="57"/>
        <v>0</v>
      </c>
    </row>
    <row r="1798" spans="1:11">
      <c r="A1798" t="s">
        <v>616</v>
      </c>
      <c r="B1798" t="s">
        <v>10</v>
      </c>
      <c r="C1798" s="3">
        <v>46128</v>
      </c>
      <c r="D1798" t="s">
        <v>601</v>
      </c>
      <c r="E1798" t="s">
        <v>21</v>
      </c>
      <c r="F1798" t="s">
        <v>617</v>
      </c>
      <c r="G1798" t="s">
        <v>17</v>
      </c>
      <c r="H1798" s="4">
        <v>0</v>
      </c>
      <c r="J1798" t="str">
        <f t="shared" si="56"/>
        <v>0000260672Registered Automobiles</v>
      </c>
      <c r="K1798" s="4">
        <f t="shared" si="57"/>
        <v>0</v>
      </c>
    </row>
    <row r="1799" spans="1:11">
      <c r="A1799" t="s">
        <v>616</v>
      </c>
      <c r="B1799" t="s">
        <v>10</v>
      </c>
      <c r="C1799" s="3">
        <v>46128</v>
      </c>
      <c r="D1799" t="s">
        <v>601</v>
      </c>
      <c r="E1799" t="s">
        <v>21</v>
      </c>
      <c r="F1799" t="s">
        <v>617</v>
      </c>
      <c r="G1799" t="s">
        <v>16</v>
      </c>
      <c r="H1799" s="4">
        <v>0</v>
      </c>
      <c r="J1799" t="str">
        <f t="shared" si="56"/>
        <v>0000260672Consolidated City Population</v>
      </c>
      <c r="K1799" s="4">
        <f t="shared" si="57"/>
        <v>0</v>
      </c>
    </row>
    <row r="1800" spans="1:11">
      <c r="A1800" t="s">
        <v>616</v>
      </c>
      <c r="B1800" t="s">
        <v>10</v>
      </c>
      <c r="C1800" s="3">
        <v>46128</v>
      </c>
      <c r="D1800" t="s">
        <v>601</v>
      </c>
      <c r="E1800" t="s">
        <v>21</v>
      </c>
      <c r="F1800" t="s">
        <v>617</v>
      </c>
      <c r="G1800" t="s">
        <v>15</v>
      </c>
      <c r="H1800" s="4">
        <v>359</v>
      </c>
      <c r="J1800" t="str">
        <f t="shared" si="56"/>
        <v>0000260672Current Unit Population</v>
      </c>
      <c r="K1800" s="4">
        <f t="shared" si="57"/>
        <v>359</v>
      </c>
    </row>
    <row r="1801" spans="1:11">
      <c r="A1801" t="s">
        <v>616</v>
      </c>
      <c r="B1801" t="s">
        <v>10</v>
      </c>
      <c r="C1801" s="3">
        <v>46128</v>
      </c>
      <c r="D1801" t="s">
        <v>601</v>
      </c>
      <c r="E1801" t="s">
        <v>21</v>
      </c>
      <c r="F1801" t="s">
        <v>617</v>
      </c>
      <c r="G1801" t="s">
        <v>14</v>
      </c>
      <c r="H1801" s="4">
        <v>359</v>
      </c>
      <c r="J1801" t="str">
        <f t="shared" si="56"/>
        <v>0000260672Decennial Unit Population</v>
      </c>
      <c r="K1801" s="4">
        <f t="shared" si="57"/>
        <v>359</v>
      </c>
    </row>
    <row r="1802" spans="1:11">
      <c r="A1802" t="s">
        <v>618</v>
      </c>
      <c r="B1802" t="s">
        <v>10</v>
      </c>
      <c r="C1802" s="3">
        <v>46128</v>
      </c>
      <c r="D1802" t="s">
        <v>601</v>
      </c>
      <c r="E1802" t="s">
        <v>21</v>
      </c>
      <c r="F1802" t="s">
        <v>619</v>
      </c>
      <c r="G1802" t="s">
        <v>14</v>
      </c>
      <c r="H1802" s="4">
        <v>390</v>
      </c>
      <c r="J1802" t="str">
        <f t="shared" si="56"/>
        <v>0000121574Decennial Unit Population</v>
      </c>
      <c r="K1802" s="4">
        <f t="shared" si="57"/>
        <v>390</v>
      </c>
    </row>
    <row r="1803" spans="1:11">
      <c r="A1803" t="s">
        <v>618</v>
      </c>
      <c r="B1803" t="s">
        <v>10</v>
      </c>
      <c r="C1803" s="3">
        <v>46128</v>
      </c>
      <c r="D1803" t="s">
        <v>601</v>
      </c>
      <c r="E1803" t="s">
        <v>21</v>
      </c>
      <c r="F1803" t="s">
        <v>619</v>
      </c>
      <c r="G1803" t="s">
        <v>15</v>
      </c>
      <c r="H1803" s="4">
        <v>390</v>
      </c>
      <c r="J1803" t="str">
        <f t="shared" si="56"/>
        <v>0000121574Current Unit Population</v>
      </c>
      <c r="K1803" s="4">
        <f t="shared" si="57"/>
        <v>390</v>
      </c>
    </row>
    <row r="1804" spans="1:11">
      <c r="A1804" t="s">
        <v>618</v>
      </c>
      <c r="B1804" t="s">
        <v>10</v>
      </c>
      <c r="C1804" s="3">
        <v>46128</v>
      </c>
      <c r="D1804" t="s">
        <v>601</v>
      </c>
      <c r="E1804" t="s">
        <v>21</v>
      </c>
      <c r="F1804" t="s">
        <v>619</v>
      </c>
      <c r="G1804" t="s">
        <v>16</v>
      </c>
      <c r="H1804" s="4">
        <v>0</v>
      </c>
      <c r="J1804" t="str">
        <f t="shared" si="56"/>
        <v>0000121574Consolidated City Population</v>
      </c>
      <c r="K1804" s="4">
        <f t="shared" si="57"/>
        <v>0</v>
      </c>
    </row>
    <row r="1805" spans="1:11">
      <c r="A1805" t="s">
        <v>618</v>
      </c>
      <c r="B1805" t="s">
        <v>10</v>
      </c>
      <c r="C1805" s="3">
        <v>46128</v>
      </c>
      <c r="D1805" t="s">
        <v>601</v>
      </c>
      <c r="E1805" t="s">
        <v>21</v>
      </c>
      <c r="F1805" t="s">
        <v>619</v>
      </c>
      <c r="G1805" t="s">
        <v>17</v>
      </c>
      <c r="H1805" s="4">
        <v>0</v>
      </c>
      <c r="J1805" t="str">
        <f t="shared" si="56"/>
        <v>0000121574Registered Automobiles</v>
      </c>
      <c r="K1805" s="4">
        <f t="shared" si="57"/>
        <v>0</v>
      </c>
    </row>
    <row r="1806" spans="1:11">
      <c r="A1806" t="s">
        <v>618</v>
      </c>
      <c r="B1806" t="s">
        <v>10</v>
      </c>
      <c r="C1806" s="3">
        <v>46128</v>
      </c>
      <c r="D1806" t="s">
        <v>601</v>
      </c>
      <c r="E1806" t="s">
        <v>21</v>
      </c>
      <c r="F1806" t="s">
        <v>619</v>
      </c>
      <c r="G1806" t="s">
        <v>18</v>
      </c>
      <c r="H1806" s="4">
        <v>0</v>
      </c>
      <c r="J1806" t="str">
        <f t="shared" si="56"/>
        <v>0000121574Registered Vehicles</v>
      </c>
      <c r="K1806" s="4">
        <f t="shared" si="57"/>
        <v>0</v>
      </c>
    </row>
    <row r="1807" spans="1:11">
      <c r="A1807" t="s">
        <v>618</v>
      </c>
      <c r="B1807" t="s">
        <v>10</v>
      </c>
      <c r="C1807" s="3">
        <v>46128</v>
      </c>
      <c r="D1807" t="s">
        <v>601</v>
      </c>
      <c r="E1807" t="s">
        <v>21</v>
      </c>
      <c r="F1807" t="s">
        <v>619</v>
      </c>
      <c r="G1807" t="s">
        <v>19</v>
      </c>
      <c r="H1807" s="4">
        <v>7</v>
      </c>
      <c r="J1807" t="str">
        <f t="shared" si="56"/>
        <v>0000121574Miles of Road of Unit</v>
      </c>
      <c r="K1807" s="4">
        <f t="shared" si="57"/>
        <v>7</v>
      </c>
    </row>
    <row r="1808" spans="1:11">
      <c r="A1808" t="s">
        <v>620</v>
      </c>
      <c r="B1808" t="s">
        <v>10</v>
      </c>
      <c r="C1808" s="3">
        <v>46128</v>
      </c>
      <c r="D1808" t="s">
        <v>621</v>
      </c>
      <c r="E1808" t="s">
        <v>12</v>
      </c>
      <c r="F1808" t="s">
        <v>13</v>
      </c>
      <c r="G1808" t="s">
        <v>15</v>
      </c>
      <c r="H1808" s="4">
        <v>48847</v>
      </c>
      <c r="J1808" t="str">
        <f t="shared" si="56"/>
        <v>0000075246Current Unit Population</v>
      </c>
      <c r="K1808" s="4">
        <f t="shared" si="57"/>
        <v>48847</v>
      </c>
    </row>
    <row r="1809" spans="1:11">
      <c r="A1809" t="s">
        <v>620</v>
      </c>
      <c r="B1809" t="s">
        <v>10</v>
      </c>
      <c r="C1809" s="3">
        <v>46128</v>
      </c>
      <c r="D1809" t="s">
        <v>621</v>
      </c>
      <c r="E1809" t="s">
        <v>12</v>
      </c>
      <c r="F1809" t="s">
        <v>13</v>
      </c>
      <c r="G1809" t="s">
        <v>14</v>
      </c>
      <c r="H1809" s="4">
        <v>48847</v>
      </c>
      <c r="J1809" t="str">
        <f t="shared" si="56"/>
        <v>0000075246Decennial Unit Population</v>
      </c>
      <c r="K1809" s="4">
        <f t="shared" si="57"/>
        <v>48847</v>
      </c>
    </row>
    <row r="1810" spans="1:11">
      <c r="A1810" t="s">
        <v>620</v>
      </c>
      <c r="B1810" t="s">
        <v>10</v>
      </c>
      <c r="C1810" s="3">
        <v>46128</v>
      </c>
      <c r="D1810" t="s">
        <v>621</v>
      </c>
      <c r="E1810" t="s">
        <v>12</v>
      </c>
      <c r="F1810" t="s">
        <v>13</v>
      </c>
      <c r="G1810" t="s">
        <v>16</v>
      </c>
      <c r="H1810" s="4">
        <v>0</v>
      </c>
      <c r="J1810" t="str">
        <f t="shared" si="56"/>
        <v>0000075246Consolidated City Population</v>
      </c>
      <c r="K1810" s="4">
        <f t="shared" si="57"/>
        <v>0</v>
      </c>
    </row>
    <row r="1811" spans="1:11">
      <c r="A1811" t="s">
        <v>620</v>
      </c>
      <c r="B1811" t="s">
        <v>10</v>
      </c>
      <c r="C1811" s="3">
        <v>46128</v>
      </c>
      <c r="D1811" t="s">
        <v>621</v>
      </c>
      <c r="E1811" t="s">
        <v>12</v>
      </c>
      <c r="F1811" t="s">
        <v>13</v>
      </c>
      <c r="G1811" t="s">
        <v>17</v>
      </c>
      <c r="H1811" s="4">
        <v>54230</v>
      </c>
      <c r="J1811" t="str">
        <f t="shared" si="56"/>
        <v>0000075246Registered Automobiles</v>
      </c>
      <c r="K1811" s="4">
        <f t="shared" si="57"/>
        <v>54230</v>
      </c>
    </row>
    <row r="1812" spans="1:11">
      <c r="A1812" t="s">
        <v>620</v>
      </c>
      <c r="B1812" t="s">
        <v>10</v>
      </c>
      <c r="C1812" s="3">
        <v>46128</v>
      </c>
      <c r="D1812" t="s">
        <v>621</v>
      </c>
      <c r="E1812" t="s">
        <v>12</v>
      </c>
      <c r="F1812" t="s">
        <v>13</v>
      </c>
      <c r="G1812" t="s">
        <v>18</v>
      </c>
      <c r="H1812" s="4">
        <v>91674</v>
      </c>
      <c r="J1812" t="str">
        <f t="shared" si="56"/>
        <v>0000075246Registered Vehicles</v>
      </c>
      <c r="K1812" s="4">
        <f t="shared" si="57"/>
        <v>91674</v>
      </c>
    </row>
    <row r="1813" spans="1:11">
      <c r="A1813" t="s">
        <v>620</v>
      </c>
      <c r="B1813" t="s">
        <v>10</v>
      </c>
      <c r="C1813" s="3">
        <v>46128</v>
      </c>
      <c r="D1813" t="s">
        <v>621</v>
      </c>
      <c r="E1813" t="s">
        <v>12</v>
      </c>
      <c r="F1813" t="s">
        <v>13</v>
      </c>
      <c r="G1813" t="s">
        <v>19</v>
      </c>
      <c r="H1813" s="4">
        <v>1163.21</v>
      </c>
      <c r="J1813" t="str">
        <f t="shared" si="56"/>
        <v>0000075246Miles of Road of Unit</v>
      </c>
      <c r="K1813" s="4">
        <f t="shared" si="57"/>
        <v>1163.21</v>
      </c>
    </row>
    <row r="1814" spans="1:11">
      <c r="A1814" t="s">
        <v>622</v>
      </c>
      <c r="B1814" t="s">
        <v>10</v>
      </c>
      <c r="C1814" s="3">
        <v>46128</v>
      </c>
      <c r="D1814" t="s">
        <v>621</v>
      </c>
      <c r="E1814" t="s">
        <v>21</v>
      </c>
      <c r="F1814" t="s">
        <v>623</v>
      </c>
      <c r="G1814" t="s">
        <v>15</v>
      </c>
      <c r="H1814" s="4">
        <v>15804</v>
      </c>
      <c r="J1814" t="str">
        <f t="shared" si="56"/>
        <v>0000121611Current Unit Population</v>
      </c>
      <c r="K1814" s="4">
        <f t="shared" si="57"/>
        <v>15804</v>
      </c>
    </row>
    <row r="1815" spans="1:11">
      <c r="A1815" t="s">
        <v>622</v>
      </c>
      <c r="B1815" t="s">
        <v>10</v>
      </c>
      <c r="C1815" s="3">
        <v>46128</v>
      </c>
      <c r="D1815" t="s">
        <v>621</v>
      </c>
      <c r="E1815" t="s">
        <v>21</v>
      </c>
      <c r="F1815" t="s">
        <v>623</v>
      </c>
      <c r="G1815" t="s">
        <v>14</v>
      </c>
      <c r="H1815" s="4">
        <v>15804</v>
      </c>
      <c r="J1815" t="str">
        <f t="shared" si="56"/>
        <v>0000121611Decennial Unit Population</v>
      </c>
      <c r="K1815" s="4">
        <f t="shared" si="57"/>
        <v>15804</v>
      </c>
    </row>
    <row r="1816" spans="1:11">
      <c r="A1816" t="s">
        <v>622</v>
      </c>
      <c r="B1816" t="s">
        <v>10</v>
      </c>
      <c r="C1816" s="3">
        <v>46128</v>
      </c>
      <c r="D1816" t="s">
        <v>621</v>
      </c>
      <c r="E1816" t="s">
        <v>21</v>
      </c>
      <c r="F1816" t="s">
        <v>623</v>
      </c>
      <c r="G1816" t="s">
        <v>16</v>
      </c>
      <c r="H1816" s="4">
        <v>0</v>
      </c>
      <c r="J1816" t="str">
        <f t="shared" si="56"/>
        <v>0000121611Consolidated City Population</v>
      </c>
      <c r="K1816" s="4">
        <f t="shared" si="57"/>
        <v>0</v>
      </c>
    </row>
    <row r="1817" spans="1:11">
      <c r="A1817" t="s">
        <v>622</v>
      </c>
      <c r="B1817" t="s">
        <v>10</v>
      </c>
      <c r="C1817" s="3">
        <v>46128</v>
      </c>
      <c r="D1817" t="s">
        <v>621</v>
      </c>
      <c r="E1817" t="s">
        <v>21</v>
      </c>
      <c r="F1817" t="s">
        <v>623</v>
      </c>
      <c r="G1817" t="s">
        <v>19</v>
      </c>
      <c r="H1817" s="4">
        <v>103.69</v>
      </c>
      <c r="J1817" t="str">
        <f t="shared" si="56"/>
        <v>0000121611Miles of Road of Unit</v>
      </c>
      <c r="K1817" s="4">
        <f t="shared" si="57"/>
        <v>103.69</v>
      </c>
    </row>
    <row r="1818" spans="1:11">
      <c r="A1818" t="s">
        <v>622</v>
      </c>
      <c r="B1818" t="s">
        <v>10</v>
      </c>
      <c r="C1818" s="3">
        <v>46128</v>
      </c>
      <c r="D1818" t="s">
        <v>621</v>
      </c>
      <c r="E1818" t="s">
        <v>21</v>
      </c>
      <c r="F1818" t="s">
        <v>623</v>
      </c>
      <c r="G1818" t="s">
        <v>18</v>
      </c>
      <c r="H1818" s="4">
        <v>0</v>
      </c>
      <c r="J1818" t="str">
        <f t="shared" si="56"/>
        <v>0000121611Registered Vehicles</v>
      </c>
      <c r="K1818" s="4">
        <f t="shared" si="57"/>
        <v>0</v>
      </c>
    </row>
    <row r="1819" spans="1:11">
      <c r="A1819" t="s">
        <v>622</v>
      </c>
      <c r="B1819" t="s">
        <v>10</v>
      </c>
      <c r="C1819" s="3">
        <v>46128</v>
      </c>
      <c r="D1819" t="s">
        <v>621</v>
      </c>
      <c r="E1819" t="s">
        <v>21</v>
      </c>
      <c r="F1819" t="s">
        <v>623</v>
      </c>
      <c r="G1819" t="s">
        <v>17</v>
      </c>
      <c r="H1819" s="4">
        <v>0</v>
      </c>
      <c r="J1819" t="str">
        <f t="shared" si="56"/>
        <v>0000121611Registered Automobiles</v>
      </c>
      <c r="K1819" s="4">
        <f t="shared" si="57"/>
        <v>0</v>
      </c>
    </row>
    <row r="1820" spans="1:11">
      <c r="A1820" t="s">
        <v>624</v>
      </c>
      <c r="B1820" t="s">
        <v>10</v>
      </c>
      <c r="C1820" s="3">
        <v>46128</v>
      </c>
      <c r="D1820" t="s">
        <v>621</v>
      </c>
      <c r="E1820" t="s">
        <v>21</v>
      </c>
      <c r="F1820" t="s">
        <v>625</v>
      </c>
      <c r="G1820" t="s">
        <v>18</v>
      </c>
      <c r="H1820" s="4">
        <v>0</v>
      </c>
      <c r="J1820" t="str">
        <f t="shared" si="56"/>
        <v>0000260679Registered Vehicles</v>
      </c>
      <c r="K1820" s="4">
        <f t="shared" si="57"/>
        <v>0</v>
      </c>
    </row>
    <row r="1821" spans="1:11">
      <c r="A1821" t="s">
        <v>624</v>
      </c>
      <c r="B1821" t="s">
        <v>10</v>
      </c>
      <c r="C1821" s="3">
        <v>46128</v>
      </c>
      <c r="D1821" t="s">
        <v>621</v>
      </c>
      <c r="E1821" t="s">
        <v>21</v>
      </c>
      <c r="F1821" t="s">
        <v>625</v>
      </c>
      <c r="G1821" t="s">
        <v>17</v>
      </c>
      <c r="H1821" s="4">
        <v>0</v>
      </c>
      <c r="J1821" t="str">
        <f t="shared" si="56"/>
        <v>0000260679Registered Automobiles</v>
      </c>
      <c r="K1821" s="4">
        <f t="shared" si="57"/>
        <v>0</v>
      </c>
    </row>
    <row r="1822" spans="1:11">
      <c r="A1822" t="s">
        <v>624</v>
      </c>
      <c r="B1822" t="s">
        <v>10</v>
      </c>
      <c r="C1822" s="3">
        <v>46128</v>
      </c>
      <c r="D1822" t="s">
        <v>621</v>
      </c>
      <c r="E1822" t="s">
        <v>21</v>
      </c>
      <c r="F1822" t="s">
        <v>625</v>
      </c>
      <c r="G1822" t="s">
        <v>14</v>
      </c>
      <c r="H1822" s="4">
        <v>123</v>
      </c>
      <c r="J1822" t="str">
        <f t="shared" si="56"/>
        <v>0000260679Decennial Unit Population</v>
      </c>
      <c r="K1822" s="4">
        <f t="shared" si="57"/>
        <v>123</v>
      </c>
    </row>
    <row r="1823" spans="1:11">
      <c r="A1823" t="s">
        <v>624</v>
      </c>
      <c r="B1823" t="s">
        <v>10</v>
      </c>
      <c r="C1823" s="3">
        <v>46128</v>
      </c>
      <c r="D1823" t="s">
        <v>621</v>
      </c>
      <c r="E1823" t="s">
        <v>21</v>
      </c>
      <c r="F1823" t="s">
        <v>625</v>
      </c>
      <c r="G1823" t="s">
        <v>15</v>
      </c>
      <c r="H1823" s="4">
        <v>123</v>
      </c>
      <c r="J1823" t="str">
        <f t="shared" si="56"/>
        <v>0000260679Current Unit Population</v>
      </c>
      <c r="K1823" s="4">
        <f t="shared" si="57"/>
        <v>123</v>
      </c>
    </row>
    <row r="1824" spans="1:11">
      <c r="A1824" t="s">
        <v>624</v>
      </c>
      <c r="B1824" t="s">
        <v>10</v>
      </c>
      <c r="C1824" s="3">
        <v>46128</v>
      </c>
      <c r="D1824" t="s">
        <v>621</v>
      </c>
      <c r="E1824" t="s">
        <v>21</v>
      </c>
      <c r="F1824" t="s">
        <v>625</v>
      </c>
      <c r="G1824" t="s">
        <v>16</v>
      </c>
      <c r="H1824" s="4">
        <v>0</v>
      </c>
      <c r="J1824" t="str">
        <f t="shared" si="56"/>
        <v>0000260679Consolidated City Population</v>
      </c>
      <c r="K1824" s="4">
        <f t="shared" si="57"/>
        <v>0</v>
      </c>
    </row>
    <row r="1825" spans="1:11">
      <c r="A1825" t="s">
        <v>624</v>
      </c>
      <c r="B1825" t="s">
        <v>10</v>
      </c>
      <c r="C1825" s="3">
        <v>46128</v>
      </c>
      <c r="D1825" t="s">
        <v>621</v>
      </c>
      <c r="E1825" t="s">
        <v>21</v>
      </c>
      <c r="F1825" t="s">
        <v>625</v>
      </c>
      <c r="G1825" t="s">
        <v>19</v>
      </c>
      <c r="H1825" s="4">
        <v>1.99</v>
      </c>
      <c r="J1825" t="str">
        <f t="shared" si="56"/>
        <v>0000260679Miles of Road of Unit</v>
      </c>
      <c r="K1825" s="4">
        <f t="shared" si="57"/>
        <v>1.99</v>
      </c>
    </row>
    <row r="1826" spans="1:11">
      <c r="A1826" t="s">
        <v>626</v>
      </c>
      <c r="B1826" t="s">
        <v>10</v>
      </c>
      <c r="C1826" s="3">
        <v>46128</v>
      </c>
      <c r="D1826" t="s">
        <v>621</v>
      </c>
      <c r="E1826" t="s">
        <v>21</v>
      </c>
      <c r="F1826" t="s">
        <v>627</v>
      </c>
      <c r="G1826" t="s">
        <v>19</v>
      </c>
      <c r="H1826" s="4">
        <v>2.88</v>
      </c>
      <c r="J1826" t="str">
        <f t="shared" si="56"/>
        <v>0000260680Miles of Road of Unit</v>
      </c>
      <c r="K1826" s="4">
        <f t="shared" si="57"/>
        <v>2.88</v>
      </c>
    </row>
    <row r="1827" spans="1:11">
      <c r="A1827" t="s">
        <v>626</v>
      </c>
      <c r="B1827" t="s">
        <v>10</v>
      </c>
      <c r="C1827" s="3">
        <v>46128</v>
      </c>
      <c r="D1827" t="s">
        <v>621</v>
      </c>
      <c r="E1827" t="s">
        <v>21</v>
      </c>
      <c r="F1827" t="s">
        <v>627</v>
      </c>
      <c r="G1827" t="s">
        <v>14</v>
      </c>
      <c r="H1827" s="4">
        <v>396</v>
      </c>
      <c r="J1827" t="str">
        <f t="shared" si="56"/>
        <v>0000260680Decennial Unit Population</v>
      </c>
      <c r="K1827" s="4">
        <f t="shared" si="57"/>
        <v>396</v>
      </c>
    </row>
    <row r="1828" spans="1:11">
      <c r="A1828" t="s">
        <v>626</v>
      </c>
      <c r="B1828" t="s">
        <v>10</v>
      </c>
      <c r="C1828" s="3">
        <v>46128</v>
      </c>
      <c r="D1828" t="s">
        <v>621</v>
      </c>
      <c r="E1828" t="s">
        <v>21</v>
      </c>
      <c r="F1828" t="s">
        <v>627</v>
      </c>
      <c r="G1828" t="s">
        <v>15</v>
      </c>
      <c r="H1828" s="4">
        <v>396</v>
      </c>
      <c r="J1828" t="str">
        <f t="shared" si="56"/>
        <v>0000260680Current Unit Population</v>
      </c>
      <c r="K1828" s="4">
        <f t="shared" si="57"/>
        <v>396</v>
      </c>
    </row>
    <row r="1829" spans="1:11">
      <c r="A1829" t="s">
        <v>626</v>
      </c>
      <c r="B1829" t="s">
        <v>10</v>
      </c>
      <c r="C1829" s="3">
        <v>46128</v>
      </c>
      <c r="D1829" t="s">
        <v>621</v>
      </c>
      <c r="E1829" t="s">
        <v>21</v>
      </c>
      <c r="F1829" t="s">
        <v>627</v>
      </c>
      <c r="G1829" t="s">
        <v>16</v>
      </c>
      <c r="H1829" s="4">
        <v>0</v>
      </c>
      <c r="J1829" t="str">
        <f t="shared" si="56"/>
        <v>0000260680Consolidated City Population</v>
      </c>
      <c r="K1829" s="4">
        <f t="shared" si="57"/>
        <v>0</v>
      </c>
    </row>
    <row r="1830" spans="1:11">
      <c r="A1830" t="s">
        <v>626</v>
      </c>
      <c r="B1830" t="s">
        <v>10</v>
      </c>
      <c r="C1830" s="3">
        <v>46128</v>
      </c>
      <c r="D1830" t="s">
        <v>621</v>
      </c>
      <c r="E1830" t="s">
        <v>21</v>
      </c>
      <c r="F1830" t="s">
        <v>627</v>
      </c>
      <c r="G1830" t="s">
        <v>18</v>
      </c>
      <c r="H1830" s="4">
        <v>0</v>
      </c>
      <c r="J1830" t="str">
        <f t="shared" si="56"/>
        <v>0000260680Registered Vehicles</v>
      </c>
      <c r="K1830" s="4">
        <f t="shared" si="57"/>
        <v>0</v>
      </c>
    </row>
    <row r="1831" spans="1:11">
      <c r="A1831" t="s">
        <v>626</v>
      </c>
      <c r="B1831" t="s">
        <v>10</v>
      </c>
      <c r="C1831" s="3">
        <v>46128</v>
      </c>
      <c r="D1831" t="s">
        <v>621</v>
      </c>
      <c r="E1831" t="s">
        <v>21</v>
      </c>
      <c r="F1831" t="s">
        <v>627</v>
      </c>
      <c r="G1831" t="s">
        <v>17</v>
      </c>
      <c r="H1831" s="4">
        <v>0</v>
      </c>
      <c r="J1831" t="str">
        <f t="shared" si="56"/>
        <v>0000260680Registered Automobiles</v>
      </c>
      <c r="K1831" s="4">
        <f t="shared" si="57"/>
        <v>0</v>
      </c>
    </row>
    <row r="1832" spans="1:11">
      <c r="A1832" t="s">
        <v>628</v>
      </c>
      <c r="B1832" t="s">
        <v>10</v>
      </c>
      <c r="C1832" s="3">
        <v>46128</v>
      </c>
      <c r="D1832" t="s">
        <v>621</v>
      </c>
      <c r="E1832" t="s">
        <v>21</v>
      </c>
      <c r="F1832" t="s">
        <v>629</v>
      </c>
      <c r="G1832" t="s">
        <v>19</v>
      </c>
      <c r="H1832" s="4">
        <v>3.92</v>
      </c>
      <c r="J1832" t="str">
        <f t="shared" si="56"/>
        <v>0000121594Miles of Road of Unit</v>
      </c>
      <c r="K1832" s="4">
        <f t="shared" si="57"/>
        <v>3.92</v>
      </c>
    </row>
    <row r="1833" spans="1:11">
      <c r="A1833" t="s">
        <v>628</v>
      </c>
      <c r="B1833" t="s">
        <v>10</v>
      </c>
      <c r="C1833" s="3">
        <v>46128</v>
      </c>
      <c r="D1833" t="s">
        <v>621</v>
      </c>
      <c r="E1833" t="s">
        <v>21</v>
      </c>
      <c r="F1833" t="s">
        <v>629</v>
      </c>
      <c r="G1833" t="s">
        <v>14</v>
      </c>
      <c r="H1833" s="4">
        <v>570</v>
      </c>
      <c r="J1833" t="str">
        <f t="shared" si="56"/>
        <v>0000121594Decennial Unit Population</v>
      </c>
      <c r="K1833" s="4">
        <f t="shared" si="57"/>
        <v>570</v>
      </c>
    </row>
    <row r="1834" spans="1:11">
      <c r="A1834" t="s">
        <v>628</v>
      </c>
      <c r="B1834" t="s">
        <v>10</v>
      </c>
      <c r="C1834" s="3">
        <v>46128</v>
      </c>
      <c r="D1834" t="s">
        <v>621</v>
      </c>
      <c r="E1834" t="s">
        <v>21</v>
      </c>
      <c r="F1834" t="s">
        <v>629</v>
      </c>
      <c r="G1834" t="s">
        <v>15</v>
      </c>
      <c r="H1834" s="4">
        <v>570</v>
      </c>
      <c r="J1834" t="str">
        <f t="shared" si="56"/>
        <v>0000121594Current Unit Population</v>
      </c>
      <c r="K1834" s="4">
        <f t="shared" si="57"/>
        <v>570</v>
      </c>
    </row>
    <row r="1835" spans="1:11">
      <c r="A1835" t="s">
        <v>628</v>
      </c>
      <c r="B1835" t="s">
        <v>10</v>
      </c>
      <c r="C1835" s="3">
        <v>46128</v>
      </c>
      <c r="D1835" t="s">
        <v>621</v>
      </c>
      <c r="E1835" t="s">
        <v>21</v>
      </c>
      <c r="F1835" t="s">
        <v>629</v>
      </c>
      <c r="G1835" t="s">
        <v>16</v>
      </c>
      <c r="H1835" s="4">
        <v>0</v>
      </c>
      <c r="J1835" t="str">
        <f t="shared" si="56"/>
        <v>0000121594Consolidated City Population</v>
      </c>
      <c r="K1835" s="4">
        <f t="shared" si="57"/>
        <v>0</v>
      </c>
    </row>
    <row r="1836" spans="1:11">
      <c r="A1836" t="s">
        <v>628</v>
      </c>
      <c r="B1836" t="s">
        <v>10</v>
      </c>
      <c r="C1836" s="3">
        <v>46128</v>
      </c>
      <c r="D1836" t="s">
        <v>621</v>
      </c>
      <c r="E1836" t="s">
        <v>21</v>
      </c>
      <c r="F1836" t="s">
        <v>629</v>
      </c>
      <c r="G1836" t="s">
        <v>17</v>
      </c>
      <c r="H1836" s="4">
        <v>0</v>
      </c>
      <c r="J1836" t="str">
        <f t="shared" si="56"/>
        <v>0000121594Registered Automobiles</v>
      </c>
      <c r="K1836" s="4">
        <f t="shared" si="57"/>
        <v>0</v>
      </c>
    </row>
    <row r="1837" spans="1:11">
      <c r="A1837" t="s">
        <v>628</v>
      </c>
      <c r="B1837" t="s">
        <v>10</v>
      </c>
      <c r="C1837" s="3">
        <v>46128</v>
      </c>
      <c r="D1837" t="s">
        <v>621</v>
      </c>
      <c r="E1837" t="s">
        <v>21</v>
      </c>
      <c r="F1837" t="s">
        <v>629</v>
      </c>
      <c r="G1837" t="s">
        <v>18</v>
      </c>
      <c r="H1837" s="4">
        <v>0</v>
      </c>
      <c r="J1837" t="str">
        <f t="shared" si="56"/>
        <v>0000121594Registered Vehicles</v>
      </c>
      <c r="K1837" s="4">
        <f t="shared" si="57"/>
        <v>0</v>
      </c>
    </row>
    <row r="1838" spans="1:11">
      <c r="A1838" t="s">
        <v>630</v>
      </c>
      <c r="B1838" t="s">
        <v>10</v>
      </c>
      <c r="C1838" s="3">
        <v>46128</v>
      </c>
      <c r="D1838" t="s">
        <v>621</v>
      </c>
      <c r="E1838" t="s">
        <v>21</v>
      </c>
      <c r="F1838" t="s">
        <v>631</v>
      </c>
      <c r="G1838" t="s">
        <v>19</v>
      </c>
      <c r="H1838" s="4">
        <v>4.63</v>
      </c>
      <c r="J1838" t="str">
        <f t="shared" si="56"/>
        <v>0000121595Miles of Road of Unit</v>
      </c>
      <c r="K1838" s="4">
        <f t="shared" si="57"/>
        <v>4.63</v>
      </c>
    </row>
    <row r="1839" spans="1:11">
      <c r="A1839" t="s">
        <v>630</v>
      </c>
      <c r="B1839" t="s">
        <v>10</v>
      </c>
      <c r="C1839" s="3">
        <v>46128</v>
      </c>
      <c r="D1839" t="s">
        <v>621</v>
      </c>
      <c r="E1839" t="s">
        <v>21</v>
      </c>
      <c r="F1839" t="s">
        <v>631</v>
      </c>
      <c r="G1839" t="s">
        <v>18</v>
      </c>
      <c r="H1839" s="4">
        <v>0</v>
      </c>
      <c r="J1839" t="str">
        <f t="shared" si="56"/>
        <v>0000121595Registered Vehicles</v>
      </c>
      <c r="K1839" s="4">
        <f t="shared" si="57"/>
        <v>0</v>
      </c>
    </row>
    <row r="1840" spans="1:11">
      <c r="A1840" t="s">
        <v>630</v>
      </c>
      <c r="B1840" t="s">
        <v>10</v>
      </c>
      <c r="C1840" s="3">
        <v>46128</v>
      </c>
      <c r="D1840" t="s">
        <v>621</v>
      </c>
      <c r="E1840" t="s">
        <v>21</v>
      </c>
      <c r="F1840" t="s">
        <v>631</v>
      </c>
      <c r="G1840" t="s">
        <v>17</v>
      </c>
      <c r="H1840" s="4">
        <v>0</v>
      </c>
      <c r="J1840" t="str">
        <f t="shared" si="56"/>
        <v>0000121595Registered Automobiles</v>
      </c>
      <c r="K1840" s="4">
        <f t="shared" si="57"/>
        <v>0</v>
      </c>
    </row>
    <row r="1841" spans="1:11">
      <c r="A1841" t="s">
        <v>630</v>
      </c>
      <c r="B1841" t="s">
        <v>10</v>
      </c>
      <c r="C1841" s="3">
        <v>46128</v>
      </c>
      <c r="D1841" t="s">
        <v>621</v>
      </c>
      <c r="E1841" t="s">
        <v>21</v>
      </c>
      <c r="F1841" t="s">
        <v>631</v>
      </c>
      <c r="G1841" t="s">
        <v>16</v>
      </c>
      <c r="H1841" s="4">
        <v>0</v>
      </c>
      <c r="J1841" t="str">
        <f t="shared" si="56"/>
        <v>0000121595Consolidated City Population</v>
      </c>
      <c r="K1841" s="4">
        <f t="shared" si="57"/>
        <v>0</v>
      </c>
    </row>
    <row r="1842" spans="1:11">
      <c r="A1842" t="s">
        <v>630</v>
      </c>
      <c r="B1842" t="s">
        <v>10</v>
      </c>
      <c r="C1842" s="3">
        <v>46128</v>
      </c>
      <c r="D1842" t="s">
        <v>621</v>
      </c>
      <c r="E1842" t="s">
        <v>21</v>
      </c>
      <c r="F1842" t="s">
        <v>631</v>
      </c>
      <c r="G1842" t="s">
        <v>15</v>
      </c>
      <c r="H1842" s="4">
        <v>555</v>
      </c>
      <c r="J1842" t="str">
        <f t="shared" si="56"/>
        <v>0000121595Current Unit Population</v>
      </c>
      <c r="K1842" s="4">
        <f t="shared" si="57"/>
        <v>555</v>
      </c>
    </row>
    <row r="1843" spans="1:11">
      <c r="A1843" t="s">
        <v>630</v>
      </c>
      <c r="B1843" t="s">
        <v>10</v>
      </c>
      <c r="C1843" s="3">
        <v>46128</v>
      </c>
      <c r="D1843" t="s">
        <v>621</v>
      </c>
      <c r="E1843" t="s">
        <v>21</v>
      </c>
      <c r="F1843" t="s">
        <v>631</v>
      </c>
      <c r="G1843" t="s">
        <v>14</v>
      </c>
      <c r="H1843" s="4">
        <v>555</v>
      </c>
      <c r="J1843" t="str">
        <f t="shared" si="56"/>
        <v>0000121595Decennial Unit Population</v>
      </c>
      <c r="K1843" s="4">
        <f t="shared" si="57"/>
        <v>555</v>
      </c>
    </row>
    <row r="1844" spans="1:11">
      <c r="A1844" t="s">
        <v>632</v>
      </c>
      <c r="B1844" t="s">
        <v>10</v>
      </c>
      <c r="C1844" s="3">
        <v>46128</v>
      </c>
      <c r="D1844" t="s">
        <v>621</v>
      </c>
      <c r="E1844" t="s">
        <v>21</v>
      </c>
      <c r="F1844" t="s">
        <v>633</v>
      </c>
      <c r="G1844" t="s">
        <v>18</v>
      </c>
      <c r="H1844" s="4">
        <v>0</v>
      </c>
      <c r="J1844" t="str">
        <f t="shared" si="56"/>
        <v>0000121596Registered Vehicles</v>
      </c>
      <c r="K1844" s="4">
        <f t="shared" si="57"/>
        <v>0</v>
      </c>
    </row>
    <row r="1845" spans="1:11">
      <c r="A1845" t="s">
        <v>632</v>
      </c>
      <c r="B1845" t="s">
        <v>10</v>
      </c>
      <c r="C1845" s="3">
        <v>46128</v>
      </c>
      <c r="D1845" t="s">
        <v>621</v>
      </c>
      <c r="E1845" t="s">
        <v>21</v>
      </c>
      <c r="F1845" t="s">
        <v>633</v>
      </c>
      <c r="G1845" t="s">
        <v>17</v>
      </c>
      <c r="H1845" s="4">
        <v>0</v>
      </c>
      <c r="J1845" t="str">
        <f t="shared" si="56"/>
        <v>0000121596Registered Automobiles</v>
      </c>
      <c r="K1845" s="4">
        <f t="shared" si="57"/>
        <v>0</v>
      </c>
    </row>
    <row r="1846" spans="1:11">
      <c r="A1846" t="s">
        <v>632</v>
      </c>
      <c r="B1846" t="s">
        <v>10</v>
      </c>
      <c r="C1846" s="3">
        <v>46128</v>
      </c>
      <c r="D1846" t="s">
        <v>621</v>
      </c>
      <c r="E1846" t="s">
        <v>21</v>
      </c>
      <c r="F1846" t="s">
        <v>633</v>
      </c>
      <c r="G1846" t="s">
        <v>16</v>
      </c>
      <c r="H1846" s="4">
        <v>0</v>
      </c>
      <c r="J1846" t="str">
        <f t="shared" si="56"/>
        <v>0000121596Consolidated City Population</v>
      </c>
      <c r="K1846" s="4">
        <f t="shared" si="57"/>
        <v>0</v>
      </c>
    </row>
    <row r="1847" spans="1:11">
      <c r="A1847" t="s">
        <v>632</v>
      </c>
      <c r="B1847" t="s">
        <v>10</v>
      </c>
      <c r="C1847" s="3">
        <v>46128</v>
      </c>
      <c r="D1847" t="s">
        <v>621</v>
      </c>
      <c r="E1847" t="s">
        <v>21</v>
      </c>
      <c r="F1847" t="s">
        <v>633</v>
      </c>
      <c r="G1847" t="s">
        <v>15</v>
      </c>
      <c r="H1847" s="4">
        <v>943</v>
      </c>
      <c r="J1847" t="str">
        <f t="shared" si="56"/>
        <v>0000121596Current Unit Population</v>
      </c>
      <c r="K1847" s="4">
        <f t="shared" si="57"/>
        <v>943</v>
      </c>
    </row>
    <row r="1848" spans="1:11">
      <c r="A1848" t="s">
        <v>632</v>
      </c>
      <c r="B1848" t="s">
        <v>10</v>
      </c>
      <c r="C1848" s="3">
        <v>46128</v>
      </c>
      <c r="D1848" t="s">
        <v>621</v>
      </c>
      <c r="E1848" t="s">
        <v>21</v>
      </c>
      <c r="F1848" t="s">
        <v>633</v>
      </c>
      <c r="G1848" t="s">
        <v>14</v>
      </c>
      <c r="H1848" s="4">
        <v>943</v>
      </c>
      <c r="J1848" t="str">
        <f t="shared" si="56"/>
        <v>0000121596Decennial Unit Population</v>
      </c>
      <c r="K1848" s="4">
        <f t="shared" si="57"/>
        <v>943</v>
      </c>
    </row>
    <row r="1849" spans="1:11">
      <c r="A1849" t="s">
        <v>632</v>
      </c>
      <c r="B1849" t="s">
        <v>10</v>
      </c>
      <c r="C1849" s="3">
        <v>46128</v>
      </c>
      <c r="D1849" t="s">
        <v>621</v>
      </c>
      <c r="E1849" t="s">
        <v>21</v>
      </c>
      <c r="F1849" t="s">
        <v>633</v>
      </c>
      <c r="G1849" t="s">
        <v>19</v>
      </c>
      <c r="H1849" s="4">
        <v>6.05</v>
      </c>
      <c r="J1849" t="str">
        <f t="shared" si="56"/>
        <v>0000121596Miles of Road of Unit</v>
      </c>
      <c r="K1849" s="4">
        <f t="shared" si="57"/>
        <v>6.05</v>
      </c>
    </row>
    <row r="1850" spans="1:11">
      <c r="A1850" t="s">
        <v>634</v>
      </c>
      <c r="B1850" t="s">
        <v>10</v>
      </c>
      <c r="C1850" s="3">
        <v>46128</v>
      </c>
      <c r="D1850" t="s">
        <v>621</v>
      </c>
      <c r="E1850" t="s">
        <v>21</v>
      </c>
      <c r="F1850" t="s">
        <v>635</v>
      </c>
      <c r="G1850" t="s">
        <v>15</v>
      </c>
      <c r="H1850" s="4">
        <v>1614</v>
      </c>
      <c r="J1850" t="str">
        <f t="shared" si="56"/>
        <v>0000121598Current Unit Population</v>
      </c>
      <c r="K1850" s="4">
        <f t="shared" si="57"/>
        <v>1614</v>
      </c>
    </row>
    <row r="1851" spans="1:11">
      <c r="A1851" t="s">
        <v>634</v>
      </c>
      <c r="B1851" t="s">
        <v>10</v>
      </c>
      <c r="C1851" s="3">
        <v>46128</v>
      </c>
      <c r="D1851" t="s">
        <v>621</v>
      </c>
      <c r="E1851" t="s">
        <v>21</v>
      </c>
      <c r="F1851" t="s">
        <v>635</v>
      </c>
      <c r="G1851" t="s">
        <v>14</v>
      </c>
      <c r="H1851" s="4">
        <v>1614</v>
      </c>
      <c r="J1851" t="str">
        <f t="shared" si="56"/>
        <v>0000121598Decennial Unit Population</v>
      </c>
      <c r="K1851" s="4">
        <f t="shared" si="57"/>
        <v>1614</v>
      </c>
    </row>
    <row r="1852" spans="1:11">
      <c r="A1852" t="s">
        <v>634</v>
      </c>
      <c r="B1852" t="s">
        <v>10</v>
      </c>
      <c r="C1852" s="3">
        <v>46128</v>
      </c>
      <c r="D1852" t="s">
        <v>621</v>
      </c>
      <c r="E1852" t="s">
        <v>21</v>
      </c>
      <c r="F1852" t="s">
        <v>635</v>
      </c>
      <c r="G1852" t="s">
        <v>19</v>
      </c>
      <c r="H1852" s="4">
        <v>13.78</v>
      </c>
      <c r="J1852" t="str">
        <f t="shared" si="56"/>
        <v>0000121598Miles of Road of Unit</v>
      </c>
      <c r="K1852" s="4">
        <f t="shared" si="57"/>
        <v>13.78</v>
      </c>
    </row>
    <row r="1853" spans="1:11">
      <c r="A1853" t="s">
        <v>634</v>
      </c>
      <c r="B1853" t="s">
        <v>10</v>
      </c>
      <c r="C1853" s="3">
        <v>46128</v>
      </c>
      <c r="D1853" t="s">
        <v>621</v>
      </c>
      <c r="E1853" t="s">
        <v>21</v>
      </c>
      <c r="F1853" t="s">
        <v>635</v>
      </c>
      <c r="G1853" t="s">
        <v>18</v>
      </c>
      <c r="H1853" s="4">
        <v>0</v>
      </c>
      <c r="J1853" t="str">
        <f t="shared" si="56"/>
        <v>0000121598Registered Vehicles</v>
      </c>
      <c r="K1853" s="4">
        <f t="shared" si="57"/>
        <v>0</v>
      </c>
    </row>
    <row r="1854" spans="1:11">
      <c r="A1854" t="s">
        <v>634</v>
      </c>
      <c r="B1854" t="s">
        <v>10</v>
      </c>
      <c r="C1854" s="3">
        <v>46128</v>
      </c>
      <c r="D1854" t="s">
        <v>621</v>
      </c>
      <c r="E1854" t="s">
        <v>21</v>
      </c>
      <c r="F1854" t="s">
        <v>635</v>
      </c>
      <c r="G1854" t="s">
        <v>17</v>
      </c>
      <c r="H1854" s="4">
        <v>0</v>
      </c>
      <c r="J1854" t="str">
        <f t="shared" si="56"/>
        <v>0000121598Registered Automobiles</v>
      </c>
      <c r="K1854" s="4">
        <f t="shared" si="57"/>
        <v>0</v>
      </c>
    </row>
    <row r="1855" spans="1:11">
      <c r="A1855" t="s">
        <v>634</v>
      </c>
      <c r="B1855" t="s">
        <v>10</v>
      </c>
      <c r="C1855" s="3">
        <v>46128</v>
      </c>
      <c r="D1855" t="s">
        <v>621</v>
      </c>
      <c r="E1855" t="s">
        <v>21</v>
      </c>
      <c r="F1855" t="s">
        <v>635</v>
      </c>
      <c r="G1855" t="s">
        <v>16</v>
      </c>
      <c r="H1855" s="4">
        <v>0</v>
      </c>
      <c r="J1855" t="str">
        <f t="shared" si="56"/>
        <v>0000121598Consolidated City Population</v>
      </c>
      <c r="K1855" s="4">
        <f t="shared" si="57"/>
        <v>0</v>
      </c>
    </row>
    <row r="1856" spans="1:11">
      <c r="A1856" t="s">
        <v>636</v>
      </c>
      <c r="B1856" t="s">
        <v>10</v>
      </c>
      <c r="C1856" s="3">
        <v>46128</v>
      </c>
      <c r="D1856" t="s">
        <v>621</v>
      </c>
      <c r="E1856" t="s">
        <v>21</v>
      </c>
      <c r="F1856" t="s">
        <v>637</v>
      </c>
      <c r="G1856" t="s">
        <v>18</v>
      </c>
      <c r="H1856" s="4">
        <v>0</v>
      </c>
      <c r="J1856" t="str">
        <f t="shared" si="56"/>
        <v>0000121600Registered Vehicles</v>
      </c>
      <c r="K1856" s="4">
        <f t="shared" si="57"/>
        <v>0</v>
      </c>
    </row>
    <row r="1857" spans="1:11">
      <c r="A1857" t="s">
        <v>636</v>
      </c>
      <c r="B1857" t="s">
        <v>10</v>
      </c>
      <c r="C1857" s="3">
        <v>46128</v>
      </c>
      <c r="D1857" t="s">
        <v>621</v>
      </c>
      <c r="E1857" t="s">
        <v>21</v>
      </c>
      <c r="F1857" t="s">
        <v>637</v>
      </c>
      <c r="G1857" t="s">
        <v>19</v>
      </c>
      <c r="H1857" s="4">
        <v>10.27</v>
      </c>
      <c r="J1857" t="str">
        <f t="shared" si="56"/>
        <v>0000121600Miles of Road of Unit</v>
      </c>
      <c r="K1857" s="4">
        <f t="shared" si="57"/>
        <v>10.27</v>
      </c>
    </row>
    <row r="1858" spans="1:11">
      <c r="A1858" t="s">
        <v>636</v>
      </c>
      <c r="B1858" t="s">
        <v>10</v>
      </c>
      <c r="C1858" s="3">
        <v>46128</v>
      </c>
      <c r="D1858" t="s">
        <v>621</v>
      </c>
      <c r="E1858" t="s">
        <v>21</v>
      </c>
      <c r="F1858" t="s">
        <v>637</v>
      </c>
      <c r="G1858" t="s">
        <v>14</v>
      </c>
      <c r="H1858" s="4">
        <v>998</v>
      </c>
      <c r="J1858" t="str">
        <f t="shared" si="56"/>
        <v>0000121600Decennial Unit Population</v>
      </c>
      <c r="K1858" s="4">
        <f t="shared" si="57"/>
        <v>998</v>
      </c>
    </row>
    <row r="1859" spans="1:11">
      <c r="A1859" t="s">
        <v>636</v>
      </c>
      <c r="B1859" t="s">
        <v>10</v>
      </c>
      <c r="C1859" s="3">
        <v>46128</v>
      </c>
      <c r="D1859" t="s">
        <v>621</v>
      </c>
      <c r="E1859" t="s">
        <v>21</v>
      </c>
      <c r="F1859" t="s">
        <v>637</v>
      </c>
      <c r="G1859" t="s">
        <v>15</v>
      </c>
      <c r="H1859" s="4">
        <v>998</v>
      </c>
      <c r="J1859" t="str">
        <f t="shared" ref="J1859:J1922" si="58">A1859&amp;G1859</f>
        <v>0000121600Current Unit Population</v>
      </c>
      <c r="K1859" s="4">
        <f t="shared" ref="K1859:K1922" si="59">H1859</f>
        <v>998</v>
      </c>
    </row>
    <row r="1860" spans="1:11">
      <c r="A1860" t="s">
        <v>636</v>
      </c>
      <c r="B1860" t="s">
        <v>10</v>
      </c>
      <c r="C1860" s="3">
        <v>46128</v>
      </c>
      <c r="D1860" t="s">
        <v>621</v>
      </c>
      <c r="E1860" t="s">
        <v>21</v>
      </c>
      <c r="F1860" t="s">
        <v>637</v>
      </c>
      <c r="G1860" t="s">
        <v>16</v>
      </c>
      <c r="H1860" s="4">
        <v>0</v>
      </c>
      <c r="J1860" t="str">
        <f t="shared" si="58"/>
        <v>0000121600Consolidated City Population</v>
      </c>
      <c r="K1860" s="4">
        <f t="shared" si="59"/>
        <v>0</v>
      </c>
    </row>
    <row r="1861" spans="1:11">
      <c r="A1861" t="s">
        <v>636</v>
      </c>
      <c r="B1861" t="s">
        <v>10</v>
      </c>
      <c r="C1861" s="3">
        <v>46128</v>
      </c>
      <c r="D1861" t="s">
        <v>621</v>
      </c>
      <c r="E1861" t="s">
        <v>21</v>
      </c>
      <c r="F1861" t="s">
        <v>637</v>
      </c>
      <c r="G1861" t="s">
        <v>17</v>
      </c>
      <c r="H1861" s="4">
        <v>0</v>
      </c>
      <c r="J1861" t="str">
        <f t="shared" si="58"/>
        <v>0000121600Registered Automobiles</v>
      </c>
      <c r="K1861" s="4">
        <f t="shared" si="59"/>
        <v>0</v>
      </c>
    </row>
    <row r="1862" spans="1:11">
      <c r="A1862" t="s">
        <v>638</v>
      </c>
      <c r="B1862" t="s">
        <v>10</v>
      </c>
      <c r="C1862" s="3">
        <v>46128</v>
      </c>
      <c r="D1862" t="s">
        <v>621</v>
      </c>
      <c r="E1862" t="s">
        <v>21</v>
      </c>
      <c r="F1862" t="s">
        <v>639</v>
      </c>
      <c r="G1862" t="s">
        <v>14</v>
      </c>
      <c r="H1862" s="4">
        <v>928</v>
      </c>
      <c r="J1862" t="str">
        <f t="shared" si="58"/>
        <v>0000121601Decennial Unit Population</v>
      </c>
      <c r="K1862" s="4">
        <f t="shared" si="59"/>
        <v>928</v>
      </c>
    </row>
    <row r="1863" spans="1:11">
      <c r="A1863" t="s">
        <v>638</v>
      </c>
      <c r="B1863" t="s">
        <v>10</v>
      </c>
      <c r="C1863" s="3">
        <v>46128</v>
      </c>
      <c r="D1863" t="s">
        <v>621</v>
      </c>
      <c r="E1863" t="s">
        <v>21</v>
      </c>
      <c r="F1863" t="s">
        <v>639</v>
      </c>
      <c r="G1863" t="s">
        <v>15</v>
      </c>
      <c r="H1863" s="4">
        <v>928</v>
      </c>
      <c r="J1863" t="str">
        <f t="shared" si="58"/>
        <v>0000121601Current Unit Population</v>
      </c>
      <c r="K1863" s="4">
        <f t="shared" si="59"/>
        <v>928</v>
      </c>
    </row>
    <row r="1864" spans="1:11">
      <c r="A1864" t="s">
        <v>638</v>
      </c>
      <c r="B1864" t="s">
        <v>10</v>
      </c>
      <c r="C1864" s="3">
        <v>46128</v>
      </c>
      <c r="D1864" t="s">
        <v>621</v>
      </c>
      <c r="E1864" t="s">
        <v>21</v>
      </c>
      <c r="F1864" t="s">
        <v>639</v>
      </c>
      <c r="G1864" t="s">
        <v>17</v>
      </c>
      <c r="H1864" s="4">
        <v>0</v>
      </c>
      <c r="J1864" t="str">
        <f t="shared" si="58"/>
        <v>0000121601Registered Automobiles</v>
      </c>
      <c r="K1864" s="4">
        <f t="shared" si="59"/>
        <v>0</v>
      </c>
    </row>
    <row r="1865" spans="1:11">
      <c r="A1865" t="s">
        <v>638</v>
      </c>
      <c r="B1865" t="s">
        <v>10</v>
      </c>
      <c r="C1865" s="3">
        <v>46128</v>
      </c>
      <c r="D1865" t="s">
        <v>621</v>
      </c>
      <c r="E1865" t="s">
        <v>21</v>
      </c>
      <c r="F1865" t="s">
        <v>639</v>
      </c>
      <c r="G1865" t="s">
        <v>18</v>
      </c>
      <c r="H1865" s="4">
        <v>0</v>
      </c>
      <c r="J1865" t="str">
        <f t="shared" si="58"/>
        <v>0000121601Registered Vehicles</v>
      </c>
      <c r="K1865" s="4">
        <f t="shared" si="59"/>
        <v>0</v>
      </c>
    </row>
    <row r="1866" spans="1:11">
      <c r="A1866" t="s">
        <v>638</v>
      </c>
      <c r="B1866" t="s">
        <v>10</v>
      </c>
      <c r="C1866" s="3">
        <v>46128</v>
      </c>
      <c r="D1866" t="s">
        <v>621</v>
      </c>
      <c r="E1866" t="s">
        <v>21</v>
      </c>
      <c r="F1866" t="s">
        <v>639</v>
      </c>
      <c r="G1866" t="s">
        <v>19</v>
      </c>
      <c r="H1866" s="4">
        <v>9.91</v>
      </c>
      <c r="J1866" t="str">
        <f t="shared" si="58"/>
        <v>0000121601Miles of Road of Unit</v>
      </c>
      <c r="K1866" s="4">
        <f t="shared" si="59"/>
        <v>9.91</v>
      </c>
    </row>
    <row r="1867" spans="1:11">
      <c r="A1867" t="s">
        <v>638</v>
      </c>
      <c r="B1867" t="s">
        <v>10</v>
      </c>
      <c r="C1867" s="3">
        <v>46128</v>
      </c>
      <c r="D1867" t="s">
        <v>621</v>
      </c>
      <c r="E1867" t="s">
        <v>21</v>
      </c>
      <c r="F1867" t="s">
        <v>639</v>
      </c>
      <c r="G1867" t="s">
        <v>16</v>
      </c>
      <c r="H1867" s="4">
        <v>0</v>
      </c>
      <c r="J1867" t="str">
        <f t="shared" si="58"/>
        <v>0000121601Consolidated City Population</v>
      </c>
      <c r="K1867" s="4">
        <f t="shared" si="59"/>
        <v>0</v>
      </c>
    </row>
    <row r="1868" spans="1:11">
      <c r="A1868" t="s">
        <v>640</v>
      </c>
      <c r="B1868" t="s">
        <v>10</v>
      </c>
      <c r="C1868" s="3">
        <v>46128</v>
      </c>
      <c r="D1868" t="s">
        <v>621</v>
      </c>
      <c r="E1868" t="s">
        <v>21</v>
      </c>
      <c r="F1868" t="s">
        <v>641</v>
      </c>
      <c r="G1868" t="s">
        <v>14</v>
      </c>
      <c r="H1868" s="4">
        <v>131</v>
      </c>
      <c r="J1868" t="str">
        <f t="shared" si="58"/>
        <v>0000121607Decennial Unit Population</v>
      </c>
      <c r="K1868" s="4">
        <f t="shared" si="59"/>
        <v>131</v>
      </c>
    </row>
    <row r="1869" spans="1:11">
      <c r="A1869" t="s">
        <v>640</v>
      </c>
      <c r="B1869" t="s">
        <v>10</v>
      </c>
      <c r="C1869" s="3">
        <v>46128</v>
      </c>
      <c r="D1869" t="s">
        <v>621</v>
      </c>
      <c r="E1869" t="s">
        <v>21</v>
      </c>
      <c r="F1869" t="s">
        <v>641</v>
      </c>
      <c r="G1869" t="s">
        <v>19</v>
      </c>
      <c r="H1869" s="4">
        <v>1.22</v>
      </c>
      <c r="J1869" t="str">
        <f t="shared" si="58"/>
        <v>0000121607Miles of Road of Unit</v>
      </c>
      <c r="K1869" s="4">
        <f t="shared" si="59"/>
        <v>1.22</v>
      </c>
    </row>
    <row r="1870" spans="1:11">
      <c r="A1870" t="s">
        <v>640</v>
      </c>
      <c r="B1870" t="s">
        <v>10</v>
      </c>
      <c r="C1870" s="3">
        <v>46128</v>
      </c>
      <c r="D1870" t="s">
        <v>621</v>
      </c>
      <c r="E1870" t="s">
        <v>21</v>
      </c>
      <c r="F1870" t="s">
        <v>641</v>
      </c>
      <c r="G1870" t="s">
        <v>15</v>
      </c>
      <c r="H1870" s="4">
        <v>131</v>
      </c>
      <c r="J1870" t="str">
        <f t="shared" si="58"/>
        <v>0000121607Current Unit Population</v>
      </c>
      <c r="K1870" s="4">
        <f t="shared" si="59"/>
        <v>131</v>
      </c>
    </row>
    <row r="1871" spans="1:11">
      <c r="A1871" t="s">
        <v>640</v>
      </c>
      <c r="B1871" t="s">
        <v>10</v>
      </c>
      <c r="C1871" s="3">
        <v>46128</v>
      </c>
      <c r="D1871" t="s">
        <v>621</v>
      </c>
      <c r="E1871" t="s">
        <v>21</v>
      </c>
      <c r="F1871" t="s">
        <v>641</v>
      </c>
      <c r="G1871" t="s">
        <v>16</v>
      </c>
      <c r="H1871" s="4">
        <v>0</v>
      </c>
      <c r="J1871" t="str">
        <f t="shared" si="58"/>
        <v>0000121607Consolidated City Population</v>
      </c>
      <c r="K1871" s="4">
        <f t="shared" si="59"/>
        <v>0</v>
      </c>
    </row>
    <row r="1872" spans="1:11">
      <c r="A1872" t="s">
        <v>640</v>
      </c>
      <c r="B1872" t="s">
        <v>10</v>
      </c>
      <c r="C1872" s="3">
        <v>46128</v>
      </c>
      <c r="D1872" t="s">
        <v>621</v>
      </c>
      <c r="E1872" t="s">
        <v>21</v>
      </c>
      <c r="F1872" t="s">
        <v>641</v>
      </c>
      <c r="G1872" t="s">
        <v>17</v>
      </c>
      <c r="H1872" s="4">
        <v>0</v>
      </c>
      <c r="J1872" t="str">
        <f t="shared" si="58"/>
        <v>0000121607Registered Automobiles</v>
      </c>
      <c r="K1872" s="4">
        <f t="shared" si="59"/>
        <v>0</v>
      </c>
    </row>
    <row r="1873" spans="1:11">
      <c r="A1873" t="s">
        <v>640</v>
      </c>
      <c r="B1873" t="s">
        <v>10</v>
      </c>
      <c r="C1873" s="3">
        <v>46128</v>
      </c>
      <c r="D1873" t="s">
        <v>621</v>
      </c>
      <c r="E1873" t="s">
        <v>21</v>
      </c>
      <c r="F1873" t="s">
        <v>641</v>
      </c>
      <c r="G1873" t="s">
        <v>18</v>
      </c>
      <c r="H1873" s="4">
        <v>0</v>
      </c>
      <c r="J1873" t="str">
        <f t="shared" si="58"/>
        <v>0000121607Registered Vehicles</v>
      </c>
      <c r="K1873" s="4">
        <f t="shared" si="59"/>
        <v>0</v>
      </c>
    </row>
    <row r="1874" spans="1:11">
      <c r="A1874" t="s">
        <v>642</v>
      </c>
      <c r="B1874" t="s">
        <v>10</v>
      </c>
      <c r="C1874" s="3">
        <v>46128</v>
      </c>
      <c r="D1874" t="s">
        <v>621</v>
      </c>
      <c r="E1874" t="s">
        <v>21</v>
      </c>
      <c r="F1874" t="s">
        <v>643</v>
      </c>
      <c r="G1874" t="s">
        <v>18</v>
      </c>
      <c r="H1874" s="4">
        <v>0</v>
      </c>
      <c r="J1874" t="str">
        <f t="shared" si="58"/>
        <v>0000121608Registered Vehicles</v>
      </c>
      <c r="K1874" s="4">
        <f t="shared" si="59"/>
        <v>0</v>
      </c>
    </row>
    <row r="1875" spans="1:11">
      <c r="A1875" t="s">
        <v>642</v>
      </c>
      <c r="B1875" t="s">
        <v>10</v>
      </c>
      <c r="C1875" s="3">
        <v>46128</v>
      </c>
      <c r="D1875" t="s">
        <v>621</v>
      </c>
      <c r="E1875" t="s">
        <v>21</v>
      </c>
      <c r="F1875" t="s">
        <v>643</v>
      </c>
      <c r="G1875" t="s">
        <v>17</v>
      </c>
      <c r="H1875" s="4">
        <v>0</v>
      </c>
      <c r="J1875" t="str">
        <f t="shared" si="58"/>
        <v>0000121608Registered Automobiles</v>
      </c>
      <c r="K1875" s="4">
        <f t="shared" si="59"/>
        <v>0</v>
      </c>
    </row>
    <row r="1876" spans="1:11">
      <c r="A1876" t="s">
        <v>642</v>
      </c>
      <c r="B1876" t="s">
        <v>10</v>
      </c>
      <c r="C1876" s="3">
        <v>46128</v>
      </c>
      <c r="D1876" t="s">
        <v>621</v>
      </c>
      <c r="E1876" t="s">
        <v>21</v>
      </c>
      <c r="F1876" t="s">
        <v>643</v>
      </c>
      <c r="G1876" t="s">
        <v>16</v>
      </c>
      <c r="H1876" s="4">
        <v>0</v>
      </c>
      <c r="J1876" t="str">
        <f t="shared" si="58"/>
        <v>0000121608Consolidated City Population</v>
      </c>
      <c r="K1876" s="4">
        <f t="shared" si="59"/>
        <v>0</v>
      </c>
    </row>
    <row r="1877" spans="1:11">
      <c r="A1877" t="s">
        <v>642</v>
      </c>
      <c r="B1877" t="s">
        <v>10</v>
      </c>
      <c r="C1877" s="3">
        <v>46128</v>
      </c>
      <c r="D1877" t="s">
        <v>621</v>
      </c>
      <c r="E1877" t="s">
        <v>21</v>
      </c>
      <c r="F1877" t="s">
        <v>643</v>
      </c>
      <c r="G1877" t="s">
        <v>15</v>
      </c>
      <c r="H1877" s="4">
        <v>875</v>
      </c>
      <c r="J1877" t="str">
        <f t="shared" si="58"/>
        <v>0000121608Current Unit Population</v>
      </c>
      <c r="K1877" s="4">
        <f t="shared" si="59"/>
        <v>875</v>
      </c>
    </row>
    <row r="1878" spans="1:11">
      <c r="A1878" t="s">
        <v>642</v>
      </c>
      <c r="B1878" t="s">
        <v>10</v>
      </c>
      <c r="C1878" s="3">
        <v>46128</v>
      </c>
      <c r="D1878" t="s">
        <v>621</v>
      </c>
      <c r="E1878" t="s">
        <v>21</v>
      </c>
      <c r="F1878" t="s">
        <v>643</v>
      </c>
      <c r="G1878" t="s">
        <v>14</v>
      </c>
      <c r="H1878" s="4">
        <v>875</v>
      </c>
      <c r="J1878" t="str">
        <f t="shared" si="58"/>
        <v>0000121608Decennial Unit Population</v>
      </c>
      <c r="K1878" s="4">
        <f t="shared" si="59"/>
        <v>875</v>
      </c>
    </row>
    <row r="1879" spans="1:11">
      <c r="A1879" t="s">
        <v>642</v>
      </c>
      <c r="B1879" t="s">
        <v>10</v>
      </c>
      <c r="C1879" s="3">
        <v>46128</v>
      </c>
      <c r="D1879" t="s">
        <v>621</v>
      </c>
      <c r="E1879" t="s">
        <v>21</v>
      </c>
      <c r="F1879" t="s">
        <v>643</v>
      </c>
      <c r="G1879" t="s">
        <v>19</v>
      </c>
      <c r="H1879" s="4">
        <v>6.18</v>
      </c>
      <c r="J1879" t="str">
        <f t="shared" si="58"/>
        <v>0000121608Miles of Road of Unit</v>
      </c>
      <c r="K1879" s="4">
        <f t="shared" si="59"/>
        <v>6.18</v>
      </c>
    </row>
    <row r="1880" spans="1:11">
      <c r="A1880" t="s">
        <v>644</v>
      </c>
      <c r="B1880" t="s">
        <v>10</v>
      </c>
      <c r="C1880" s="3">
        <v>46128</v>
      </c>
      <c r="D1880" t="s">
        <v>621</v>
      </c>
      <c r="E1880" t="s">
        <v>21</v>
      </c>
      <c r="F1880" t="s">
        <v>645</v>
      </c>
      <c r="G1880" t="s">
        <v>19</v>
      </c>
      <c r="H1880" s="4">
        <v>22.69</v>
      </c>
      <c r="J1880" t="str">
        <f t="shared" si="58"/>
        <v>0000121609Miles of Road of Unit</v>
      </c>
      <c r="K1880" s="4">
        <f t="shared" si="59"/>
        <v>22.69</v>
      </c>
    </row>
    <row r="1881" spans="1:11">
      <c r="A1881" t="s">
        <v>644</v>
      </c>
      <c r="B1881" t="s">
        <v>10</v>
      </c>
      <c r="C1881" s="3">
        <v>46128</v>
      </c>
      <c r="D1881" t="s">
        <v>621</v>
      </c>
      <c r="E1881" t="s">
        <v>21</v>
      </c>
      <c r="F1881" t="s">
        <v>645</v>
      </c>
      <c r="G1881" t="s">
        <v>18</v>
      </c>
      <c r="H1881" s="4">
        <v>0</v>
      </c>
      <c r="J1881" t="str">
        <f t="shared" si="58"/>
        <v>0000121609Registered Vehicles</v>
      </c>
      <c r="K1881" s="4">
        <f t="shared" si="59"/>
        <v>0</v>
      </c>
    </row>
    <row r="1882" spans="1:11">
      <c r="A1882" t="s">
        <v>644</v>
      </c>
      <c r="B1882" t="s">
        <v>10</v>
      </c>
      <c r="C1882" s="3">
        <v>46128</v>
      </c>
      <c r="D1882" t="s">
        <v>621</v>
      </c>
      <c r="E1882" t="s">
        <v>21</v>
      </c>
      <c r="F1882" t="s">
        <v>645</v>
      </c>
      <c r="G1882" t="s">
        <v>17</v>
      </c>
      <c r="H1882" s="4">
        <v>0</v>
      </c>
      <c r="J1882" t="str">
        <f t="shared" si="58"/>
        <v>0000121609Registered Automobiles</v>
      </c>
      <c r="K1882" s="4">
        <f t="shared" si="59"/>
        <v>0</v>
      </c>
    </row>
    <row r="1883" spans="1:11">
      <c r="A1883" t="s">
        <v>644</v>
      </c>
      <c r="B1883" t="s">
        <v>10</v>
      </c>
      <c r="C1883" s="3">
        <v>46128</v>
      </c>
      <c r="D1883" t="s">
        <v>621</v>
      </c>
      <c r="E1883" t="s">
        <v>21</v>
      </c>
      <c r="F1883" t="s">
        <v>645</v>
      </c>
      <c r="G1883" t="s">
        <v>14</v>
      </c>
      <c r="H1883" s="4">
        <v>3079</v>
      </c>
      <c r="J1883" t="str">
        <f t="shared" si="58"/>
        <v>0000121609Decennial Unit Population</v>
      </c>
      <c r="K1883" s="4">
        <f t="shared" si="59"/>
        <v>3079</v>
      </c>
    </row>
    <row r="1884" spans="1:11">
      <c r="A1884" t="s">
        <v>644</v>
      </c>
      <c r="B1884" t="s">
        <v>10</v>
      </c>
      <c r="C1884" s="3">
        <v>46128</v>
      </c>
      <c r="D1884" t="s">
        <v>621</v>
      </c>
      <c r="E1884" t="s">
        <v>21</v>
      </c>
      <c r="F1884" t="s">
        <v>645</v>
      </c>
      <c r="G1884" t="s">
        <v>15</v>
      </c>
      <c r="H1884" s="4">
        <v>3079</v>
      </c>
      <c r="J1884" t="str">
        <f t="shared" si="58"/>
        <v>0000121609Current Unit Population</v>
      </c>
      <c r="K1884" s="4">
        <f t="shared" si="59"/>
        <v>3079</v>
      </c>
    </row>
    <row r="1885" spans="1:11">
      <c r="A1885" t="s">
        <v>644</v>
      </c>
      <c r="B1885" t="s">
        <v>10</v>
      </c>
      <c r="C1885" s="3">
        <v>46128</v>
      </c>
      <c r="D1885" t="s">
        <v>621</v>
      </c>
      <c r="E1885" t="s">
        <v>21</v>
      </c>
      <c r="F1885" t="s">
        <v>645</v>
      </c>
      <c r="G1885" t="s">
        <v>16</v>
      </c>
      <c r="H1885" s="4">
        <v>0</v>
      </c>
      <c r="J1885" t="str">
        <f t="shared" si="58"/>
        <v>0000121609Consolidated City Population</v>
      </c>
      <c r="K1885" s="4">
        <f t="shared" si="59"/>
        <v>0</v>
      </c>
    </row>
    <row r="1886" spans="1:11">
      <c r="A1886" t="s">
        <v>646</v>
      </c>
      <c r="B1886" t="s">
        <v>10</v>
      </c>
      <c r="C1886" s="3">
        <v>46128</v>
      </c>
      <c r="D1886" t="s">
        <v>621</v>
      </c>
      <c r="E1886" t="s">
        <v>21</v>
      </c>
      <c r="F1886" t="s">
        <v>647</v>
      </c>
      <c r="G1886" t="s">
        <v>14</v>
      </c>
      <c r="H1886" s="4">
        <v>5053</v>
      </c>
      <c r="J1886" t="str">
        <f t="shared" si="58"/>
        <v>0000121613Decennial Unit Population</v>
      </c>
      <c r="K1886" s="4">
        <f t="shared" si="59"/>
        <v>5053</v>
      </c>
    </row>
    <row r="1887" spans="1:11">
      <c r="A1887" t="s">
        <v>646</v>
      </c>
      <c r="B1887" t="s">
        <v>10</v>
      </c>
      <c r="C1887" s="3">
        <v>46128</v>
      </c>
      <c r="D1887" t="s">
        <v>621</v>
      </c>
      <c r="E1887" t="s">
        <v>21</v>
      </c>
      <c r="F1887" t="s">
        <v>647</v>
      </c>
      <c r="G1887" t="s">
        <v>15</v>
      </c>
      <c r="H1887" s="4">
        <v>5053</v>
      </c>
      <c r="J1887" t="str">
        <f t="shared" si="58"/>
        <v>0000121613Current Unit Population</v>
      </c>
      <c r="K1887" s="4">
        <f t="shared" si="59"/>
        <v>5053</v>
      </c>
    </row>
    <row r="1888" spans="1:11">
      <c r="A1888" t="s">
        <v>646</v>
      </c>
      <c r="B1888" t="s">
        <v>10</v>
      </c>
      <c r="C1888" s="3">
        <v>46128</v>
      </c>
      <c r="D1888" t="s">
        <v>621</v>
      </c>
      <c r="E1888" t="s">
        <v>21</v>
      </c>
      <c r="F1888" t="s">
        <v>647</v>
      </c>
      <c r="G1888" t="s">
        <v>16</v>
      </c>
      <c r="H1888" s="4">
        <v>0</v>
      </c>
      <c r="J1888" t="str">
        <f t="shared" si="58"/>
        <v>0000121613Consolidated City Population</v>
      </c>
      <c r="K1888" s="4">
        <f t="shared" si="59"/>
        <v>0</v>
      </c>
    </row>
    <row r="1889" spans="1:11">
      <c r="A1889" t="s">
        <v>646</v>
      </c>
      <c r="B1889" t="s">
        <v>10</v>
      </c>
      <c r="C1889" s="3">
        <v>46128</v>
      </c>
      <c r="D1889" t="s">
        <v>621</v>
      </c>
      <c r="E1889" t="s">
        <v>21</v>
      </c>
      <c r="F1889" t="s">
        <v>647</v>
      </c>
      <c r="G1889" t="s">
        <v>17</v>
      </c>
      <c r="H1889" s="4">
        <v>0</v>
      </c>
      <c r="J1889" t="str">
        <f t="shared" si="58"/>
        <v>0000121613Registered Automobiles</v>
      </c>
      <c r="K1889" s="4">
        <f t="shared" si="59"/>
        <v>0</v>
      </c>
    </row>
    <row r="1890" spans="1:11">
      <c r="A1890" t="s">
        <v>646</v>
      </c>
      <c r="B1890" t="s">
        <v>10</v>
      </c>
      <c r="C1890" s="3">
        <v>46128</v>
      </c>
      <c r="D1890" t="s">
        <v>621</v>
      </c>
      <c r="E1890" t="s">
        <v>21</v>
      </c>
      <c r="F1890" t="s">
        <v>647</v>
      </c>
      <c r="G1890" t="s">
        <v>18</v>
      </c>
      <c r="H1890" s="4">
        <v>0</v>
      </c>
      <c r="J1890" t="str">
        <f t="shared" si="58"/>
        <v>0000121613Registered Vehicles</v>
      </c>
      <c r="K1890" s="4">
        <f t="shared" si="59"/>
        <v>0</v>
      </c>
    </row>
    <row r="1891" spans="1:11">
      <c r="A1891" t="s">
        <v>646</v>
      </c>
      <c r="B1891" t="s">
        <v>10</v>
      </c>
      <c r="C1891" s="3">
        <v>46128</v>
      </c>
      <c r="D1891" t="s">
        <v>621</v>
      </c>
      <c r="E1891" t="s">
        <v>21</v>
      </c>
      <c r="F1891" t="s">
        <v>647</v>
      </c>
      <c r="G1891" t="s">
        <v>19</v>
      </c>
      <c r="H1891" s="4">
        <v>30.43</v>
      </c>
      <c r="J1891" t="str">
        <f t="shared" si="58"/>
        <v>0000121613Miles of Road of Unit</v>
      </c>
      <c r="K1891" s="4">
        <f t="shared" si="59"/>
        <v>30.43</v>
      </c>
    </row>
    <row r="1892" spans="1:11">
      <c r="A1892" t="s">
        <v>648</v>
      </c>
      <c r="B1892" t="s">
        <v>10</v>
      </c>
      <c r="C1892" s="3">
        <v>46128</v>
      </c>
      <c r="D1892" t="s">
        <v>649</v>
      </c>
      <c r="E1892" t="s">
        <v>12</v>
      </c>
      <c r="F1892" t="s">
        <v>13</v>
      </c>
      <c r="G1892" t="s">
        <v>18</v>
      </c>
      <c r="H1892" s="4">
        <v>35566</v>
      </c>
      <c r="J1892" t="str">
        <f t="shared" si="58"/>
        <v>0000077908Registered Vehicles</v>
      </c>
      <c r="K1892" s="4">
        <f t="shared" si="59"/>
        <v>35566</v>
      </c>
    </row>
    <row r="1893" spans="1:11">
      <c r="A1893" t="s">
        <v>648</v>
      </c>
      <c r="B1893" t="s">
        <v>10</v>
      </c>
      <c r="C1893" s="3">
        <v>46128</v>
      </c>
      <c r="D1893" t="s">
        <v>649</v>
      </c>
      <c r="E1893" t="s">
        <v>12</v>
      </c>
      <c r="F1893" t="s">
        <v>13</v>
      </c>
      <c r="G1893" t="s">
        <v>17</v>
      </c>
      <c r="H1893" s="4">
        <v>18016</v>
      </c>
      <c r="J1893" t="str">
        <f t="shared" si="58"/>
        <v>0000077908Registered Automobiles</v>
      </c>
      <c r="K1893" s="4">
        <f t="shared" si="59"/>
        <v>18016</v>
      </c>
    </row>
    <row r="1894" spans="1:11">
      <c r="A1894" t="s">
        <v>648</v>
      </c>
      <c r="B1894" t="s">
        <v>10</v>
      </c>
      <c r="C1894" s="3">
        <v>46128</v>
      </c>
      <c r="D1894" t="s">
        <v>649</v>
      </c>
      <c r="E1894" t="s">
        <v>12</v>
      </c>
      <c r="F1894" t="s">
        <v>13</v>
      </c>
      <c r="G1894" t="s">
        <v>16</v>
      </c>
      <c r="H1894" s="4">
        <v>0</v>
      </c>
      <c r="J1894" t="str">
        <f t="shared" si="58"/>
        <v>0000077908Consolidated City Population</v>
      </c>
      <c r="K1894" s="4">
        <f t="shared" si="59"/>
        <v>0</v>
      </c>
    </row>
    <row r="1895" spans="1:11">
      <c r="A1895" t="s">
        <v>648</v>
      </c>
      <c r="B1895" t="s">
        <v>10</v>
      </c>
      <c r="C1895" s="3">
        <v>46128</v>
      </c>
      <c r="D1895" t="s">
        <v>649</v>
      </c>
      <c r="E1895" t="s">
        <v>12</v>
      </c>
      <c r="F1895" t="s">
        <v>13</v>
      </c>
      <c r="G1895" t="s">
        <v>15</v>
      </c>
      <c r="H1895" s="4">
        <v>35273</v>
      </c>
      <c r="J1895" t="str">
        <f t="shared" si="58"/>
        <v>0000077908Current Unit Population</v>
      </c>
      <c r="K1895" s="4">
        <f t="shared" si="59"/>
        <v>35273</v>
      </c>
    </row>
    <row r="1896" spans="1:11">
      <c r="A1896" t="s">
        <v>648</v>
      </c>
      <c r="B1896" t="s">
        <v>10</v>
      </c>
      <c r="C1896" s="3">
        <v>46128</v>
      </c>
      <c r="D1896" t="s">
        <v>649</v>
      </c>
      <c r="E1896" t="s">
        <v>12</v>
      </c>
      <c r="F1896" t="s">
        <v>13</v>
      </c>
      <c r="G1896" t="s">
        <v>14</v>
      </c>
      <c r="H1896" s="4">
        <v>35273</v>
      </c>
      <c r="J1896" t="str">
        <f t="shared" si="58"/>
        <v>0000077908Decennial Unit Population</v>
      </c>
      <c r="K1896" s="4">
        <f t="shared" si="59"/>
        <v>35273</v>
      </c>
    </row>
    <row r="1897" spans="1:11">
      <c r="A1897" t="s">
        <v>648</v>
      </c>
      <c r="B1897" t="s">
        <v>10</v>
      </c>
      <c r="C1897" s="3">
        <v>46128</v>
      </c>
      <c r="D1897" t="s">
        <v>649</v>
      </c>
      <c r="E1897" t="s">
        <v>12</v>
      </c>
      <c r="F1897" t="s">
        <v>13</v>
      </c>
      <c r="G1897" t="s">
        <v>19</v>
      </c>
      <c r="H1897" s="4">
        <v>780.46</v>
      </c>
      <c r="J1897" t="str">
        <f t="shared" si="58"/>
        <v>0000077908Miles of Road of Unit</v>
      </c>
      <c r="K1897" s="4">
        <f t="shared" si="59"/>
        <v>780.46</v>
      </c>
    </row>
    <row r="1898" spans="1:11">
      <c r="A1898" t="s">
        <v>650</v>
      </c>
      <c r="B1898" t="s">
        <v>10</v>
      </c>
      <c r="C1898" s="3">
        <v>46128</v>
      </c>
      <c r="D1898" t="s">
        <v>649</v>
      </c>
      <c r="E1898" t="s">
        <v>21</v>
      </c>
      <c r="F1898" t="s">
        <v>651</v>
      </c>
      <c r="G1898" t="s">
        <v>19</v>
      </c>
      <c r="H1898" s="4">
        <v>17.34</v>
      </c>
      <c r="J1898" t="str">
        <f t="shared" si="58"/>
        <v>0000121628Miles of Road of Unit</v>
      </c>
      <c r="K1898" s="4">
        <f t="shared" si="59"/>
        <v>17.34</v>
      </c>
    </row>
    <row r="1899" spans="1:11">
      <c r="A1899" t="s">
        <v>650</v>
      </c>
      <c r="B1899" t="s">
        <v>10</v>
      </c>
      <c r="C1899" s="3">
        <v>46128</v>
      </c>
      <c r="D1899" t="s">
        <v>649</v>
      </c>
      <c r="E1899" t="s">
        <v>21</v>
      </c>
      <c r="F1899" t="s">
        <v>651</v>
      </c>
      <c r="G1899" t="s">
        <v>18</v>
      </c>
      <c r="H1899" s="4">
        <v>0</v>
      </c>
      <c r="J1899" t="str">
        <f t="shared" si="58"/>
        <v>0000121628Registered Vehicles</v>
      </c>
      <c r="K1899" s="4">
        <f t="shared" si="59"/>
        <v>0</v>
      </c>
    </row>
    <row r="1900" spans="1:11">
      <c r="A1900" t="s">
        <v>650</v>
      </c>
      <c r="B1900" t="s">
        <v>10</v>
      </c>
      <c r="C1900" s="3">
        <v>46128</v>
      </c>
      <c r="D1900" t="s">
        <v>649</v>
      </c>
      <c r="E1900" t="s">
        <v>21</v>
      </c>
      <c r="F1900" t="s">
        <v>651</v>
      </c>
      <c r="G1900" t="s">
        <v>17</v>
      </c>
      <c r="H1900" s="4">
        <v>0</v>
      </c>
      <c r="J1900" t="str">
        <f t="shared" si="58"/>
        <v>0000121628Registered Automobiles</v>
      </c>
      <c r="K1900" s="4">
        <f t="shared" si="59"/>
        <v>0</v>
      </c>
    </row>
    <row r="1901" spans="1:11">
      <c r="A1901" t="s">
        <v>650</v>
      </c>
      <c r="B1901" t="s">
        <v>10</v>
      </c>
      <c r="C1901" s="3">
        <v>46128</v>
      </c>
      <c r="D1901" t="s">
        <v>649</v>
      </c>
      <c r="E1901" t="s">
        <v>21</v>
      </c>
      <c r="F1901" t="s">
        <v>651</v>
      </c>
      <c r="G1901" t="s">
        <v>16</v>
      </c>
      <c r="H1901" s="4">
        <v>0</v>
      </c>
      <c r="J1901" t="str">
        <f t="shared" si="58"/>
        <v>0000121628Consolidated City Population</v>
      </c>
      <c r="K1901" s="4">
        <f t="shared" si="59"/>
        <v>0</v>
      </c>
    </row>
    <row r="1902" spans="1:11">
      <c r="A1902" t="s">
        <v>650</v>
      </c>
      <c r="B1902" t="s">
        <v>10</v>
      </c>
      <c r="C1902" s="3">
        <v>46128</v>
      </c>
      <c r="D1902" t="s">
        <v>649</v>
      </c>
      <c r="E1902" t="s">
        <v>21</v>
      </c>
      <c r="F1902" t="s">
        <v>651</v>
      </c>
      <c r="G1902" t="s">
        <v>14</v>
      </c>
      <c r="H1902" s="4">
        <v>2715</v>
      </c>
      <c r="J1902" t="str">
        <f t="shared" si="58"/>
        <v>0000121628Decennial Unit Population</v>
      </c>
      <c r="K1902" s="4">
        <f t="shared" si="59"/>
        <v>2715</v>
      </c>
    </row>
    <row r="1903" spans="1:11">
      <c r="A1903" t="s">
        <v>650</v>
      </c>
      <c r="B1903" t="s">
        <v>10</v>
      </c>
      <c r="C1903" s="3">
        <v>46128</v>
      </c>
      <c r="D1903" t="s">
        <v>649</v>
      </c>
      <c r="E1903" t="s">
        <v>21</v>
      </c>
      <c r="F1903" t="s">
        <v>651</v>
      </c>
      <c r="G1903" t="s">
        <v>15</v>
      </c>
      <c r="H1903" s="4">
        <v>2715</v>
      </c>
      <c r="J1903" t="str">
        <f t="shared" si="58"/>
        <v>0000121628Current Unit Population</v>
      </c>
      <c r="K1903" s="4">
        <f t="shared" si="59"/>
        <v>2715</v>
      </c>
    </row>
    <row r="1904" spans="1:11">
      <c r="A1904" t="s">
        <v>652</v>
      </c>
      <c r="B1904" t="s">
        <v>10</v>
      </c>
      <c r="C1904" s="3">
        <v>46128</v>
      </c>
      <c r="D1904" t="s">
        <v>649</v>
      </c>
      <c r="E1904" t="s">
        <v>21</v>
      </c>
      <c r="F1904" t="s">
        <v>653</v>
      </c>
      <c r="G1904" t="s">
        <v>17</v>
      </c>
      <c r="H1904" s="4">
        <v>0</v>
      </c>
      <c r="J1904" t="str">
        <f t="shared" si="58"/>
        <v>0000121629Registered Automobiles</v>
      </c>
      <c r="K1904" s="4">
        <f t="shared" si="59"/>
        <v>0</v>
      </c>
    </row>
    <row r="1905" spans="1:11">
      <c r="A1905" t="s">
        <v>652</v>
      </c>
      <c r="B1905" t="s">
        <v>10</v>
      </c>
      <c r="C1905" s="3">
        <v>46128</v>
      </c>
      <c r="D1905" t="s">
        <v>649</v>
      </c>
      <c r="E1905" t="s">
        <v>21</v>
      </c>
      <c r="F1905" t="s">
        <v>653</v>
      </c>
      <c r="G1905" t="s">
        <v>16</v>
      </c>
      <c r="H1905" s="4">
        <v>0</v>
      </c>
      <c r="J1905" t="str">
        <f t="shared" si="58"/>
        <v>0000121629Consolidated City Population</v>
      </c>
      <c r="K1905" s="4">
        <f t="shared" si="59"/>
        <v>0</v>
      </c>
    </row>
    <row r="1906" spans="1:11">
      <c r="A1906" t="s">
        <v>652</v>
      </c>
      <c r="B1906" t="s">
        <v>10</v>
      </c>
      <c r="C1906" s="3">
        <v>46128</v>
      </c>
      <c r="D1906" t="s">
        <v>649</v>
      </c>
      <c r="E1906" t="s">
        <v>21</v>
      </c>
      <c r="F1906" t="s">
        <v>653</v>
      </c>
      <c r="G1906" t="s">
        <v>15</v>
      </c>
      <c r="H1906" s="4">
        <v>839</v>
      </c>
      <c r="J1906" t="str">
        <f t="shared" si="58"/>
        <v>0000121629Current Unit Population</v>
      </c>
      <c r="K1906" s="4">
        <f t="shared" si="59"/>
        <v>839</v>
      </c>
    </row>
    <row r="1907" spans="1:11">
      <c r="A1907" t="s">
        <v>652</v>
      </c>
      <c r="B1907" t="s">
        <v>10</v>
      </c>
      <c r="C1907" s="3">
        <v>46128</v>
      </c>
      <c r="D1907" t="s">
        <v>649</v>
      </c>
      <c r="E1907" t="s">
        <v>21</v>
      </c>
      <c r="F1907" t="s">
        <v>653</v>
      </c>
      <c r="G1907" t="s">
        <v>14</v>
      </c>
      <c r="H1907" s="4">
        <v>839</v>
      </c>
      <c r="J1907" t="str">
        <f t="shared" si="58"/>
        <v>0000121629Decennial Unit Population</v>
      </c>
      <c r="K1907" s="4">
        <f t="shared" si="59"/>
        <v>839</v>
      </c>
    </row>
    <row r="1908" spans="1:11">
      <c r="A1908" t="s">
        <v>652</v>
      </c>
      <c r="B1908" t="s">
        <v>10</v>
      </c>
      <c r="C1908" s="3">
        <v>46128</v>
      </c>
      <c r="D1908" t="s">
        <v>649</v>
      </c>
      <c r="E1908" t="s">
        <v>21</v>
      </c>
      <c r="F1908" t="s">
        <v>653</v>
      </c>
      <c r="G1908" t="s">
        <v>19</v>
      </c>
      <c r="H1908" s="4">
        <v>9.1300000000000008</v>
      </c>
      <c r="J1908" t="str">
        <f t="shared" si="58"/>
        <v>0000121629Miles of Road of Unit</v>
      </c>
      <c r="K1908" s="4">
        <f t="shared" si="59"/>
        <v>9.1300000000000008</v>
      </c>
    </row>
    <row r="1909" spans="1:11">
      <c r="A1909" t="s">
        <v>652</v>
      </c>
      <c r="B1909" t="s">
        <v>10</v>
      </c>
      <c r="C1909" s="3">
        <v>46128</v>
      </c>
      <c r="D1909" t="s">
        <v>649</v>
      </c>
      <c r="E1909" t="s">
        <v>21</v>
      </c>
      <c r="F1909" t="s">
        <v>653</v>
      </c>
      <c r="G1909" t="s">
        <v>18</v>
      </c>
      <c r="H1909" s="4">
        <v>0</v>
      </c>
      <c r="J1909" t="str">
        <f t="shared" si="58"/>
        <v>0000121629Registered Vehicles</v>
      </c>
      <c r="K1909" s="4">
        <f t="shared" si="59"/>
        <v>0</v>
      </c>
    </row>
    <row r="1910" spans="1:11">
      <c r="A1910" t="s">
        <v>654</v>
      </c>
      <c r="B1910" t="s">
        <v>10</v>
      </c>
      <c r="C1910" s="3">
        <v>46128</v>
      </c>
      <c r="D1910" t="s">
        <v>649</v>
      </c>
      <c r="E1910" t="s">
        <v>21</v>
      </c>
      <c r="F1910" t="s">
        <v>655</v>
      </c>
      <c r="G1910" t="s">
        <v>18</v>
      </c>
      <c r="H1910" s="4">
        <v>0</v>
      </c>
      <c r="J1910" t="str">
        <f t="shared" si="58"/>
        <v>0000121633Registered Vehicles</v>
      </c>
      <c r="K1910" s="4">
        <f t="shared" si="59"/>
        <v>0</v>
      </c>
    </row>
    <row r="1911" spans="1:11">
      <c r="A1911" t="s">
        <v>654</v>
      </c>
      <c r="B1911" t="s">
        <v>10</v>
      </c>
      <c r="C1911" s="3">
        <v>46128</v>
      </c>
      <c r="D1911" t="s">
        <v>649</v>
      </c>
      <c r="E1911" t="s">
        <v>21</v>
      </c>
      <c r="F1911" t="s">
        <v>655</v>
      </c>
      <c r="G1911" t="s">
        <v>19</v>
      </c>
      <c r="H1911" s="4">
        <v>10.36</v>
      </c>
      <c r="J1911" t="str">
        <f t="shared" si="58"/>
        <v>0000121633Miles of Road of Unit</v>
      </c>
      <c r="K1911" s="4">
        <f t="shared" si="59"/>
        <v>10.36</v>
      </c>
    </row>
    <row r="1912" spans="1:11">
      <c r="A1912" t="s">
        <v>654</v>
      </c>
      <c r="B1912" t="s">
        <v>10</v>
      </c>
      <c r="C1912" s="3">
        <v>46128</v>
      </c>
      <c r="D1912" t="s">
        <v>649</v>
      </c>
      <c r="E1912" t="s">
        <v>21</v>
      </c>
      <c r="F1912" t="s">
        <v>655</v>
      </c>
      <c r="G1912" t="s">
        <v>17</v>
      </c>
      <c r="H1912" s="4">
        <v>0</v>
      </c>
      <c r="J1912" t="str">
        <f t="shared" si="58"/>
        <v>0000121633Registered Automobiles</v>
      </c>
      <c r="K1912" s="4">
        <f t="shared" si="59"/>
        <v>0</v>
      </c>
    </row>
    <row r="1913" spans="1:11">
      <c r="A1913" t="s">
        <v>654</v>
      </c>
      <c r="B1913" t="s">
        <v>10</v>
      </c>
      <c r="C1913" s="3">
        <v>46128</v>
      </c>
      <c r="D1913" t="s">
        <v>649</v>
      </c>
      <c r="E1913" t="s">
        <v>21</v>
      </c>
      <c r="F1913" t="s">
        <v>655</v>
      </c>
      <c r="G1913" t="s">
        <v>16</v>
      </c>
      <c r="H1913" s="4">
        <v>0</v>
      </c>
      <c r="J1913" t="str">
        <f t="shared" si="58"/>
        <v>0000121633Consolidated City Population</v>
      </c>
      <c r="K1913" s="4">
        <f t="shared" si="59"/>
        <v>0</v>
      </c>
    </row>
    <row r="1914" spans="1:11">
      <c r="A1914" t="s">
        <v>654</v>
      </c>
      <c r="B1914" t="s">
        <v>10</v>
      </c>
      <c r="C1914" s="3">
        <v>46128</v>
      </c>
      <c r="D1914" t="s">
        <v>649</v>
      </c>
      <c r="E1914" t="s">
        <v>21</v>
      </c>
      <c r="F1914" t="s">
        <v>655</v>
      </c>
      <c r="G1914" t="s">
        <v>15</v>
      </c>
      <c r="H1914" s="4">
        <v>1206</v>
      </c>
      <c r="J1914" t="str">
        <f t="shared" si="58"/>
        <v>0000121633Current Unit Population</v>
      </c>
      <c r="K1914" s="4">
        <f t="shared" si="59"/>
        <v>1206</v>
      </c>
    </row>
    <row r="1915" spans="1:11">
      <c r="A1915" t="s">
        <v>654</v>
      </c>
      <c r="B1915" t="s">
        <v>10</v>
      </c>
      <c r="C1915" s="3">
        <v>46128</v>
      </c>
      <c r="D1915" t="s">
        <v>649</v>
      </c>
      <c r="E1915" t="s">
        <v>21</v>
      </c>
      <c r="F1915" t="s">
        <v>655</v>
      </c>
      <c r="G1915" t="s">
        <v>14</v>
      </c>
      <c r="H1915" s="4">
        <v>1206</v>
      </c>
      <c r="J1915" t="str">
        <f t="shared" si="58"/>
        <v>0000121633Decennial Unit Population</v>
      </c>
      <c r="K1915" s="4">
        <f t="shared" si="59"/>
        <v>1206</v>
      </c>
    </row>
    <row r="1916" spans="1:11">
      <c r="A1916" t="s">
        <v>656</v>
      </c>
      <c r="B1916" t="s">
        <v>10</v>
      </c>
      <c r="C1916" s="3">
        <v>46128</v>
      </c>
      <c r="D1916" t="s">
        <v>649</v>
      </c>
      <c r="E1916" t="s">
        <v>21</v>
      </c>
      <c r="F1916" t="s">
        <v>657</v>
      </c>
      <c r="G1916" t="s">
        <v>14</v>
      </c>
      <c r="H1916" s="4">
        <v>1004</v>
      </c>
      <c r="J1916" t="str">
        <f t="shared" si="58"/>
        <v>0000121634Decennial Unit Population</v>
      </c>
      <c r="K1916" s="4">
        <f t="shared" si="59"/>
        <v>1004</v>
      </c>
    </row>
    <row r="1917" spans="1:11">
      <c r="A1917" t="s">
        <v>656</v>
      </c>
      <c r="B1917" t="s">
        <v>10</v>
      </c>
      <c r="C1917" s="3">
        <v>46128</v>
      </c>
      <c r="D1917" t="s">
        <v>649</v>
      </c>
      <c r="E1917" t="s">
        <v>21</v>
      </c>
      <c r="F1917" t="s">
        <v>657</v>
      </c>
      <c r="G1917" t="s">
        <v>15</v>
      </c>
      <c r="H1917" s="4">
        <v>1004</v>
      </c>
      <c r="J1917" t="str">
        <f t="shared" si="58"/>
        <v>0000121634Current Unit Population</v>
      </c>
      <c r="K1917" s="4">
        <f t="shared" si="59"/>
        <v>1004</v>
      </c>
    </row>
    <row r="1918" spans="1:11">
      <c r="A1918" t="s">
        <v>656</v>
      </c>
      <c r="B1918" t="s">
        <v>10</v>
      </c>
      <c r="C1918" s="3">
        <v>46128</v>
      </c>
      <c r="D1918" t="s">
        <v>649</v>
      </c>
      <c r="E1918" t="s">
        <v>21</v>
      </c>
      <c r="F1918" t="s">
        <v>657</v>
      </c>
      <c r="G1918" t="s">
        <v>16</v>
      </c>
      <c r="H1918" s="4">
        <v>0</v>
      </c>
      <c r="J1918" t="str">
        <f t="shared" si="58"/>
        <v>0000121634Consolidated City Population</v>
      </c>
      <c r="K1918" s="4">
        <f t="shared" si="59"/>
        <v>0</v>
      </c>
    </row>
    <row r="1919" spans="1:11">
      <c r="A1919" t="s">
        <v>656</v>
      </c>
      <c r="B1919" t="s">
        <v>10</v>
      </c>
      <c r="C1919" s="3">
        <v>46128</v>
      </c>
      <c r="D1919" t="s">
        <v>649</v>
      </c>
      <c r="E1919" t="s">
        <v>21</v>
      </c>
      <c r="F1919" t="s">
        <v>657</v>
      </c>
      <c r="G1919" t="s">
        <v>17</v>
      </c>
      <c r="H1919" s="4">
        <v>0</v>
      </c>
      <c r="J1919" t="str">
        <f t="shared" si="58"/>
        <v>0000121634Registered Automobiles</v>
      </c>
      <c r="K1919" s="4">
        <f t="shared" si="59"/>
        <v>0</v>
      </c>
    </row>
    <row r="1920" spans="1:11">
      <c r="A1920" t="s">
        <v>656</v>
      </c>
      <c r="B1920" t="s">
        <v>10</v>
      </c>
      <c r="C1920" s="3">
        <v>46128</v>
      </c>
      <c r="D1920" t="s">
        <v>649</v>
      </c>
      <c r="E1920" t="s">
        <v>21</v>
      </c>
      <c r="F1920" t="s">
        <v>657</v>
      </c>
      <c r="G1920" t="s">
        <v>18</v>
      </c>
      <c r="H1920" s="4">
        <v>0</v>
      </c>
      <c r="J1920" t="str">
        <f t="shared" si="58"/>
        <v>0000121634Registered Vehicles</v>
      </c>
      <c r="K1920" s="4">
        <f t="shared" si="59"/>
        <v>0</v>
      </c>
    </row>
    <row r="1921" spans="1:11">
      <c r="A1921" t="s">
        <v>656</v>
      </c>
      <c r="B1921" t="s">
        <v>10</v>
      </c>
      <c r="C1921" s="3">
        <v>46128</v>
      </c>
      <c r="D1921" t="s">
        <v>649</v>
      </c>
      <c r="E1921" t="s">
        <v>21</v>
      </c>
      <c r="F1921" t="s">
        <v>657</v>
      </c>
      <c r="G1921" t="s">
        <v>19</v>
      </c>
      <c r="H1921" s="4">
        <v>5.73</v>
      </c>
      <c r="J1921" t="str">
        <f t="shared" si="58"/>
        <v>0000121634Miles of Road of Unit</v>
      </c>
      <c r="K1921" s="4">
        <f t="shared" si="59"/>
        <v>5.73</v>
      </c>
    </row>
    <row r="1922" spans="1:11">
      <c r="A1922" t="s">
        <v>658</v>
      </c>
      <c r="B1922" t="s">
        <v>10</v>
      </c>
      <c r="C1922" s="3">
        <v>46128</v>
      </c>
      <c r="D1922" t="s">
        <v>659</v>
      </c>
      <c r="E1922" t="s">
        <v>12</v>
      </c>
      <c r="F1922" t="s">
        <v>13</v>
      </c>
      <c r="G1922" t="s">
        <v>14</v>
      </c>
      <c r="H1922" s="4">
        <v>42362</v>
      </c>
      <c r="J1922" t="str">
        <f t="shared" si="58"/>
        <v>0000075244Decennial Unit Population</v>
      </c>
      <c r="K1922" s="4">
        <f t="shared" si="59"/>
        <v>42362</v>
      </c>
    </row>
    <row r="1923" spans="1:11">
      <c r="A1923" t="s">
        <v>658</v>
      </c>
      <c r="B1923" t="s">
        <v>10</v>
      </c>
      <c r="C1923" s="3">
        <v>46128</v>
      </c>
      <c r="D1923" t="s">
        <v>659</v>
      </c>
      <c r="E1923" t="s">
        <v>12</v>
      </c>
      <c r="F1923" t="s">
        <v>13</v>
      </c>
      <c r="G1923" t="s">
        <v>15</v>
      </c>
      <c r="H1923" s="4">
        <v>42362</v>
      </c>
      <c r="J1923" t="str">
        <f t="shared" ref="J1923:J1986" si="60">A1923&amp;G1923</f>
        <v>0000075244Current Unit Population</v>
      </c>
      <c r="K1923" s="4">
        <f t="shared" ref="K1923:K1986" si="61">H1923</f>
        <v>42362</v>
      </c>
    </row>
    <row r="1924" spans="1:11">
      <c r="A1924" t="s">
        <v>658</v>
      </c>
      <c r="B1924" t="s">
        <v>10</v>
      </c>
      <c r="C1924" s="3">
        <v>46128</v>
      </c>
      <c r="D1924" t="s">
        <v>659</v>
      </c>
      <c r="E1924" t="s">
        <v>12</v>
      </c>
      <c r="F1924" t="s">
        <v>13</v>
      </c>
      <c r="G1924" t="s">
        <v>16</v>
      </c>
      <c r="H1924" s="4">
        <v>0</v>
      </c>
      <c r="J1924" t="str">
        <f t="shared" si="60"/>
        <v>0000075244Consolidated City Population</v>
      </c>
      <c r="K1924" s="4">
        <f t="shared" si="61"/>
        <v>0</v>
      </c>
    </row>
    <row r="1925" spans="1:11">
      <c r="A1925" t="s">
        <v>658</v>
      </c>
      <c r="B1925" t="s">
        <v>10</v>
      </c>
      <c r="C1925" s="3">
        <v>46128</v>
      </c>
      <c r="D1925" t="s">
        <v>659</v>
      </c>
      <c r="E1925" t="s">
        <v>12</v>
      </c>
      <c r="F1925" t="s">
        <v>13</v>
      </c>
      <c r="G1925" t="s">
        <v>17</v>
      </c>
      <c r="H1925" s="4">
        <v>326362</v>
      </c>
      <c r="J1925" t="str">
        <f t="shared" si="60"/>
        <v>0000075244Registered Automobiles</v>
      </c>
      <c r="K1925" s="4">
        <f t="shared" si="61"/>
        <v>326362</v>
      </c>
    </row>
    <row r="1926" spans="1:11">
      <c r="A1926" t="s">
        <v>658</v>
      </c>
      <c r="B1926" t="s">
        <v>10</v>
      </c>
      <c r="C1926" s="3">
        <v>46128</v>
      </c>
      <c r="D1926" t="s">
        <v>659</v>
      </c>
      <c r="E1926" t="s">
        <v>12</v>
      </c>
      <c r="F1926" t="s">
        <v>13</v>
      </c>
      <c r="G1926" t="s">
        <v>18</v>
      </c>
      <c r="H1926" s="4">
        <v>434745</v>
      </c>
      <c r="J1926" t="str">
        <f t="shared" si="60"/>
        <v>0000075244Registered Vehicles</v>
      </c>
      <c r="K1926" s="4">
        <f t="shared" si="61"/>
        <v>434745</v>
      </c>
    </row>
    <row r="1927" spans="1:11">
      <c r="A1927" t="s">
        <v>658</v>
      </c>
      <c r="B1927" t="s">
        <v>10</v>
      </c>
      <c r="C1927" s="3">
        <v>46128</v>
      </c>
      <c r="D1927" t="s">
        <v>659</v>
      </c>
      <c r="E1927" t="s">
        <v>12</v>
      </c>
      <c r="F1927" t="s">
        <v>13</v>
      </c>
      <c r="G1927" t="s">
        <v>19</v>
      </c>
      <c r="H1927" s="4">
        <v>519.17999999999995</v>
      </c>
      <c r="J1927" t="str">
        <f t="shared" si="60"/>
        <v>0000075244Miles of Road of Unit</v>
      </c>
      <c r="K1927" s="4">
        <f t="shared" si="61"/>
        <v>519.17999999999995</v>
      </c>
    </row>
    <row r="1928" spans="1:11">
      <c r="A1928" t="s">
        <v>660</v>
      </c>
      <c r="B1928" t="s">
        <v>10</v>
      </c>
      <c r="C1928" s="3">
        <v>46128</v>
      </c>
      <c r="D1928" t="s">
        <v>659</v>
      </c>
      <c r="E1928" t="s">
        <v>21</v>
      </c>
      <c r="F1928" t="s">
        <v>661</v>
      </c>
      <c r="G1928" t="s">
        <v>14</v>
      </c>
      <c r="H1928" s="4">
        <v>69093</v>
      </c>
      <c r="J1928" t="str">
        <f t="shared" si="60"/>
        <v>0000082958Decennial Unit Population</v>
      </c>
      <c r="K1928" s="4">
        <f t="shared" si="61"/>
        <v>69093</v>
      </c>
    </row>
    <row r="1929" spans="1:11">
      <c r="A1929" t="s">
        <v>660</v>
      </c>
      <c r="B1929" t="s">
        <v>10</v>
      </c>
      <c r="C1929" s="3">
        <v>46128</v>
      </c>
      <c r="D1929" t="s">
        <v>659</v>
      </c>
      <c r="E1929" t="s">
        <v>21</v>
      </c>
      <c r="F1929" t="s">
        <v>661</v>
      </c>
      <c r="G1929" t="s">
        <v>15</v>
      </c>
      <c r="H1929" s="4">
        <v>69093</v>
      </c>
      <c r="J1929" t="str">
        <f t="shared" si="60"/>
        <v>0000082958Current Unit Population</v>
      </c>
      <c r="K1929" s="4">
        <f t="shared" si="61"/>
        <v>69093</v>
      </c>
    </row>
    <row r="1930" spans="1:11">
      <c r="A1930" t="s">
        <v>660</v>
      </c>
      <c r="B1930" t="s">
        <v>10</v>
      </c>
      <c r="C1930" s="3">
        <v>46128</v>
      </c>
      <c r="D1930" t="s">
        <v>659</v>
      </c>
      <c r="E1930" t="s">
        <v>21</v>
      </c>
      <c r="F1930" t="s">
        <v>661</v>
      </c>
      <c r="G1930" t="s">
        <v>16</v>
      </c>
      <c r="H1930" s="4">
        <v>0</v>
      </c>
      <c r="J1930" t="str">
        <f t="shared" si="60"/>
        <v>0000082958Consolidated City Population</v>
      </c>
      <c r="K1930" s="4">
        <f t="shared" si="61"/>
        <v>0</v>
      </c>
    </row>
    <row r="1931" spans="1:11">
      <c r="A1931" t="s">
        <v>660</v>
      </c>
      <c r="B1931" t="s">
        <v>10</v>
      </c>
      <c r="C1931" s="3">
        <v>46128</v>
      </c>
      <c r="D1931" t="s">
        <v>659</v>
      </c>
      <c r="E1931" t="s">
        <v>21</v>
      </c>
      <c r="F1931" t="s">
        <v>661</v>
      </c>
      <c r="G1931" t="s">
        <v>17</v>
      </c>
      <c r="H1931" s="4">
        <v>0</v>
      </c>
      <c r="J1931" t="str">
        <f t="shared" si="60"/>
        <v>0000082958Registered Automobiles</v>
      </c>
      <c r="K1931" s="4">
        <f t="shared" si="61"/>
        <v>0</v>
      </c>
    </row>
    <row r="1932" spans="1:11">
      <c r="A1932" t="s">
        <v>660</v>
      </c>
      <c r="B1932" t="s">
        <v>10</v>
      </c>
      <c r="C1932" s="3">
        <v>46128</v>
      </c>
      <c r="D1932" t="s">
        <v>659</v>
      </c>
      <c r="E1932" t="s">
        <v>21</v>
      </c>
      <c r="F1932" t="s">
        <v>661</v>
      </c>
      <c r="G1932" t="s">
        <v>18</v>
      </c>
      <c r="H1932" s="4">
        <v>0</v>
      </c>
      <c r="J1932" t="str">
        <f t="shared" si="60"/>
        <v>0000082958Registered Vehicles</v>
      </c>
      <c r="K1932" s="4">
        <f t="shared" si="61"/>
        <v>0</v>
      </c>
    </row>
    <row r="1933" spans="1:11">
      <c r="A1933" t="s">
        <v>660</v>
      </c>
      <c r="B1933" t="s">
        <v>10</v>
      </c>
      <c r="C1933" s="3">
        <v>46128</v>
      </c>
      <c r="D1933" t="s">
        <v>659</v>
      </c>
      <c r="E1933" t="s">
        <v>21</v>
      </c>
      <c r="F1933" t="s">
        <v>661</v>
      </c>
      <c r="G1933" t="s">
        <v>19</v>
      </c>
      <c r="H1933" s="4">
        <v>433.97</v>
      </c>
      <c r="J1933" t="str">
        <f t="shared" si="60"/>
        <v>0000082958Miles of Road of Unit</v>
      </c>
      <c r="K1933" s="4">
        <f t="shared" si="61"/>
        <v>433.97</v>
      </c>
    </row>
    <row r="1934" spans="1:11">
      <c r="A1934" t="s">
        <v>662</v>
      </c>
      <c r="B1934" t="s">
        <v>10</v>
      </c>
      <c r="C1934" s="3">
        <v>46128</v>
      </c>
      <c r="D1934" t="s">
        <v>659</v>
      </c>
      <c r="E1934" t="s">
        <v>21</v>
      </c>
      <c r="F1934" t="s">
        <v>663</v>
      </c>
      <c r="G1934" t="s">
        <v>17</v>
      </c>
      <c r="H1934" s="4">
        <v>0</v>
      </c>
      <c r="J1934" t="str">
        <f t="shared" si="60"/>
        <v>0000082959Registered Automobiles</v>
      </c>
      <c r="K1934" s="4">
        <f t="shared" si="61"/>
        <v>0</v>
      </c>
    </row>
    <row r="1935" spans="1:11">
      <c r="A1935" t="s">
        <v>662</v>
      </c>
      <c r="B1935" t="s">
        <v>10</v>
      </c>
      <c r="C1935" s="3">
        <v>46128</v>
      </c>
      <c r="D1935" t="s">
        <v>659</v>
      </c>
      <c r="E1935" t="s">
        <v>21</v>
      </c>
      <c r="F1935" t="s">
        <v>663</v>
      </c>
      <c r="G1935" t="s">
        <v>18</v>
      </c>
      <c r="H1935" s="4">
        <v>0</v>
      </c>
      <c r="J1935" t="str">
        <f t="shared" si="60"/>
        <v>0000082959Registered Vehicles</v>
      </c>
      <c r="K1935" s="4">
        <f t="shared" si="61"/>
        <v>0</v>
      </c>
    </row>
    <row r="1936" spans="1:11">
      <c r="A1936" t="s">
        <v>662</v>
      </c>
      <c r="B1936" t="s">
        <v>10</v>
      </c>
      <c r="C1936" s="3">
        <v>46128</v>
      </c>
      <c r="D1936" t="s">
        <v>659</v>
      </c>
      <c r="E1936" t="s">
        <v>21</v>
      </c>
      <c r="F1936" t="s">
        <v>663</v>
      </c>
      <c r="G1936" t="s">
        <v>19</v>
      </c>
      <c r="H1936" s="4">
        <v>267.77999999999997</v>
      </c>
      <c r="J1936" t="str">
        <f t="shared" si="60"/>
        <v>0000082959Miles of Road of Unit</v>
      </c>
      <c r="K1936" s="4">
        <f t="shared" si="61"/>
        <v>267.77999999999997</v>
      </c>
    </row>
    <row r="1937" spans="1:11">
      <c r="A1937" t="s">
        <v>662</v>
      </c>
      <c r="B1937" t="s">
        <v>10</v>
      </c>
      <c r="C1937" s="3">
        <v>46128</v>
      </c>
      <c r="D1937" t="s">
        <v>659</v>
      </c>
      <c r="E1937" t="s">
        <v>21</v>
      </c>
      <c r="F1937" t="s">
        <v>663</v>
      </c>
      <c r="G1937" t="s">
        <v>14</v>
      </c>
      <c r="H1937" s="4">
        <v>77879</v>
      </c>
      <c r="J1937" t="str">
        <f t="shared" si="60"/>
        <v>0000082959Decennial Unit Population</v>
      </c>
      <c r="K1937" s="4">
        <f t="shared" si="61"/>
        <v>77879</v>
      </c>
    </row>
    <row r="1938" spans="1:11">
      <c r="A1938" t="s">
        <v>662</v>
      </c>
      <c r="B1938" t="s">
        <v>10</v>
      </c>
      <c r="C1938" s="3">
        <v>46128</v>
      </c>
      <c r="D1938" t="s">
        <v>659</v>
      </c>
      <c r="E1938" t="s">
        <v>21</v>
      </c>
      <c r="F1938" t="s">
        <v>663</v>
      </c>
      <c r="G1938" t="s">
        <v>15</v>
      </c>
      <c r="H1938" s="4">
        <v>77879</v>
      </c>
      <c r="J1938" t="str">
        <f t="shared" si="60"/>
        <v>0000082959Current Unit Population</v>
      </c>
      <c r="K1938" s="4">
        <f t="shared" si="61"/>
        <v>77879</v>
      </c>
    </row>
    <row r="1939" spans="1:11">
      <c r="A1939" t="s">
        <v>662</v>
      </c>
      <c r="B1939" t="s">
        <v>10</v>
      </c>
      <c r="C1939" s="3">
        <v>46128</v>
      </c>
      <c r="D1939" t="s">
        <v>659</v>
      </c>
      <c r="E1939" t="s">
        <v>21</v>
      </c>
      <c r="F1939" t="s">
        <v>663</v>
      </c>
      <c r="G1939" t="s">
        <v>16</v>
      </c>
      <c r="H1939" s="4">
        <v>0</v>
      </c>
      <c r="J1939" t="str">
        <f t="shared" si="60"/>
        <v>0000082959Consolidated City Population</v>
      </c>
      <c r="K1939" s="4">
        <f t="shared" si="61"/>
        <v>0</v>
      </c>
    </row>
    <row r="1940" spans="1:11">
      <c r="A1940" t="s">
        <v>664</v>
      </c>
      <c r="B1940" t="s">
        <v>10</v>
      </c>
      <c r="C1940" s="3">
        <v>46128</v>
      </c>
      <c r="D1940" t="s">
        <v>659</v>
      </c>
      <c r="E1940" t="s">
        <v>21</v>
      </c>
      <c r="F1940" t="s">
        <v>665</v>
      </c>
      <c r="G1940" t="s">
        <v>14</v>
      </c>
      <c r="H1940" s="4">
        <v>26370</v>
      </c>
      <c r="J1940" t="str">
        <f t="shared" si="60"/>
        <v>0000082957Decennial Unit Population</v>
      </c>
      <c r="K1940" s="4">
        <f t="shared" si="61"/>
        <v>26370</v>
      </c>
    </row>
    <row r="1941" spans="1:11">
      <c r="A1941" t="s">
        <v>664</v>
      </c>
      <c r="B1941" t="s">
        <v>10</v>
      </c>
      <c r="C1941" s="3">
        <v>46128</v>
      </c>
      <c r="D1941" t="s">
        <v>659</v>
      </c>
      <c r="E1941" t="s">
        <v>21</v>
      </c>
      <c r="F1941" t="s">
        <v>665</v>
      </c>
      <c r="G1941" t="s">
        <v>15</v>
      </c>
      <c r="H1941" s="4">
        <v>26370</v>
      </c>
      <c r="J1941" t="str">
        <f t="shared" si="60"/>
        <v>0000082957Current Unit Population</v>
      </c>
      <c r="K1941" s="4">
        <f t="shared" si="61"/>
        <v>26370</v>
      </c>
    </row>
    <row r="1942" spans="1:11">
      <c r="A1942" t="s">
        <v>664</v>
      </c>
      <c r="B1942" t="s">
        <v>10</v>
      </c>
      <c r="C1942" s="3">
        <v>46128</v>
      </c>
      <c r="D1942" t="s">
        <v>659</v>
      </c>
      <c r="E1942" t="s">
        <v>21</v>
      </c>
      <c r="F1942" t="s">
        <v>665</v>
      </c>
      <c r="G1942" t="s">
        <v>19</v>
      </c>
      <c r="H1942" s="4">
        <v>78.95</v>
      </c>
      <c r="J1942" t="str">
        <f t="shared" si="60"/>
        <v>0000082957Miles of Road of Unit</v>
      </c>
      <c r="K1942" s="4">
        <f t="shared" si="61"/>
        <v>78.95</v>
      </c>
    </row>
    <row r="1943" spans="1:11">
      <c r="A1943" t="s">
        <v>664</v>
      </c>
      <c r="B1943" t="s">
        <v>10</v>
      </c>
      <c r="C1943" s="3">
        <v>46128</v>
      </c>
      <c r="D1943" t="s">
        <v>659</v>
      </c>
      <c r="E1943" t="s">
        <v>21</v>
      </c>
      <c r="F1943" t="s">
        <v>665</v>
      </c>
      <c r="G1943" t="s">
        <v>17</v>
      </c>
      <c r="H1943" s="4">
        <v>0</v>
      </c>
      <c r="J1943" t="str">
        <f t="shared" si="60"/>
        <v>0000082957Registered Automobiles</v>
      </c>
      <c r="K1943" s="4">
        <f t="shared" si="61"/>
        <v>0</v>
      </c>
    </row>
    <row r="1944" spans="1:11">
      <c r="A1944" t="s">
        <v>664</v>
      </c>
      <c r="B1944" t="s">
        <v>10</v>
      </c>
      <c r="C1944" s="3">
        <v>46128</v>
      </c>
      <c r="D1944" t="s">
        <v>659</v>
      </c>
      <c r="E1944" t="s">
        <v>21</v>
      </c>
      <c r="F1944" t="s">
        <v>665</v>
      </c>
      <c r="G1944" t="s">
        <v>18</v>
      </c>
      <c r="H1944" s="4">
        <v>0</v>
      </c>
      <c r="J1944" t="str">
        <f t="shared" si="60"/>
        <v>0000082957Registered Vehicles</v>
      </c>
      <c r="K1944" s="4">
        <f t="shared" si="61"/>
        <v>0</v>
      </c>
    </row>
    <row r="1945" spans="1:11">
      <c r="A1945" t="s">
        <v>664</v>
      </c>
      <c r="B1945" t="s">
        <v>10</v>
      </c>
      <c r="C1945" s="3">
        <v>46128</v>
      </c>
      <c r="D1945" t="s">
        <v>659</v>
      </c>
      <c r="E1945" t="s">
        <v>21</v>
      </c>
      <c r="F1945" t="s">
        <v>665</v>
      </c>
      <c r="G1945" t="s">
        <v>16</v>
      </c>
      <c r="H1945" s="4">
        <v>0</v>
      </c>
      <c r="J1945" t="str">
        <f t="shared" si="60"/>
        <v>0000082957Consolidated City Population</v>
      </c>
      <c r="K1945" s="4">
        <f t="shared" si="61"/>
        <v>0</v>
      </c>
    </row>
    <row r="1946" spans="1:11">
      <c r="A1946" t="s">
        <v>666</v>
      </c>
      <c r="B1946" t="s">
        <v>10</v>
      </c>
      <c r="C1946" s="3">
        <v>46128</v>
      </c>
      <c r="D1946" t="s">
        <v>659</v>
      </c>
      <c r="E1946" t="s">
        <v>21</v>
      </c>
      <c r="F1946" t="s">
        <v>667</v>
      </c>
      <c r="G1946" t="s">
        <v>14</v>
      </c>
      <c r="H1946" s="4">
        <v>29752</v>
      </c>
      <c r="J1946" t="str">
        <f t="shared" si="60"/>
        <v>0000121683Decennial Unit Population</v>
      </c>
      <c r="K1946" s="4">
        <f t="shared" si="61"/>
        <v>29752</v>
      </c>
    </row>
    <row r="1947" spans="1:11">
      <c r="A1947" t="s">
        <v>666</v>
      </c>
      <c r="B1947" t="s">
        <v>10</v>
      </c>
      <c r="C1947" s="3">
        <v>46128</v>
      </c>
      <c r="D1947" t="s">
        <v>659</v>
      </c>
      <c r="E1947" t="s">
        <v>21</v>
      </c>
      <c r="F1947" t="s">
        <v>667</v>
      </c>
      <c r="G1947" t="s">
        <v>15</v>
      </c>
      <c r="H1947" s="4">
        <v>29752</v>
      </c>
      <c r="J1947" t="str">
        <f t="shared" si="60"/>
        <v>0000121683Current Unit Population</v>
      </c>
      <c r="K1947" s="4">
        <f t="shared" si="61"/>
        <v>29752</v>
      </c>
    </row>
    <row r="1948" spans="1:11">
      <c r="A1948" t="s">
        <v>666</v>
      </c>
      <c r="B1948" t="s">
        <v>10</v>
      </c>
      <c r="C1948" s="3">
        <v>46128</v>
      </c>
      <c r="D1948" t="s">
        <v>659</v>
      </c>
      <c r="E1948" t="s">
        <v>21</v>
      </c>
      <c r="F1948" t="s">
        <v>667</v>
      </c>
      <c r="G1948" t="s">
        <v>19</v>
      </c>
      <c r="H1948" s="4">
        <v>152.72999999999999</v>
      </c>
      <c r="J1948" t="str">
        <f t="shared" si="60"/>
        <v>0000121683Miles of Road of Unit</v>
      </c>
      <c r="K1948" s="4">
        <f t="shared" si="61"/>
        <v>152.72999999999999</v>
      </c>
    </row>
    <row r="1949" spans="1:11">
      <c r="A1949" t="s">
        <v>666</v>
      </c>
      <c r="B1949" t="s">
        <v>10</v>
      </c>
      <c r="C1949" s="3">
        <v>46128</v>
      </c>
      <c r="D1949" t="s">
        <v>659</v>
      </c>
      <c r="E1949" t="s">
        <v>21</v>
      </c>
      <c r="F1949" t="s">
        <v>667</v>
      </c>
      <c r="G1949" t="s">
        <v>17</v>
      </c>
      <c r="H1949" s="4">
        <v>0</v>
      </c>
      <c r="J1949" t="str">
        <f t="shared" si="60"/>
        <v>0000121683Registered Automobiles</v>
      </c>
      <c r="K1949" s="4">
        <f t="shared" si="61"/>
        <v>0</v>
      </c>
    </row>
    <row r="1950" spans="1:11">
      <c r="A1950" t="s">
        <v>666</v>
      </c>
      <c r="B1950" t="s">
        <v>10</v>
      </c>
      <c r="C1950" s="3">
        <v>46128</v>
      </c>
      <c r="D1950" t="s">
        <v>659</v>
      </c>
      <c r="E1950" t="s">
        <v>21</v>
      </c>
      <c r="F1950" t="s">
        <v>667</v>
      </c>
      <c r="G1950" t="s">
        <v>18</v>
      </c>
      <c r="H1950" s="4">
        <v>0</v>
      </c>
      <c r="J1950" t="str">
        <f t="shared" si="60"/>
        <v>0000121683Registered Vehicles</v>
      </c>
      <c r="K1950" s="4">
        <f t="shared" si="61"/>
        <v>0</v>
      </c>
    </row>
    <row r="1951" spans="1:11">
      <c r="A1951" t="s">
        <v>666</v>
      </c>
      <c r="B1951" t="s">
        <v>10</v>
      </c>
      <c r="C1951" s="3">
        <v>46128</v>
      </c>
      <c r="D1951" t="s">
        <v>659</v>
      </c>
      <c r="E1951" t="s">
        <v>21</v>
      </c>
      <c r="F1951" t="s">
        <v>667</v>
      </c>
      <c r="G1951" t="s">
        <v>16</v>
      </c>
      <c r="H1951" s="4">
        <v>0</v>
      </c>
      <c r="J1951" t="str">
        <f t="shared" si="60"/>
        <v>0000121683Consolidated City Population</v>
      </c>
      <c r="K1951" s="4">
        <f t="shared" si="61"/>
        <v>0</v>
      </c>
    </row>
    <row r="1952" spans="1:11">
      <c r="A1952" t="s">
        <v>668</v>
      </c>
      <c r="B1952" t="s">
        <v>10</v>
      </c>
      <c r="C1952" s="3">
        <v>46128</v>
      </c>
      <c r="D1952" t="s">
        <v>659</v>
      </c>
      <c r="E1952" t="s">
        <v>21</v>
      </c>
      <c r="F1952" t="s">
        <v>669</v>
      </c>
      <c r="G1952" t="s">
        <v>14</v>
      </c>
      <c r="H1952" s="4">
        <v>33899</v>
      </c>
      <c r="J1952" t="str">
        <f t="shared" si="60"/>
        <v>0000121671Decennial Unit Population</v>
      </c>
      <c r="K1952" s="4">
        <f t="shared" si="61"/>
        <v>33899</v>
      </c>
    </row>
    <row r="1953" spans="1:11">
      <c r="A1953" t="s">
        <v>668</v>
      </c>
      <c r="B1953" t="s">
        <v>10</v>
      </c>
      <c r="C1953" s="3">
        <v>46128</v>
      </c>
      <c r="D1953" t="s">
        <v>659</v>
      </c>
      <c r="E1953" t="s">
        <v>21</v>
      </c>
      <c r="F1953" t="s">
        <v>669</v>
      </c>
      <c r="G1953" t="s">
        <v>15</v>
      </c>
      <c r="H1953" s="4">
        <v>33899</v>
      </c>
      <c r="J1953" t="str">
        <f t="shared" si="60"/>
        <v>0000121671Current Unit Population</v>
      </c>
      <c r="K1953" s="4">
        <f t="shared" si="61"/>
        <v>33899</v>
      </c>
    </row>
    <row r="1954" spans="1:11">
      <c r="A1954" t="s">
        <v>668</v>
      </c>
      <c r="B1954" t="s">
        <v>10</v>
      </c>
      <c r="C1954" s="3">
        <v>46128</v>
      </c>
      <c r="D1954" t="s">
        <v>659</v>
      </c>
      <c r="E1954" t="s">
        <v>21</v>
      </c>
      <c r="F1954" t="s">
        <v>669</v>
      </c>
      <c r="G1954" t="s">
        <v>16</v>
      </c>
      <c r="H1954" s="4">
        <v>0</v>
      </c>
      <c r="J1954" t="str">
        <f t="shared" si="60"/>
        <v>0000121671Consolidated City Population</v>
      </c>
      <c r="K1954" s="4">
        <f t="shared" si="61"/>
        <v>0</v>
      </c>
    </row>
    <row r="1955" spans="1:11">
      <c r="A1955" t="s">
        <v>668</v>
      </c>
      <c r="B1955" t="s">
        <v>10</v>
      </c>
      <c r="C1955" s="3">
        <v>46128</v>
      </c>
      <c r="D1955" t="s">
        <v>659</v>
      </c>
      <c r="E1955" t="s">
        <v>21</v>
      </c>
      <c r="F1955" t="s">
        <v>669</v>
      </c>
      <c r="G1955" t="s">
        <v>17</v>
      </c>
      <c r="H1955" s="4">
        <v>0</v>
      </c>
      <c r="J1955" t="str">
        <f t="shared" si="60"/>
        <v>0000121671Registered Automobiles</v>
      </c>
      <c r="K1955" s="4">
        <f t="shared" si="61"/>
        <v>0</v>
      </c>
    </row>
    <row r="1956" spans="1:11">
      <c r="A1956" t="s">
        <v>668</v>
      </c>
      <c r="B1956" t="s">
        <v>10</v>
      </c>
      <c r="C1956" s="3">
        <v>46128</v>
      </c>
      <c r="D1956" t="s">
        <v>659</v>
      </c>
      <c r="E1956" t="s">
        <v>21</v>
      </c>
      <c r="F1956" t="s">
        <v>669</v>
      </c>
      <c r="G1956" t="s">
        <v>18</v>
      </c>
      <c r="H1956" s="4">
        <v>0</v>
      </c>
      <c r="J1956" t="str">
        <f t="shared" si="60"/>
        <v>0000121671Registered Vehicles</v>
      </c>
      <c r="K1956" s="4">
        <f t="shared" si="61"/>
        <v>0</v>
      </c>
    </row>
    <row r="1957" spans="1:11">
      <c r="A1957" t="s">
        <v>668</v>
      </c>
      <c r="B1957" t="s">
        <v>10</v>
      </c>
      <c r="C1957" s="3">
        <v>46128</v>
      </c>
      <c r="D1957" t="s">
        <v>659</v>
      </c>
      <c r="E1957" t="s">
        <v>21</v>
      </c>
      <c r="F1957" t="s">
        <v>669</v>
      </c>
      <c r="G1957" t="s">
        <v>19</v>
      </c>
      <c r="H1957" s="4">
        <v>156.33000000000001</v>
      </c>
      <c r="J1957" t="str">
        <f t="shared" si="60"/>
        <v>0000121671Miles of Road of Unit</v>
      </c>
      <c r="K1957" s="4">
        <f t="shared" si="61"/>
        <v>156.33000000000001</v>
      </c>
    </row>
    <row r="1958" spans="1:11">
      <c r="A1958" t="s">
        <v>670</v>
      </c>
      <c r="B1958" t="s">
        <v>10</v>
      </c>
      <c r="C1958" s="3">
        <v>46128</v>
      </c>
      <c r="D1958" t="s">
        <v>659</v>
      </c>
      <c r="E1958" t="s">
        <v>21</v>
      </c>
      <c r="F1958" t="s">
        <v>671</v>
      </c>
      <c r="G1958" t="s">
        <v>14</v>
      </c>
      <c r="H1958" s="4">
        <v>4559</v>
      </c>
      <c r="J1958" t="str">
        <f t="shared" si="60"/>
        <v>0000193057Decennial Unit Population</v>
      </c>
      <c r="K1958" s="4">
        <f t="shared" si="61"/>
        <v>4559</v>
      </c>
    </row>
    <row r="1959" spans="1:11">
      <c r="A1959" t="s">
        <v>670</v>
      </c>
      <c r="B1959" t="s">
        <v>10</v>
      </c>
      <c r="C1959" s="3">
        <v>46128</v>
      </c>
      <c r="D1959" t="s">
        <v>659</v>
      </c>
      <c r="E1959" t="s">
        <v>21</v>
      </c>
      <c r="F1959" t="s">
        <v>671</v>
      </c>
      <c r="G1959" t="s">
        <v>15</v>
      </c>
      <c r="H1959" s="4">
        <v>4559</v>
      </c>
      <c r="J1959" t="str">
        <f t="shared" si="60"/>
        <v>0000193057Current Unit Population</v>
      </c>
      <c r="K1959" s="4">
        <f t="shared" si="61"/>
        <v>4559</v>
      </c>
    </row>
    <row r="1960" spans="1:11">
      <c r="A1960" t="s">
        <v>670</v>
      </c>
      <c r="B1960" t="s">
        <v>10</v>
      </c>
      <c r="C1960" s="3">
        <v>46128</v>
      </c>
      <c r="D1960" t="s">
        <v>659</v>
      </c>
      <c r="E1960" t="s">
        <v>21</v>
      </c>
      <c r="F1960" t="s">
        <v>671</v>
      </c>
      <c r="G1960" t="s">
        <v>16</v>
      </c>
      <c r="H1960" s="4">
        <v>0</v>
      </c>
      <c r="J1960" t="str">
        <f t="shared" si="60"/>
        <v>0000193057Consolidated City Population</v>
      </c>
      <c r="K1960" s="4">
        <f t="shared" si="61"/>
        <v>0</v>
      </c>
    </row>
    <row r="1961" spans="1:11">
      <c r="A1961" t="s">
        <v>670</v>
      </c>
      <c r="B1961" t="s">
        <v>10</v>
      </c>
      <c r="C1961" s="3">
        <v>46128</v>
      </c>
      <c r="D1961" t="s">
        <v>659</v>
      </c>
      <c r="E1961" t="s">
        <v>21</v>
      </c>
      <c r="F1961" t="s">
        <v>671</v>
      </c>
      <c r="G1961" t="s">
        <v>17</v>
      </c>
      <c r="H1961" s="4">
        <v>0</v>
      </c>
      <c r="J1961" t="str">
        <f t="shared" si="60"/>
        <v>0000193057Registered Automobiles</v>
      </c>
      <c r="K1961" s="4">
        <f t="shared" si="61"/>
        <v>0</v>
      </c>
    </row>
    <row r="1962" spans="1:11">
      <c r="A1962" t="s">
        <v>670</v>
      </c>
      <c r="B1962" t="s">
        <v>10</v>
      </c>
      <c r="C1962" s="3">
        <v>46128</v>
      </c>
      <c r="D1962" t="s">
        <v>659</v>
      </c>
      <c r="E1962" t="s">
        <v>21</v>
      </c>
      <c r="F1962" t="s">
        <v>671</v>
      </c>
      <c r="G1962" t="s">
        <v>18</v>
      </c>
      <c r="H1962" s="4">
        <v>0</v>
      </c>
      <c r="J1962" t="str">
        <f t="shared" si="60"/>
        <v>0000193057Registered Vehicles</v>
      </c>
      <c r="K1962" s="4">
        <f t="shared" si="61"/>
        <v>0</v>
      </c>
    </row>
    <row r="1963" spans="1:11">
      <c r="A1963" t="s">
        <v>670</v>
      </c>
      <c r="B1963" t="s">
        <v>10</v>
      </c>
      <c r="C1963" s="3">
        <v>46128</v>
      </c>
      <c r="D1963" t="s">
        <v>659</v>
      </c>
      <c r="E1963" t="s">
        <v>21</v>
      </c>
      <c r="F1963" t="s">
        <v>671</v>
      </c>
      <c r="G1963" t="s">
        <v>19</v>
      </c>
      <c r="H1963" s="4">
        <v>13.06</v>
      </c>
      <c r="J1963" t="str">
        <f t="shared" si="60"/>
        <v>0000193057Miles of Road of Unit</v>
      </c>
      <c r="K1963" s="4">
        <f t="shared" si="61"/>
        <v>13.06</v>
      </c>
    </row>
    <row r="1964" spans="1:11">
      <c r="A1964" t="s">
        <v>672</v>
      </c>
      <c r="B1964" t="s">
        <v>10</v>
      </c>
      <c r="C1964" s="3">
        <v>46128</v>
      </c>
      <c r="D1964" t="s">
        <v>659</v>
      </c>
      <c r="E1964" t="s">
        <v>21</v>
      </c>
      <c r="F1964" t="s">
        <v>673</v>
      </c>
      <c r="G1964" t="s">
        <v>14</v>
      </c>
      <c r="H1964" s="4">
        <v>13235</v>
      </c>
      <c r="J1964" t="str">
        <f t="shared" si="60"/>
        <v>0000121676Decennial Unit Population</v>
      </c>
      <c r="K1964" s="4">
        <f t="shared" si="61"/>
        <v>13235</v>
      </c>
    </row>
    <row r="1965" spans="1:11">
      <c r="A1965" t="s">
        <v>672</v>
      </c>
      <c r="B1965" t="s">
        <v>10</v>
      </c>
      <c r="C1965" s="3">
        <v>46128</v>
      </c>
      <c r="D1965" t="s">
        <v>659</v>
      </c>
      <c r="E1965" t="s">
        <v>21</v>
      </c>
      <c r="F1965" t="s">
        <v>673</v>
      </c>
      <c r="G1965" t="s">
        <v>15</v>
      </c>
      <c r="H1965" s="4">
        <v>13235</v>
      </c>
      <c r="J1965" t="str">
        <f t="shared" si="60"/>
        <v>0000121676Current Unit Population</v>
      </c>
      <c r="K1965" s="4">
        <f t="shared" si="61"/>
        <v>13235</v>
      </c>
    </row>
    <row r="1966" spans="1:11">
      <c r="A1966" t="s">
        <v>672</v>
      </c>
      <c r="B1966" t="s">
        <v>10</v>
      </c>
      <c r="C1966" s="3">
        <v>46128</v>
      </c>
      <c r="D1966" t="s">
        <v>659</v>
      </c>
      <c r="E1966" t="s">
        <v>21</v>
      </c>
      <c r="F1966" t="s">
        <v>673</v>
      </c>
      <c r="G1966" t="s">
        <v>19</v>
      </c>
      <c r="H1966" s="4">
        <v>67.84</v>
      </c>
      <c r="J1966" t="str">
        <f t="shared" si="60"/>
        <v>0000121676Miles of Road of Unit</v>
      </c>
      <c r="K1966" s="4">
        <f t="shared" si="61"/>
        <v>67.84</v>
      </c>
    </row>
    <row r="1967" spans="1:11">
      <c r="A1967" t="s">
        <v>672</v>
      </c>
      <c r="B1967" t="s">
        <v>10</v>
      </c>
      <c r="C1967" s="3">
        <v>46128</v>
      </c>
      <c r="D1967" t="s">
        <v>659</v>
      </c>
      <c r="E1967" t="s">
        <v>21</v>
      </c>
      <c r="F1967" t="s">
        <v>673</v>
      </c>
      <c r="G1967" t="s">
        <v>17</v>
      </c>
      <c r="H1967" s="4">
        <v>0</v>
      </c>
      <c r="J1967" t="str">
        <f t="shared" si="60"/>
        <v>0000121676Registered Automobiles</v>
      </c>
      <c r="K1967" s="4">
        <f t="shared" si="61"/>
        <v>0</v>
      </c>
    </row>
    <row r="1968" spans="1:11">
      <c r="A1968" t="s">
        <v>672</v>
      </c>
      <c r="B1968" t="s">
        <v>10</v>
      </c>
      <c r="C1968" s="3">
        <v>46128</v>
      </c>
      <c r="D1968" t="s">
        <v>659</v>
      </c>
      <c r="E1968" t="s">
        <v>21</v>
      </c>
      <c r="F1968" t="s">
        <v>673</v>
      </c>
      <c r="G1968" t="s">
        <v>18</v>
      </c>
      <c r="H1968" s="4">
        <v>0</v>
      </c>
      <c r="J1968" t="str">
        <f t="shared" si="60"/>
        <v>0000121676Registered Vehicles</v>
      </c>
      <c r="K1968" s="4">
        <f t="shared" si="61"/>
        <v>0</v>
      </c>
    </row>
    <row r="1969" spans="1:11">
      <c r="A1969" t="s">
        <v>672</v>
      </c>
      <c r="B1969" t="s">
        <v>10</v>
      </c>
      <c r="C1969" s="3">
        <v>46128</v>
      </c>
      <c r="D1969" t="s">
        <v>659</v>
      </c>
      <c r="E1969" t="s">
        <v>21</v>
      </c>
      <c r="F1969" t="s">
        <v>673</v>
      </c>
      <c r="G1969" t="s">
        <v>16</v>
      </c>
      <c r="H1969" s="4">
        <v>0</v>
      </c>
      <c r="J1969" t="str">
        <f t="shared" si="60"/>
        <v>0000121676Consolidated City Population</v>
      </c>
      <c r="K1969" s="4">
        <f t="shared" si="61"/>
        <v>0</v>
      </c>
    </row>
    <row r="1970" spans="1:11">
      <c r="A1970" t="s">
        <v>674</v>
      </c>
      <c r="B1970" t="s">
        <v>10</v>
      </c>
      <c r="C1970" s="3">
        <v>46128</v>
      </c>
      <c r="D1970" t="s">
        <v>659</v>
      </c>
      <c r="E1970" t="s">
        <v>21</v>
      </c>
      <c r="F1970" t="s">
        <v>675</v>
      </c>
      <c r="G1970" t="s">
        <v>18</v>
      </c>
      <c r="H1970" s="4">
        <v>0</v>
      </c>
      <c r="J1970" t="str">
        <f t="shared" si="60"/>
        <v>0000121670Registered Vehicles</v>
      </c>
      <c r="K1970" s="4">
        <f t="shared" si="61"/>
        <v>0</v>
      </c>
    </row>
    <row r="1971" spans="1:11">
      <c r="A1971" t="s">
        <v>674</v>
      </c>
      <c r="B1971" t="s">
        <v>10</v>
      </c>
      <c r="C1971" s="3">
        <v>46128</v>
      </c>
      <c r="D1971" t="s">
        <v>659</v>
      </c>
      <c r="E1971" t="s">
        <v>21</v>
      </c>
      <c r="F1971" t="s">
        <v>675</v>
      </c>
      <c r="G1971" t="s">
        <v>17</v>
      </c>
      <c r="H1971" s="4">
        <v>0</v>
      </c>
      <c r="J1971" t="str">
        <f t="shared" si="60"/>
        <v>0000121670Registered Automobiles</v>
      </c>
      <c r="K1971" s="4">
        <f t="shared" si="61"/>
        <v>0</v>
      </c>
    </row>
    <row r="1972" spans="1:11">
      <c r="A1972" t="s">
        <v>674</v>
      </c>
      <c r="B1972" t="s">
        <v>10</v>
      </c>
      <c r="C1972" s="3">
        <v>46128</v>
      </c>
      <c r="D1972" t="s">
        <v>659</v>
      </c>
      <c r="E1972" t="s">
        <v>21</v>
      </c>
      <c r="F1972" t="s">
        <v>675</v>
      </c>
      <c r="G1972" t="s">
        <v>16</v>
      </c>
      <c r="H1972" s="4">
        <v>0</v>
      </c>
      <c r="J1972" t="str">
        <f t="shared" si="60"/>
        <v>0000121670Consolidated City Population</v>
      </c>
      <c r="K1972" s="4">
        <f t="shared" si="61"/>
        <v>0</v>
      </c>
    </row>
    <row r="1973" spans="1:11">
      <c r="A1973" t="s">
        <v>674</v>
      </c>
      <c r="B1973" t="s">
        <v>10</v>
      </c>
      <c r="C1973" s="3">
        <v>46128</v>
      </c>
      <c r="D1973" t="s">
        <v>659</v>
      </c>
      <c r="E1973" t="s">
        <v>21</v>
      </c>
      <c r="F1973" t="s">
        <v>675</v>
      </c>
      <c r="G1973" t="s">
        <v>15</v>
      </c>
      <c r="H1973" s="4">
        <v>14106</v>
      </c>
      <c r="J1973" t="str">
        <f t="shared" si="60"/>
        <v>0000121670Current Unit Population</v>
      </c>
      <c r="K1973" s="4">
        <f t="shared" si="61"/>
        <v>14106</v>
      </c>
    </row>
    <row r="1974" spans="1:11">
      <c r="A1974" t="s">
        <v>674</v>
      </c>
      <c r="B1974" t="s">
        <v>10</v>
      </c>
      <c r="C1974" s="3">
        <v>46128</v>
      </c>
      <c r="D1974" t="s">
        <v>659</v>
      </c>
      <c r="E1974" t="s">
        <v>21</v>
      </c>
      <c r="F1974" t="s">
        <v>675</v>
      </c>
      <c r="G1974" t="s">
        <v>14</v>
      </c>
      <c r="H1974" s="4">
        <v>14106</v>
      </c>
      <c r="J1974" t="str">
        <f t="shared" si="60"/>
        <v>0000121670Decennial Unit Population</v>
      </c>
      <c r="K1974" s="4">
        <f t="shared" si="61"/>
        <v>14106</v>
      </c>
    </row>
    <row r="1975" spans="1:11">
      <c r="A1975" t="s">
        <v>674</v>
      </c>
      <c r="B1975" t="s">
        <v>10</v>
      </c>
      <c r="C1975" s="3">
        <v>46128</v>
      </c>
      <c r="D1975" t="s">
        <v>659</v>
      </c>
      <c r="E1975" t="s">
        <v>21</v>
      </c>
      <c r="F1975" t="s">
        <v>675</v>
      </c>
      <c r="G1975" t="s">
        <v>19</v>
      </c>
      <c r="H1975" s="4">
        <v>73.849999999999994</v>
      </c>
      <c r="J1975" t="str">
        <f t="shared" si="60"/>
        <v>0000121670Miles of Road of Unit</v>
      </c>
      <c r="K1975" s="4">
        <f t="shared" si="61"/>
        <v>73.849999999999994</v>
      </c>
    </row>
    <row r="1976" spans="1:11">
      <c r="A1976" t="s">
        <v>676</v>
      </c>
      <c r="B1976" t="s">
        <v>10</v>
      </c>
      <c r="C1976" s="3">
        <v>46128</v>
      </c>
      <c r="D1976" t="s">
        <v>659</v>
      </c>
      <c r="E1976" t="s">
        <v>21</v>
      </c>
      <c r="F1976" t="s">
        <v>677</v>
      </c>
      <c r="G1976" t="s">
        <v>14</v>
      </c>
      <c r="H1976" s="4">
        <v>16528</v>
      </c>
      <c r="J1976" t="str">
        <f t="shared" si="60"/>
        <v>0000121679Decennial Unit Population</v>
      </c>
      <c r="K1976" s="4">
        <f t="shared" si="61"/>
        <v>16528</v>
      </c>
    </row>
    <row r="1977" spans="1:11">
      <c r="A1977" t="s">
        <v>676</v>
      </c>
      <c r="B1977" t="s">
        <v>10</v>
      </c>
      <c r="C1977" s="3">
        <v>46128</v>
      </c>
      <c r="D1977" t="s">
        <v>659</v>
      </c>
      <c r="E1977" t="s">
        <v>21</v>
      </c>
      <c r="F1977" t="s">
        <v>677</v>
      </c>
      <c r="G1977" t="s">
        <v>15</v>
      </c>
      <c r="H1977" s="4">
        <v>16528</v>
      </c>
      <c r="J1977" t="str">
        <f t="shared" si="60"/>
        <v>0000121679Current Unit Population</v>
      </c>
      <c r="K1977" s="4">
        <f t="shared" si="61"/>
        <v>16528</v>
      </c>
    </row>
    <row r="1978" spans="1:11">
      <c r="A1978" t="s">
        <v>676</v>
      </c>
      <c r="B1978" t="s">
        <v>10</v>
      </c>
      <c r="C1978" s="3">
        <v>46128</v>
      </c>
      <c r="D1978" t="s">
        <v>659</v>
      </c>
      <c r="E1978" t="s">
        <v>21</v>
      </c>
      <c r="F1978" t="s">
        <v>677</v>
      </c>
      <c r="G1978" t="s">
        <v>16</v>
      </c>
      <c r="H1978" s="4">
        <v>0</v>
      </c>
      <c r="J1978" t="str">
        <f t="shared" si="60"/>
        <v>0000121679Consolidated City Population</v>
      </c>
      <c r="K1978" s="4">
        <f t="shared" si="61"/>
        <v>0</v>
      </c>
    </row>
    <row r="1979" spans="1:11">
      <c r="A1979" t="s">
        <v>676</v>
      </c>
      <c r="B1979" t="s">
        <v>10</v>
      </c>
      <c r="C1979" s="3">
        <v>46128</v>
      </c>
      <c r="D1979" t="s">
        <v>659</v>
      </c>
      <c r="E1979" t="s">
        <v>21</v>
      </c>
      <c r="F1979" t="s">
        <v>677</v>
      </c>
      <c r="G1979" t="s">
        <v>17</v>
      </c>
      <c r="H1979" s="4">
        <v>0</v>
      </c>
      <c r="J1979" t="str">
        <f t="shared" si="60"/>
        <v>0000121679Registered Automobiles</v>
      </c>
      <c r="K1979" s="4">
        <f t="shared" si="61"/>
        <v>0</v>
      </c>
    </row>
    <row r="1980" spans="1:11">
      <c r="A1980" t="s">
        <v>676</v>
      </c>
      <c r="B1980" t="s">
        <v>10</v>
      </c>
      <c r="C1980" s="3">
        <v>46128</v>
      </c>
      <c r="D1980" t="s">
        <v>659</v>
      </c>
      <c r="E1980" t="s">
        <v>21</v>
      </c>
      <c r="F1980" t="s">
        <v>677</v>
      </c>
      <c r="G1980" t="s">
        <v>18</v>
      </c>
      <c r="H1980" s="4">
        <v>0</v>
      </c>
      <c r="J1980" t="str">
        <f t="shared" si="60"/>
        <v>0000121679Registered Vehicles</v>
      </c>
      <c r="K1980" s="4">
        <f t="shared" si="61"/>
        <v>0</v>
      </c>
    </row>
    <row r="1981" spans="1:11">
      <c r="A1981" t="s">
        <v>676</v>
      </c>
      <c r="B1981" t="s">
        <v>10</v>
      </c>
      <c r="C1981" s="3">
        <v>46128</v>
      </c>
      <c r="D1981" t="s">
        <v>659</v>
      </c>
      <c r="E1981" t="s">
        <v>21</v>
      </c>
      <c r="F1981" t="s">
        <v>677</v>
      </c>
      <c r="G1981" t="s">
        <v>19</v>
      </c>
      <c r="H1981" s="4">
        <v>65.91</v>
      </c>
      <c r="J1981" t="str">
        <f t="shared" si="60"/>
        <v>0000121679Miles of Road of Unit</v>
      </c>
      <c r="K1981" s="4">
        <f t="shared" si="61"/>
        <v>65.91</v>
      </c>
    </row>
    <row r="1982" spans="1:11">
      <c r="A1982" t="s">
        <v>678</v>
      </c>
      <c r="B1982" t="s">
        <v>10</v>
      </c>
      <c r="C1982" s="3">
        <v>46128</v>
      </c>
      <c r="D1982" t="s">
        <v>659</v>
      </c>
      <c r="E1982" t="s">
        <v>21</v>
      </c>
      <c r="F1982" t="s">
        <v>679</v>
      </c>
      <c r="G1982" t="s">
        <v>18</v>
      </c>
      <c r="H1982" s="4">
        <v>0</v>
      </c>
      <c r="J1982" t="str">
        <f t="shared" si="60"/>
        <v>0000121682Registered Vehicles</v>
      </c>
      <c r="K1982" s="4">
        <f t="shared" si="61"/>
        <v>0</v>
      </c>
    </row>
    <row r="1983" spans="1:11">
      <c r="A1983" t="s">
        <v>678</v>
      </c>
      <c r="B1983" t="s">
        <v>10</v>
      </c>
      <c r="C1983" s="3">
        <v>46128</v>
      </c>
      <c r="D1983" t="s">
        <v>659</v>
      </c>
      <c r="E1983" t="s">
        <v>21</v>
      </c>
      <c r="F1983" t="s">
        <v>679</v>
      </c>
      <c r="G1983" t="s">
        <v>19</v>
      </c>
      <c r="H1983" s="4">
        <v>89.34</v>
      </c>
      <c r="J1983" t="str">
        <f t="shared" si="60"/>
        <v>0000121682Miles of Road of Unit</v>
      </c>
      <c r="K1983" s="4">
        <f t="shared" si="61"/>
        <v>89.34</v>
      </c>
    </row>
    <row r="1984" spans="1:11">
      <c r="A1984" t="s">
        <v>678</v>
      </c>
      <c r="B1984" t="s">
        <v>10</v>
      </c>
      <c r="C1984" s="3">
        <v>46128</v>
      </c>
      <c r="D1984" t="s">
        <v>659</v>
      </c>
      <c r="E1984" t="s">
        <v>21</v>
      </c>
      <c r="F1984" t="s">
        <v>679</v>
      </c>
      <c r="G1984" t="s">
        <v>17</v>
      </c>
      <c r="H1984" s="4">
        <v>0</v>
      </c>
      <c r="J1984" t="str">
        <f t="shared" si="60"/>
        <v>0000121682Registered Automobiles</v>
      </c>
      <c r="K1984" s="4">
        <f t="shared" si="61"/>
        <v>0</v>
      </c>
    </row>
    <row r="1985" spans="1:11">
      <c r="A1985" t="s">
        <v>678</v>
      </c>
      <c r="B1985" t="s">
        <v>10</v>
      </c>
      <c r="C1985" s="3">
        <v>46128</v>
      </c>
      <c r="D1985" t="s">
        <v>659</v>
      </c>
      <c r="E1985" t="s">
        <v>21</v>
      </c>
      <c r="F1985" t="s">
        <v>679</v>
      </c>
      <c r="G1985" t="s">
        <v>16</v>
      </c>
      <c r="H1985" s="4">
        <v>0</v>
      </c>
      <c r="J1985" t="str">
        <f t="shared" si="60"/>
        <v>0000121682Consolidated City Population</v>
      </c>
      <c r="K1985" s="4">
        <f t="shared" si="61"/>
        <v>0</v>
      </c>
    </row>
    <row r="1986" spans="1:11">
      <c r="A1986" t="s">
        <v>678</v>
      </c>
      <c r="B1986" t="s">
        <v>10</v>
      </c>
      <c r="C1986" s="3">
        <v>46128</v>
      </c>
      <c r="D1986" t="s">
        <v>659</v>
      </c>
      <c r="E1986" t="s">
        <v>21</v>
      </c>
      <c r="F1986" t="s">
        <v>679</v>
      </c>
      <c r="G1986" t="s">
        <v>15</v>
      </c>
      <c r="H1986" s="4">
        <v>23984</v>
      </c>
      <c r="J1986" t="str">
        <f t="shared" si="60"/>
        <v>0000121682Current Unit Population</v>
      </c>
      <c r="K1986" s="4">
        <f t="shared" si="61"/>
        <v>23984</v>
      </c>
    </row>
    <row r="1987" spans="1:11">
      <c r="A1987" t="s">
        <v>678</v>
      </c>
      <c r="B1987" t="s">
        <v>10</v>
      </c>
      <c r="C1987" s="3">
        <v>46128</v>
      </c>
      <c r="D1987" t="s">
        <v>659</v>
      </c>
      <c r="E1987" t="s">
        <v>21</v>
      </c>
      <c r="F1987" t="s">
        <v>679</v>
      </c>
      <c r="G1987" t="s">
        <v>14</v>
      </c>
      <c r="H1987" s="4">
        <v>23984</v>
      </c>
      <c r="J1987" t="str">
        <f t="shared" ref="J1987:J2050" si="62">A1987&amp;G1987</f>
        <v>0000121682Decennial Unit Population</v>
      </c>
      <c r="K1987" s="4">
        <f t="shared" ref="K1987:K2050" si="63">H1987</f>
        <v>23984</v>
      </c>
    </row>
    <row r="1988" spans="1:11">
      <c r="A1988" t="s">
        <v>680</v>
      </c>
      <c r="B1988" t="s">
        <v>10</v>
      </c>
      <c r="C1988" s="3">
        <v>46128</v>
      </c>
      <c r="D1988" t="s">
        <v>659</v>
      </c>
      <c r="E1988" t="s">
        <v>21</v>
      </c>
      <c r="F1988" t="s">
        <v>681</v>
      </c>
      <c r="G1988" t="s">
        <v>19</v>
      </c>
      <c r="H1988" s="4">
        <v>103.51</v>
      </c>
      <c r="J1988" t="str">
        <f t="shared" si="62"/>
        <v>0000121687Miles of Road of Unit</v>
      </c>
      <c r="K1988" s="4">
        <f t="shared" si="63"/>
        <v>103.51</v>
      </c>
    </row>
    <row r="1989" spans="1:11">
      <c r="A1989" t="s">
        <v>680</v>
      </c>
      <c r="B1989" t="s">
        <v>10</v>
      </c>
      <c r="C1989" s="3">
        <v>46128</v>
      </c>
      <c r="D1989" t="s">
        <v>659</v>
      </c>
      <c r="E1989" t="s">
        <v>21</v>
      </c>
      <c r="F1989" t="s">
        <v>681</v>
      </c>
      <c r="G1989" t="s">
        <v>18</v>
      </c>
      <c r="H1989" s="4">
        <v>0</v>
      </c>
      <c r="J1989" t="str">
        <f t="shared" si="62"/>
        <v>0000121687Registered Vehicles</v>
      </c>
      <c r="K1989" s="4">
        <f t="shared" si="63"/>
        <v>0</v>
      </c>
    </row>
    <row r="1990" spans="1:11">
      <c r="A1990" t="s">
        <v>680</v>
      </c>
      <c r="B1990" t="s">
        <v>10</v>
      </c>
      <c r="C1990" s="3">
        <v>46128</v>
      </c>
      <c r="D1990" t="s">
        <v>659</v>
      </c>
      <c r="E1990" t="s">
        <v>21</v>
      </c>
      <c r="F1990" t="s">
        <v>681</v>
      </c>
      <c r="G1990" t="s">
        <v>17</v>
      </c>
      <c r="H1990" s="4">
        <v>0</v>
      </c>
      <c r="J1990" t="str">
        <f t="shared" si="62"/>
        <v>0000121687Registered Automobiles</v>
      </c>
      <c r="K1990" s="4">
        <f t="shared" si="63"/>
        <v>0</v>
      </c>
    </row>
    <row r="1991" spans="1:11">
      <c r="A1991" t="s">
        <v>680</v>
      </c>
      <c r="B1991" t="s">
        <v>10</v>
      </c>
      <c r="C1991" s="3">
        <v>46128</v>
      </c>
      <c r="D1991" t="s">
        <v>659</v>
      </c>
      <c r="E1991" t="s">
        <v>21</v>
      </c>
      <c r="F1991" t="s">
        <v>681</v>
      </c>
      <c r="G1991" t="s">
        <v>16</v>
      </c>
      <c r="H1991" s="4">
        <v>0</v>
      </c>
      <c r="J1991" t="str">
        <f t="shared" si="62"/>
        <v>0000121687Consolidated City Population</v>
      </c>
      <c r="K1991" s="4">
        <f t="shared" si="63"/>
        <v>0</v>
      </c>
    </row>
    <row r="1992" spans="1:11">
      <c r="A1992" t="s">
        <v>680</v>
      </c>
      <c r="B1992" t="s">
        <v>10</v>
      </c>
      <c r="C1992" s="3">
        <v>46128</v>
      </c>
      <c r="D1992" t="s">
        <v>659</v>
      </c>
      <c r="E1992" t="s">
        <v>21</v>
      </c>
      <c r="F1992" t="s">
        <v>681</v>
      </c>
      <c r="G1992" t="s">
        <v>15</v>
      </c>
      <c r="H1992" s="4">
        <v>23894</v>
      </c>
      <c r="J1992" t="str">
        <f t="shared" si="62"/>
        <v>0000121687Current Unit Population</v>
      </c>
      <c r="K1992" s="4">
        <f t="shared" si="63"/>
        <v>23894</v>
      </c>
    </row>
    <row r="1993" spans="1:11">
      <c r="A1993" t="s">
        <v>680</v>
      </c>
      <c r="B1993" t="s">
        <v>10</v>
      </c>
      <c r="C1993" s="3">
        <v>46128</v>
      </c>
      <c r="D1993" t="s">
        <v>659</v>
      </c>
      <c r="E1993" t="s">
        <v>21</v>
      </c>
      <c r="F1993" t="s">
        <v>681</v>
      </c>
      <c r="G1993" t="s">
        <v>14</v>
      </c>
      <c r="H1993" s="4">
        <v>23894</v>
      </c>
      <c r="J1993" t="str">
        <f t="shared" si="62"/>
        <v>0000121687Decennial Unit Population</v>
      </c>
      <c r="K1993" s="4">
        <f t="shared" si="63"/>
        <v>23894</v>
      </c>
    </row>
    <row r="1994" spans="1:11">
      <c r="A1994" t="s">
        <v>682</v>
      </c>
      <c r="B1994" t="s">
        <v>10</v>
      </c>
      <c r="C1994" s="3">
        <v>46128</v>
      </c>
      <c r="D1994" t="s">
        <v>659</v>
      </c>
      <c r="E1994" t="s">
        <v>21</v>
      </c>
      <c r="F1994" t="s">
        <v>683</v>
      </c>
      <c r="G1994" t="s">
        <v>14</v>
      </c>
      <c r="H1994" s="4">
        <v>36444</v>
      </c>
      <c r="J1994" t="str">
        <f t="shared" si="62"/>
        <v>0000121686Decennial Unit Population</v>
      </c>
      <c r="K1994" s="4">
        <f t="shared" si="63"/>
        <v>36444</v>
      </c>
    </row>
    <row r="1995" spans="1:11">
      <c r="A1995" t="s">
        <v>682</v>
      </c>
      <c r="B1995" t="s">
        <v>10</v>
      </c>
      <c r="C1995" s="3">
        <v>46128</v>
      </c>
      <c r="D1995" t="s">
        <v>659</v>
      </c>
      <c r="E1995" t="s">
        <v>21</v>
      </c>
      <c r="F1995" t="s">
        <v>683</v>
      </c>
      <c r="G1995" t="s">
        <v>19</v>
      </c>
      <c r="H1995" s="4">
        <v>181.07</v>
      </c>
      <c r="J1995" t="str">
        <f t="shared" si="62"/>
        <v>0000121686Miles of Road of Unit</v>
      </c>
      <c r="K1995" s="4">
        <f t="shared" si="63"/>
        <v>181.07</v>
      </c>
    </row>
    <row r="1996" spans="1:11">
      <c r="A1996" t="s">
        <v>682</v>
      </c>
      <c r="B1996" t="s">
        <v>10</v>
      </c>
      <c r="C1996" s="3">
        <v>46128</v>
      </c>
      <c r="D1996" t="s">
        <v>659</v>
      </c>
      <c r="E1996" t="s">
        <v>21</v>
      </c>
      <c r="F1996" t="s">
        <v>683</v>
      </c>
      <c r="G1996" t="s">
        <v>18</v>
      </c>
      <c r="H1996" s="4">
        <v>0</v>
      </c>
      <c r="J1996" t="str">
        <f t="shared" si="62"/>
        <v>0000121686Registered Vehicles</v>
      </c>
      <c r="K1996" s="4">
        <f t="shared" si="63"/>
        <v>0</v>
      </c>
    </row>
    <row r="1997" spans="1:11">
      <c r="A1997" t="s">
        <v>682</v>
      </c>
      <c r="B1997" t="s">
        <v>10</v>
      </c>
      <c r="C1997" s="3">
        <v>46128</v>
      </c>
      <c r="D1997" t="s">
        <v>659</v>
      </c>
      <c r="E1997" t="s">
        <v>21</v>
      </c>
      <c r="F1997" t="s">
        <v>683</v>
      </c>
      <c r="G1997" t="s">
        <v>17</v>
      </c>
      <c r="H1997" s="4">
        <v>0</v>
      </c>
      <c r="J1997" t="str">
        <f t="shared" si="62"/>
        <v>0000121686Registered Automobiles</v>
      </c>
      <c r="K1997" s="4">
        <f t="shared" si="63"/>
        <v>0</v>
      </c>
    </row>
    <row r="1998" spans="1:11">
      <c r="A1998" t="s">
        <v>682</v>
      </c>
      <c r="B1998" t="s">
        <v>10</v>
      </c>
      <c r="C1998" s="3">
        <v>46128</v>
      </c>
      <c r="D1998" t="s">
        <v>659</v>
      </c>
      <c r="E1998" t="s">
        <v>21</v>
      </c>
      <c r="F1998" t="s">
        <v>683</v>
      </c>
      <c r="G1998" t="s">
        <v>16</v>
      </c>
      <c r="H1998" s="4">
        <v>0</v>
      </c>
      <c r="J1998" t="str">
        <f t="shared" si="62"/>
        <v>0000121686Consolidated City Population</v>
      </c>
      <c r="K1998" s="4">
        <f t="shared" si="63"/>
        <v>0</v>
      </c>
    </row>
    <row r="1999" spans="1:11">
      <c r="A1999" t="s">
        <v>682</v>
      </c>
      <c r="B1999" t="s">
        <v>10</v>
      </c>
      <c r="C1999" s="3">
        <v>46128</v>
      </c>
      <c r="D1999" t="s">
        <v>659</v>
      </c>
      <c r="E1999" t="s">
        <v>21</v>
      </c>
      <c r="F1999" t="s">
        <v>683</v>
      </c>
      <c r="G1999" t="s">
        <v>15</v>
      </c>
      <c r="H1999" s="4">
        <v>36444</v>
      </c>
      <c r="J1999" t="str">
        <f t="shared" si="62"/>
        <v>0000121686Current Unit Population</v>
      </c>
      <c r="K1999" s="4">
        <f t="shared" si="63"/>
        <v>36444</v>
      </c>
    </row>
    <row r="2000" spans="1:11">
      <c r="A2000" t="s">
        <v>684</v>
      </c>
      <c r="B2000" t="s">
        <v>10</v>
      </c>
      <c r="C2000" s="3">
        <v>46128</v>
      </c>
      <c r="D2000" t="s">
        <v>659</v>
      </c>
      <c r="E2000" t="s">
        <v>21</v>
      </c>
      <c r="F2000" t="s">
        <v>685</v>
      </c>
      <c r="G2000" t="s">
        <v>14</v>
      </c>
      <c r="H2000" s="4">
        <v>16517</v>
      </c>
      <c r="J2000" t="str">
        <f t="shared" si="62"/>
        <v>0000121673Decennial Unit Population</v>
      </c>
      <c r="K2000" s="4">
        <f t="shared" si="63"/>
        <v>16517</v>
      </c>
    </row>
    <row r="2001" spans="1:11">
      <c r="A2001" t="s">
        <v>684</v>
      </c>
      <c r="B2001" t="s">
        <v>10</v>
      </c>
      <c r="C2001" s="3">
        <v>46128</v>
      </c>
      <c r="D2001" t="s">
        <v>659</v>
      </c>
      <c r="E2001" t="s">
        <v>21</v>
      </c>
      <c r="F2001" t="s">
        <v>685</v>
      </c>
      <c r="G2001" t="s">
        <v>15</v>
      </c>
      <c r="H2001" s="4">
        <v>16517</v>
      </c>
      <c r="J2001" t="str">
        <f t="shared" si="62"/>
        <v>0000121673Current Unit Population</v>
      </c>
      <c r="K2001" s="4">
        <f t="shared" si="63"/>
        <v>16517</v>
      </c>
    </row>
    <row r="2002" spans="1:11">
      <c r="A2002" t="s">
        <v>684</v>
      </c>
      <c r="B2002" t="s">
        <v>10</v>
      </c>
      <c r="C2002" s="3">
        <v>46128</v>
      </c>
      <c r="D2002" t="s">
        <v>659</v>
      </c>
      <c r="E2002" t="s">
        <v>21</v>
      </c>
      <c r="F2002" t="s">
        <v>685</v>
      </c>
      <c r="G2002" t="s">
        <v>16</v>
      </c>
      <c r="H2002" s="4">
        <v>0</v>
      </c>
      <c r="J2002" t="str">
        <f t="shared" si="62"/>
        <v>0000121673Consolidated City Population</v>
      </c>
      <c r="K2002" s="4">
        <f t="shared" si="63"/>
        <v>0</v>
      </c>
    </row>
    <row r="2003" spans="1:11">
      <c r="A2003" t="s">
        <v>684</v>
      </c>
      <c r="B2003" t="s">
        <v>10</v>
      </c>
      <c r="C2003" s="3">
        <v>46128</v>
      </c>
      <c r="D2003" t="s">
        <v>659</v>
      </c>
      <c r="E2003" t="s">
        <v>21</v>
      </c>
      <c r="F2003" t="s">
        <v>685</v>
      </c>
      <c r="G2003" t="s">
        <v>17</v>
      </c>
      <c r="H2003" s="4">
        <v>0</v>
      </c>
      <c r="J2003" t="str">
        <f t="shared" si="62"/>
        <v>0000121673Registered Automobiles</v>
      </c>
      <c r="K2003" s="4">
        <f t="shared" si="63"/>
        <v>0</v>
      </c>
    </row>
    <row r="2004" spans="1:11">
      <c r="A2004" t="s">
        <v>684</v>
      </c>
      <c r="B2004" t="s">
        <v>10</v>
      </c>
      <c r="C2004" s="3">
        <v>46128</v>
      </c>
      <c r="D2004" t="s">
        <v>659</v>
      </c>
      <c r="E2004" t="s">
        <v>21</v>
      </c>
      <c r="F2004" t="s">
        <v>685</v>
      </c>
      <c r="G2004" t="s">
        <v>18</v>
      </c>
      <c r="H2004" s="4">
        <v>0</v>
      </c>
      <c r="J2004" t="str">
        <f t="shared" si="62"/>
        <v>0000121673Registered Vehicles</v>
      </c>
      <c r="K2004" s="4">
        <f t="shared" si="63"/>
        <v>0</v>
      </c>
    </row>
    <row r="2005" spans="1:11">
      <c r="A2005" t="s">
        <v>684</v>
      </c>
      <c r="B2005" t="s">
        <v>10</v>
      </c>
      <c r="C2005" s="3">
        <v>46128</v>
      </c>
      <c r="D2005" t="s">
        <v>659</v>
      </c>
      <c r="E2005" t="s">
        <v>21</v>
      </c>
      <c r="F2005" t="s">
        <v>685</v>
      </c>
      <c r="G2005" t="s">
        <v>19</v>
      </c>
      <c r="H2005" s="4">
        <v>65.400000000000006</v>
      </c>
      <c r="J2005" t="str">
        <f t="shared" si="62"/>
        <v>0000121673Miles of Road of Unit</v>
      </c>
      <c r="K2005" s="4">
        <f t="shared" si="63"/>
        <v>65.400000000000006</v>
      </c>
    </row>
    <row r="2006" spans="1:11">
      <c r="A2006" t="s">
        <v>686</v>
      </c>
      <c r="B2006" t="s">
        <v>10</v>
      </c>
      <c r="C2006" s="3">
        <v>46128</v>
      </c>
      <c r="D2006" t="s">
        <v>659</v>
      </c>
      <c r="E2006" t="s">
        <v>21</v>
      </c>
      <c r="F2006" t="s">
        <v>687</v>
      </c>
      <c r="G2006" t="s">
        <v>18</v>
      </c>
      <c r="H2006" s="4">
        <v>0</v>
      </c>
      <c r="J2006" t="str">
        <f t="shared" si="62"/>
        <v>0000121684Registered Vehicles</v>
      </c>
      <c r="K2006" s="4">
        <f t="shared" si="63"/>
        <v>0</v>
      </c>
    </row>
    <row r="2007" spans="1:11">
      <c r="A2007" t="s">
        <v>686</v>
      </c>
      <c r="B2007" t="s">
        <v>10</v>
      </c>
      <c r="C2007" s="3">
        <v>46128</v>
      </c>
      <c r="D2007" t="s">
        <v>659</v>
      </c>
      <c r="E2007" t="s">
        <v>21</v>
      </c>
      <c r="F2007" t="s">
        <v>687</v>
      </c>
      <c r="G2007" t="s">
        <v>19</v>
      </c>
      <c r="H2007" s="4">
        <v>56.86</v>
      </c>
      <c r="J2007" t="str">
        <f t="shared" si="62"/>
        <v>0000121684Miles of Road of Unit</v>
      </c>
      <c r="K2007" s="4">
        <f t="shared" si="63"/>
        <v>56.86</v>
      </c>
    </row>
    <row r="2008" spans="1:11">
      <c r="A2008" t="s">
        <v>686</v>
      </c>
      <c r="B2008" t="s">
        <v>10</v>
      </c>
      <c r="C2008" s="3">
        <v>46128</v>
      </c>
      <c r="D2008" t="s">
        <v>659</v>
      </c>
      <c r="E2008" t="s">
        <v>21</v>
      </c>
      <c r="F2008" t="s">
        <v>687</v>
      </c>
      <c r="G2008" t="s">
        <v>17</v>
      </c>
      <c r="H2008" s="4">
        <v>0</v>
      </c>
      <c r="J2008" t="str">
        <f t="shared" si="62"/>
        <v>0000121684Registered Automobiles</v>
      </c>
      <c r="K2008" s="4">
        <f t="shared" si="63"/>
        <v>0</v>
      </c>
    </row>
    <row r="2009" spans="1:11">
      <c r="A2009" t="s">
        <v>686</v>
      </c>
      <c r="B2009" t="s">
        <v>10</v>
      </c>
      <c r="C2009" s="3">
        <v>46128</v>
      </c>
      <c r="D2009" t="s">
        <v>659</v>
      </c>
      <c r="E2009" t="s">
        <v>21</v>
      </c>
      <c r="F2009" t="s">
        <v>687</v>
      </c>
      <c r="G2009" t="s">
        <v>16</v>
      </c>
      <c r="H2009" s="4">
        <v>0</v>
      </c>
      <c r="J2009" t="str">
        <f t="shared" si="62"/>
        <v>0000121684Consolidated City Population</v>
      </c>
      <c r="K2009" s="4">
        <f t="shared" si="63"/>
        <v>0</v>
      </c>
    </row>
    <row r="2010" spans="1:11">
      <c r="A2010" t="s">
        <v>686</v>
      </c>
      <c r="B2010" t="s">
        <v>10</v>
      </c>
      <c r="C2010" s="3">
        <v>46128</v>
      </c>
      <c r="D2010" t="s">
        <v>659</v>
      </c>
      <c r="E2010" t="s">
        <v>21</v>
      </c>
      <c r="F2010" t="s">
        <v>687</v>
      </c>
      <c r="G2010" t="s">
        <v>15</v>
      </c>
      <c r="H2010" s="4">
        <v>10680</v>
      </c>
      <c r="J2010" t="str">
        <f t="shared" si="62"/>
        <v>0000121684Current Unit Population</v>
      </c>
      <c r="K2010" s="4">
        <f t="shared" si="63"/>
        <v>10680</v>
      </c>
    </row>
    <row r="2011" spans="1:11">
      <c r="A2011" t="s">
        <v>686</v>
      </c>
      <c r="B2011" t="s">
        <v>10</v>
      </c>
      <c r="C2011" s="3">
        <v>46128</v>
      </c>
      <c r="D2011" t="s">
        <v>659</v>
      </c>
      <c r="E2011" t="s">
        <v>21</v>
      </c>
      <c r="F2011" t="s">
        <v>687</v>
      </c>
      <c r="G2011" t="s">
        <v>14</v>
      </c>
      <c r="H2011" s="4">
        <v>10680</v>
      </c>
      <c r="J2011" t="str">
        <f t="shared" si="62"/>
        <v>0000121684Decennial Unit Population</v>
      </c>
      <c r="K2011" s="4">
        <f t="shared" si="63"/>
        <v>10680</v>
      </c>
    </row>
    <row r="2012" spans="1:11">
      <c r="A2012" t="s">
        <v>688</v>
      </c>
      <c r="B2012" t="s">
        <v>10</v>
      </c>
      <c r="C2012" s="3">
        <v>46128</v>
      </c>
      <c r="D2012" t="s">
        <v>659</v>
      </c>
      <c r="E2012" t="s">
        <v>21</v>
      </c>
      <c r="F2012" t="s">
        <v>689</v>
      </c>
      <c r="G2012" t="s">
        <v>19</v>
      </c>
      <c r="H2012" s="4">
        <v>12.3</v>
      </c>
      <c r="J2012" t="str">
        <f t="shared" si="62"/>
        <v>0000121688Miles of Road of Unit</v>
      </c>
      <c r="K2012" s="4">
        <f t="shared" si="63"/>
        <v>12.3</v>
      </c>
    </row>
    <row r="2013" spans="1:11">
      <c r="A2013" t="s">
        <v>688</v>
      </c>
      <c r="B2013" t="s">
        <v>10</v>
      </c>
      <c r="C2013" s="3">
        <v>46128</v>
      </c>
      <c r="D2013" t="s">
        <v>659</v>
      </c>
      <c r="E2013" t="s">
        <v>21</v>
      </c>
      <c r="F2013" t="s">
        <v>689</v>
      </c>
      <c r="G2013" t="s">
        <v>14</v>
      </c>
      <c r="H2013" s="4">
        <v>1999</v>
      </c>
      <c r="J2013" t="str">
        <f t="shared" si="62"/>
        <v>0000121688Decennial Unit Population</v>
      </c>
      <c r="K2013" s="4">
        <f t="shared" si="63"/>
        <v>1999</v>
      </c>
    </row>
    <row r="2014" spans="1:11">
      <c r="A2014" t="s">
        <v>688</v>
      </c>
      <c r="B2014" t="s">
        <v>10</v>
      </c>
      <c r="C2014" s="3">
        <v>46128</v>
      </c>
      <c r="D2014" t="s">
        <v>659</v>
      </c>
      <c r="E2014" t="s">
        <v>21</v>
      </c>
      <c r="F2014" t="s">
        <v>689</v>
      </c>
      <c r="G2014" t="s">
        <v>15</v>
      </c>
      <c r="H2014" s="4">
        <v>1999</v>
      </c>
      <c r="J2014" t="str">
        <f t="shared" si="62"/>
        <v>0000121688Current Unit Population</v>
      </c>
      <c r="K2014" s="4">
        <f t="shared" si="63"/>
        <v>1999</v>
      </c>
    </row>
    <row r="2015" spans="1:11">
      <c r="A2015" t="s">
        <v>688</v>
      </c>
      <c r="B2015" t="s">
        <v>10</v>
      </c>
      <c r="C2015" s="3">
        <v>46128</v>
      </c>
      <c r="D2015" t="s">
        <v>659</v>
      </c>
      <c r="E2015" t="s">
        <v>21</v>
      </c>
      <c r="F2015" t="s">
        <v>689</v>
      </c>
      <c r="G2015" t="s">
        <v>16</v>
      </c>
      <c r="H2015" s="4">
        <v>0</v>
      </c>
      <c r="J2015" t="str">
        <f t="shared" si="62"/>
        <v>0000121688Consolidated City Population</v>
      </c>
      <c r="K2015" s="4">
        <f t="shared" si="63"/>
        <v>0</v>
      </c>
    </row>
    <row r="2016" spans="1:11">
      <c r="A2016" t="s">
        <v>688</v>
      </c>
      <c r="B2016" t="s">
        <v>10</v>
      </c>
      <c r="C2016" s="3">
        <v>46128</v>
      </c>
      <c r="D2016" t="s">
        <v>659</v>
      </c>
      <c r="E2016" t="s">
        <v>21</v>
      </c>
      <c r="F2016" t="s">
        <v>689</v>
      </c>
      <c r="G2016" t="s">
        <v>17</v>
      </c>
      <c r="H2016" s="4">
        <v>0</v>
      </c>
      <c r="J2016" t="str">
        <f t="shared" si="62"/>
        <v>0000121688Registered Automobiles</v>
      </c>
      <c r="K2016" s="4">
        <f t="shared" si="63"/>
        <v>0</v>
      </c>
    </row>
    <row r="2017" spans="1:11">
      <c r="A2017" t="s">
        <v>688</v>
      </c>
      <c r="B2017" t="s">
        <v>10</v>
      </c>
      <c r="C2017" s="3">
        <v>46128</v>
      </c>
      <c r="D2017" t="s">
        <v>659</v>
      </c>
      <c r="E2017" t="s">
        <v>21</v>
      </c>
      <c r="F2017" t="s">
        <v>689</v>
      </c>
      <c r="G2017" t="s">
        <v>18</v>
      </c>
      <c r="H2017" s="4">
        <v>0</v>
      </c>
      <c r="J2017" t="str">
        <f t="shared" si="62"/>
        <v>0000121688Registered Vehicles</v>
      </c>
      <c r="K2017" s="4">
        <f t="shared" si="63"/>
        <v>0</v>
      </c>
    </row>
    <row r="2018" spans="1:11">
      <c r="A2018" t="s">
        <v>690</v>
      </c>
      <c r="B2018" t="s">
        <v>10</v>
      </c>
      <c r="C2018" s="3">
        <v>46128</v>
      </c>
      <c r="D2018" t="s">
        <v>659</v>
      </c>
      <c r="E2018" t="s">
        <v>21</v>
      </c>
      <c r="F2018" t="s">
        <v>691</v>
      </c>
      <c r="G2018" t="s">
        <v>14</v>
      </c>
      <c r="H2018" s="4">
        <v>20303</v>
      </c>
      <c r="J2018" t="str">
        <f t="shared" si="62"/>
        <v>0000121689Decennial Unit Population</v>
      </c>
      <c r="K2018" s="4">
        <f t="shared" si="63"/>
        <v>20303</v>
      </c>
    </row>
    <row r="2019" spans="1:11">
      <c r="A2019" t="s">
        <v>690</v>
      </c>
      <c r="B2019" t="s">
        <v>10</v>
      </c>
      <c r="C2019" s="3">
        <v>46128</v>
      </c>
      <c r="D2019" t="s">
        <v>659</v>
      </c>
      <c r="E2019" t="s">
        <v>21</v>
      </c>
      <c r="F2019" t="s">
        <v>691</v>
      </c>
      <c r="G2019" t="s">
        <v>15</v>
      </c>
      <c r="H2019" s="4">
        <v>20303</v>
      </c>
      <c r="J2019" t="str">
        <f t="shared" si="62"/>
        <v>0000121689Current Unit Population</v>
      </c>
      <c r="K2019" s="4">
        <f t="shared" si="63"/>
        <v>20303</v>
      </c>
    </row>
    <row r="2020" spans="1:11">
      <c r="A2020" t="s">
        <v>690</v>
      </c>
      <c r="B2020" t="s">
        <v>10</v>
      </c>
      <c r="C2020" s="3">
        <v>46128</v>
      </c>
      <c r="D2020" t="s">
        <v>659</v>
      </c>
      <c r="E2020" t="s">
        <v>21</v>
      </c>
      <c r="F2020" t="s">
        <v>691</v>
      </c>
      <c r="G2020" t="s">
        <v>16</v>
      </c>
      <c r="H2020" s="4">
        <v>0</v>
      </c>
      <c r="J2020" t="str">
        <f t="shared" si="62"/>
        <v>0000121689Consolidated City Population</v>
      </c>
      <c r="K2020" s="4">
        <f t="shared" si="63"/>
        <v>0</v>
      </c>
    </row>
    <row r="2021" spans="1:11">
      <c r="A2021" t="s">
        <v>690</v>
      </c>
      <c r="B2021" t="s">
        <v>10</v>
      </c>
      <c r="C2021" s="3">
        <v>46128</v>
      </c>
      <c r="D2021" t="s">
        <v>659</v>
      </c>
      <c r="E2021" t="s">
        <v>21</v>
      </c>
      <c r="F2021" t="s">
        <v>691</v>
      </c>
      <c r="G2021" t="s">
        <v>19</v>
      </c>
      <c r="H2021" s="4">
        <v>127.68</v>
      </c>
      <c r="J2021" t="str">
        <f t="shared" si="62"/>
        <v>0000121689Miles of Road of Unit</v>
      </c>
      <c r="K2021" s="4">
        <f t="shared" si="63"/>
        <v>127.68</v>
      </c>
    </row>
    <row r="2022" spans="1:11">
      <c r="A2022" t="s">
        <v>690</v>
      </c>
      <c r="B2022" t="s">
        <v>10</v>
      </c>
      <c r="C2022" s="3">
        <v>46128</v>
      </c>
      <c r="D2022" t="s">
        <v>659</v>
      </c>
      <c r="E2022" t="s">
        <v>21</v>
      </c>
      <c r="F2022" t="s">
        <v>691</v>
      </c>
      <c r="G2022" t="s">
        <v>18</v>
      </c>
      <c r="H2022" s="4">
        <v>0</v>
      </c>
      <c r="J2022" t="str">
        <f t="shared" si="62"/>
        <v>0000121689Registered Vehicles</v>
      </c>
      <c r="K2022" s="4">
        <f t="shared" si="63"/>
        <v>0</v>
      </c>
    </row>
    <row r="2023" spans="1:11">
      <c r="A2023" t="s">
        <v>690</v>
      </c>
      <c r="B2023" t="s">
        <v>10</v>
      </c>
      <c r="C2023" s="3">
        <v>46128</v>
      </c>
      <c r="D2023" t="s">
        <v>659</v>
      </c>
      <c r="E2023" t="s">
        <v>21</v>
      </c>
      <c r="F2023" t="s">
        <v>691</v>
      </c>
      <c r="G2023" t="s">
        <v>17</v>
      </c>
      <c r="H2023" s="4">
        <v>0</v>
      </c>
      <c r="J2023" t="str">
        <f t="shared" si="62"/>
        <v>0000121689Registered Automobiles</v>
      </c>
      <c r="K2023" s="4">
        <f t="shared" si="63"/>
        <v>0</v>
      </c>
    </row>
    <row r="2024" spans="1:11">
      <c r="A2024" t="s">
        <v>692</v>
      </c>
      <c r="B2024" t="s">
        <v>10</v>
      </c>
      <c r="C2024" s="3">
        <v>46128</v>
      </c>
      <c r="D2024" t="s">
        <v>659</v>
      </c>
      <c r="E2024" t="s">
        <v>21</v>
      </c>
      <c r="F2024" t="s">
        <v>693</v>
      </c>
      <c r="G2024" t="s">
        <v>19</v>
      </c>
      <c r="H2024" s="4">
        <v>120.85</v>
      </c>
      <c r="J2024" t="str">
        <f t="shared" si="62"/>
        <v>0000121690Miles of Road of Unit</v>
      </c>
      <c r="K2024" s="4">
        <f t="shared" si="63"/>
        <v>120.85</v>
      </c>
    </row>
    <row r="2025" spans="1:11">
      <c r="A2025" t="s">
        <v>692</v>
      </c>
      <c r="B2025" t="s">
        <v>10</v>
      </c>
      <c r="C2025" s="3">
        <v>46128</v>
      </c>
      <c r="D2025" t="s">
        <v>659</v>
      </c>
      <c r="E2025" t="s">
        <v>21</v>
      </c>
      <c r="F2025" t="s">
        <v>693</v>
      </c>
      <c r="G2025" t="s">
        <v>18</v>
      </c>
      <c r="H2025" s="4">
        <v>0</v>
      </c>
      <c r="J2025" t="str">
        <f t="shared" si="62"/>
        <v>0000121690Registered Vehicles</v>
      </c>
      <c r="K2025" s="4">
        <f t="shared" si="63"/>
        <v>0</v>
      </c>
    </row>
    <row r="2026" spans="1:11">
      <c r="A2026" t="s">
        <v>692</v>
      </c>
      <c r="B2026" t="s">
        <v>10</v>
      </c>
      <c r="C2026" s="3">
        <v>46128</v>
      </c>
      <c r="D2026" t="s">
        <v>659</v>
      </c>
      <c r="E2026" t="s">
        <v>21</v>
      </c>
      <c r="F2026" t="s">
        <v>693</v>
      </c>
      <c r="G2026" t="s">
        <v>17</v>
      </c>
      <c r="H2026" s="4">
        <v>0</v>
      </c>
      <c r="J2026" t="str">
        <f t="shared" si="62"/>
        <v>0000121690Registered Automobiles</v>
      </c>
      <c r="K2026" s="4">
        <f t="shared" si="63"/>
        <v>0</v>
      </c>
    </row>
    <row r="2027" spans="1:11">
      <c r="A2027" t="s">
        <v>692</v>
      </c>
      <c r="B2027" t="s">
        <v>10</v>
      </c>
      <c r="C2027" s="3">
        <v>46128</v>
      </c>
      <c r="D2027" t="s">
        <v>659</v>
      </c>
      <c r="E2027" t="s">
        <v>21</v>
      </c>
      <c r="F2027" t="s">
        <v>693</v>
      </c>
      <c r="G2027" t="s">
        <v>16</v>
      </c>
      <c r="H2027" s="4">
        <v>0</v>
      </c>
      <c r="J2027" t="str">
        <f t="shared" si="62"/>
        <v>0000121690Consolidated City Population</v>
      </c>
      <c r="K2027" s="4">
        <f t="shared" si="63"/>
        <v>0</v>
      </c>
    </row>
    <row r="2028" spans="1:11">
      <c r="A2028" t="s">
        <v>692</v>
      </c>
      <c r="B2028" t="s">
        <v>10</v>
      </c>
      <c r="C2028" s="3">
        <v>46128</v>
      </c>
      <c r="D2028" t="s">
        <v>659</v>
      </c>
      <c r="E2028" t="s">
        <v>21</v>
      </c>
      <c r="F2028" t="s">
        <v>693</v>
      </c>
      <c r="G2028" t="s">
        <v>14</v>
      </c>
      <c r="H2028" s="4">
        <v>29646</v>
      </c>
      <c r="J2028" t="str">
        <f t="shared" si="62"/>
        <v>0000121690Decennial Unit Population</v>
      </c>
      <c r="K2028" s="4">
        <f t="shared" si="63"/>
        <v>29646</v>
      </c>
    </row>
    <row r="2029" spans="1:11">
      <c r="A2029" t="s">
        <v>692</v>
      </c>
      <c r="B2029" t="s">
        <v>10</v>
      </c>
      <c r="C2029" s="3">
        <v>46128</v>
      </c>
      <c r="D2029" t="s">
        <v>659</v>
      </c>
      <c r="E2029" t="s">
        <v>21</v>
      </c>
      <c r="F2029" t="s">
        <v>693</v>
      </c>
      <c r="G2029" t="s">
        <v>15</v>
      </c>
      <c r="H2029" s="4">
        <v>29646</v>
      </c>
      <c r="J2029" t="str">
        <f t="shared" si="62"/>
        <v>0000121690Current Unit Population</v>
      </c>
      <c r="K2029" s="4">
        <f t="shared" si="63"/>
        <v>29646</v>
      </c>
    </row>
    <row r="2030" spans="1:11">
      <c r="A2030" t="s">
        <v>694</v>
      </c>
      <c r="B2030" t="s">
        <v>10</v>
      </c>
      <c r="C2030" s="3">
        <v>46128</v>
      </c>
      <c r="D2030" t="s">
        <v>659</v>
      </c>
      <c r="E2030" t="s">
        <v>21</v>
      </c>
      <c r="F2030" t="s">
        <v>695</v>
      </c>
      <c r="G2030" t="s">
        <v>19</v>
      </c>
      <c r="H2030" s="4">
        <v>4.78</v>
      </c>
      <c r="J2030" t="str">
        <f t="shared" si="62"/>
        <v>0000121691Miles of Road of Unit</v>
      </c>
      <c r="K2030" s="4">
        <f t="shared" si="63"/>
        <v>4.78</v>
      </c>
    </row>
    <row r="2031" spans="1:11">
      <c r="A2031" t="s">
        <v>694</v>
      </c>
      <c r="B2031" t="s">
        <v>10</v>
      </c>
      <c r="C2031" s="3">
        <v>46128</v>
      </c>
      <c r="D2031" t="s">
        <v>659</v>
      </c>
      <c r="E2031" t="s">
        <v>21</v>
      </c>
      <c r="F2031" t="s">
        <v>695</v>
      </c>
      <c r="G2031" t="s">
        <v>14</v>
      </c>
      <c r="H2031" s="4">
        <v>269</v>
      </c>
      <c r="J2031" t="str">
        <f t="shared" si="62"/>
        <v>0000121691Decennial Unit Population</v>
      </c>
      <c r="K2031" s="4">
        <f t="shared" si="63"/>
        <v>269</v>
      </c>
    </row>
    <row r="2032" spans="1:11">
      <c r="A2032" t="s">
        <v>694</v>
      </c>
      <c r="B2032" t="s">
        <v>10</v>
      </c>
      <c r="C2032" s="3">
        <v>46128</v>
      </c>
      <c r="D2032" t="s">
        <v>659</v>
      </c>
      <c r="E2032" t="s">
        <v>21</v>
      </c>
      <c r="F2032" t="s">
        <v>695</v>
      </c>
      <c r="G2032" t="s">
        <v>15</v>
      </c>
      <c r="H2032" s="4">
        <v>269</v>
      </c>
      <c r="J2032" t="str">
        <f t="shared" si="62"/>
        <v>0000121691Current Unit Population</v>
      </c>
      <c r="K2032" s="4">
        <f t="shared" si="63"/>
        <v>269</v>
      </c>
    </row>
    <row r="2033" spans="1:11">
      <c r="A2033" t="s">
        <v>694</v>
      </c>
      <c r="B2033" t="s">
        <v>10</v>
      </c>
      <c r="C2033" s="3">
        <v>46128</v>
      </c>
      <c r="D2033" t="s">
        <v>659</v>
      </c>
      <c r="E2033" t="s">
        <v>21</v>
      </c>
      <c r="F2033" t="s">
        <v>695</v>
      </c>
      <c r="G2033" t="s">
        <v>16</v>
      </c>
      <c r="H2033" s="4">
        <v>0</v>
      </c>
      <c r="J2033" t="str">
        <f t="shared" si="62"/>
        <v>0000121691Consolidated City Population</v>
      </c>
      <c r="K2033" s="4">
        <f t="shared" si="63"/>
        <v>0</v>
      </c>
    </row>
    <row r="2034" spans="1:11">
      <c r="A2034" t="s">
        <v>694</v>
      </c>
      <c r="B2034" t="s">
        <v>10</v>
      </c>
      <c r="C2034" s="3">
        <v>46128</v>
      </c>
      <c r="D2034" t="s">
        <v>659</v>
      </c>
      <c r="E2034" t="s">
        <v>21</v>
      </c>
      <c r="F2034" t="s">
        <v>695</v>
      </c>
      <c r="G2034" t="s">
        <v>17</v>
      </c>
      <c r="H2034" s="4">
        <v>0</v>
      </c>
      <c r="J2034" t="str">
        <f t="shared" si="62"/>
        <v>0000121691Registered Automobiles</v>
      </c>
      <c r="K2034" s="4">
        <f t="shared" si="63"/>
        <v>0</v>
      </c>
    </row>
    <row r="2035" spans="1:11">
      <c r="A2035" t="s">
        <v>694</v>
      </c>
      <c r="B2035" t="s">
        <v>10</v>
      </c>
      <c r="C2035" s="3">
        <v>46128</v>
      </c>
      <c r="D2035" t="s">
        <v>659</v>
      </c>
      <c r="E2035" t="s">
        <v>21</v>
      </c>
      <c r="F2035" t="s">
        <v>695</v>
      </c>
      <c r="G2035" t="s">
        <v>18</v>
      </c>
      <c r="H2035" s="4">
        <v>0</v>
      </c>
      <c r="J2035" t="str">
        <f t="shared" si="62"/>
        <v>0000121691Registered Vehicles</v>
      </c>
      <c r="K2035" s="4">
        <f t="shared" si="63"/>
        <v>0</v>
      </c>
    </row>
    <row r="2036" spans="1:11">
      <c r="A2036" t="s">
        <v>696</v>
      </c>
      <c r="B2036" t="s">
        <v>10</v>
      </c>
      <c r="C2036" s="3">
        <v>46128</v>
      </c>
      <c r="D2036" t="s">
        <v>659</v>
      </c>
      <c r="E2036" t="s">
        <v>21</v>
      </c>
      <c r="F2036" t="s">
        <v>697</v>
      </c>
      <c r="G2036" t="s">
        <v>19</v>
      </c>
      <c r="H2036" s="4">
        <v>45.74</v>
      </c>
      <c r="J2036" t="str">
        <f t="shared" si="62"/>
        <v>0000121711Miles of Road of Unit</v>
      </c>
      <c r="K2036" s="4">
        <f t="shared" si="63"/>
        <v>45.74</v>
      </c>
    </row>
    <row r="2037" spans="1:11">
      <c r="A2037" t="s">
        <v>696</v>
      </c>
      <c r="B2037" t="s">
        <v>10</v>
      </c>
      <c r="C2037" s="3">
        <v>46128</v>
      </c>
      <c r="D2037" t="s">
        <v>659</v>
      </c>
      <c r="E2037" t="s">
        <v>21</v>
      </c>
      <c r="F2037" t="s">
        <v>697</v>
      </c>
      <c r="G2037" t="s">
        <v>14</v>
      </c>
      <c r="H2037" s="4">
        <v>7181</v>
      </c>
      <c r="J2037" t="str">
        <f t="shared" si="62"/>
        <v>0000121711Decennial Unit Population</v>
      </c>
      <c r="K2037" s="4">
        <f t="shared" si="63"/>
        <v>7181</v>
      </c>
    </row>
    <row r="2038" spans="1:11">
      <c r="A2038" t="s">
        <v>696</v>
      </c>
      <c r="B2038" t="s">
        <v>10</v>
      </c>
      <c r="C2038" s="3">
        <v>46128</v>
      </c>
      <c r="D2038" t="s">
        <v>659</v>
      </c>
      <c r="E2038" t="s">
        <v>21</v>
      </c>
      <c r="F2038" t="s">
        <v>697</v>
      </c>
      <c r="G2038" t="s">
        <v>15</v>
      </c>
      <c r="H2038" s="4">
        <v>7181</v>
      </c>
      <c r="J2038" t="str">
        <f t="shared" si="62"/>
        <v>0000121711Current Unit Population</v>
      </c>
      <c r="K2038" s="4">
        <f t="shared" si="63"/>
        <v>7181</v>
      </c>
    </row>
    <row r="2039" spans="1:11">
      <c r="A2039" t="s">
        <v>696</v>
      </c>
      <c r="B2039" t="s">
        <v>10</v>
      </c>
      <c r="C2039" s="3">
        <v>46128</v>
      </c>
      <c r="D2039" t="s">
        <v>659</v>
      </c>
      <c r="E2039" t="s">
        <v>21</v>
      </c>
      <c r="F2039" t="s">
        <v>697</v>
      </c>
      <c r="G2039" t="s">
        <v>16</v>
      </c>
      <c r="H2039" s="4">
        <v>0</v>
      </c>
      <c r="J2039" t="str">
        <f t="shared" si="62"/>
        <v>0000121711Consolidated City Population</v>
      </c>
      <c r="K2039" s="4">
        <f t="shared" si="63"/>
        <v>0</v>
      </c>
    </row>
    <row r="2040" spans="1:11">
      <c r="A2040" t="s">
        <v>696</v>
      </c>
      <c r="B2040" t="s">
        <v>10</v>
      </c>
      <c r="C2040" s="3">
        <v>46128</v>
      </c>
      <c r="D2040" t="s">
        <v>659</v>
      </c>
      <c r="E2040" t="s">
        <v>21</v>
      </c>
      <c r="F2040" t="s">
        <v>697</v>
      </c>
      <c r="G2040" t="s">
        <v>17</v>
      </c>
      <c r="H2040" s="4">
        <v>0</v>
      </c>
      <c r="J2040" t="str">
        <f t="shared" si="62"/>
        <v>0000121711Registered Automobiles</v>
      </c>
      <c r="K2040" s="4">
        <f t="shared" si="63"/>
        <v>0</v>
      </c>
    </row>
    <row r="2041" spans="1:11">
      <c r="A2041" t="s">
        <v>696</v>
      </c>
      <c r="B2041" t="s">
        <v>10</v>
      </c>
      <c r="C2041" s="3">
        <v>46128</v>
      </c>
      <c r="D2041" t="s">
        <v>659</v>
      </c>
      <c r="E2041" t="s">
        <v>21</v>
      </c>
      <c r="F2041" t="s">
        <v>697</v>
      </c>
      <c r="G2041" t="s">
        <v>18</v>
      </c>
      <c r="H2041" s="4">
        <v>0</v>
      </c>
      <c r="J2041" t="str">
        <f t="shared" si="62"/>
        <v>0000121711Registered Vehicles</v>
      </c>
      <c r="K2041" s="4">
        <f t="shared" si="63"/>
        <v>0</v>
      </c>
    </row>
    <row r="2042" spans="1:11">
      <c r="A2042" t="s">
        <v>698</v>
      </c>
      <c r="B2042" t="s">
        <v>10</v>
      </c>
      <c r="C2042" s="3">
        <v>46128</v>
      </c>
      <c r="D2042" t="s">
        <v>699</v>
      </c>
      <c r="E2042" t="s">
        <v>12</v>
      </c>
      <c r="F2042" t="s">
        <v>13</v>
      </c>
      <c r="G2042" t="s">
        <v>19</v>
      </c>
      <c r="H2042" s="4">
        <v>1078.71</v>
      </c>
      <c r="J2042" t="str">
        <f t="shared" si="62"/>
        <v>0000082973Miles of Road of Unit</v>
      </c>
      <c r="K2042" s="4">
        <f t="shared" si="63"/>
        <v>1078.71</v>
      </c>
    </row>
    <row r="2043" spans="1:11">
      <c r="A2043" t="s">
        <v>698</v>
      </c>
      <c r="B2043" t="s">
        <v>10</v>
      </c>
      <c r="C2043" s="3">
        <v>46128</v>
      </c>
      <c r="D2043" t="s">
        <v>699</v>
      </c>
      <c r="E2043" t="s">
        <v>12</v>
      </c>
      <c r="F2043" t="s">
        <v>13</v>
      </c>
      <c r="G2043" t="s">
        <v>18</v>
      </c>
      <c r="H2043" s="4">
        <v>121317</v>
      </c>
      <c r="J2043" t="str">
        <f t="shared" si="62"/>
        <v>0000082973Registered Vehicles</v>
      </c>
      <c r="K2043" s="4">
        <f t="shared" si="63"/>
        <v>121317</v>
      </c>
    </row>
    <row r="2044" spans="1:11">
      <c r="A2044" t="s">
        <v>698</v>
      </c>
      <c r="B2044" t="s">
        <v>10</v>
      </c>
      <c r="C2044" s="3">
        <v>46128</v>
      </c>
      <c r="D2044" t="s">
        <v>699</v>
      </c>
      <c r="E2044" t="s">
        <v>12</v>
      </c>
      <c r="F2044" t="s">
        <v>13</v>
      </c>
      <c r="G2044" t="s">
        <v>17</v>
      </c>
      <c r="H2044" s="4">
        <v>76251</v>
      </c>
      <c r="J2044" t="str">
        <f t="shared" si="62"/>
        <v>0000082973Registered Automobiles</v>
      </c>
      <c r="K2044" s="4">
        <f t="shared" si="63"/>
        <v>76251</v>
      </c>
    </row>
    <row r="2045" spans="1:11">
      <c r="A2045" t="s">
        <v>698</v>
      </c>
      <c r="B2045" t="s">
        <v>10</v>
      </c>
      <c r="C2045" s="3">
        <v>46128</v>
      </c>
      <c r="D2045" t="s">
        <v>699</v>
      </c>
      <c r="E2045" t="s">
        <v>12</v>
      </c>
      <c r="F2045" t="s">
        <v>13</v>
      </c>
      <c r="G2045" t="s">
        <v>16</v>
      </c>
      <c r="H2045" s="4">
        <v>0</v>
      </c>
      <c r="J2045" t="str">
        <f t="shared" si="62"/>
        <v>0000082973Consolidated City Population</v>
      </c>
      <c r="K2045" s="4">
        <f t="shared" si="63"/>
        <v>0</v>
      </c>
    </row>
    <row r="2046" spans="1:11">
      <c r="A2046" t="s">
        <v>698</v>
      </c>
      <c r="B2046" t="s">
        <v>10</v>
      </c>
      <c r="C2046" s="3">
        <v>46128</v>
      </c>
      <c r="D2046" t="s">
        <v>699</v>
      </c>
      <c r="E2046" t="s">
        <v>12</v>
      </c>
      <c r="F2046" t="s">
        <v>13</v>
      </c>
      <c r="G2046" t="s">
        <v>15</v>
      </c>
      <c r="H2046" s="4">
        <v>45728</v>
      </c>
      <c r="J2046" t="str">
        <f t="shared" si="62"/>
        <v>0000082973Current Unit Population</v>
      </c>
      <c r="K2046" s="4">
        <f t="shared" si="63"/>
        <v>45728</v>
      </c>
    </row>
    <row r="2047" spans="1:11">
      <c r="A2047" t="s">
        <v>698</v>
      </c>
      <c r="B2047" t="s">
        <v>10</v>
      </c>
      <c r="C2047" s="3">
        <v>46128</v>
      </c>
      <c r="D2047" t="s">
        <v>699</v>
      </c>
      <c r="E2047" t="s">
        <v>12</v>
      </c>
      <c r="F2047" t="s">
        <v>13</v>
      </c>
      <c r="G2047" t="s">
        <v>14</v>
      </c>
      <c r="H2047" s="4">
        <v>45728</v>
      </c>
      <c r="J2047" t="str">
        <f t="shared" si="62"/>
        <v>0000082973Decennial Unit Population</v>
      </c>
      <c r="K2047" s="4">
        <f t="shared" si="63"/>
        <v>45728</v>
      </c>
    </row>
    <row r="2048" spans="1:11">
      <c r="A2048" t="s">
        <v>700</v>
      </c>
      <c r="B2048" t="s">
        <v>10</v>
      </c>
      <c r="C2048" s="3">
        <v>46128</v>
      </c>
      <c r="D2048" t="s">
        <v>699</v>
      </c>
      <c r="E2048" t="s">
        <v>21</v>
      </c>
      <c r="F2048" t="s">
        <v>701</v>
      </c>
      <c r="G2048" t="s">
        <v>18</v>
      </c>
      <c r="H2048" s="4">
        <v>0</v>
      </c>
      <c r="J2048" t="str">
        <f t="shared" si="62"/>
        <v>0000121782Registered Vehicles</v>
      </c>
      <c r="K2048" s="4">
        <f t="shared" si="63"/>
        <v>0</v>
      </c>
    </row>
    <row r="2049" spans="1:11">
      <c r="A2049" t="s">
        <v>700</v>
      </c>
      <c r="B2049" t="s">
        <v>10</v>
      </c>
      <c r="C2049" s="3">
        <v>46128</v>
      </c>
      <c r="D2049" t="s">
        <v>699</v>
      </c>
      <c r="E2049" t="s">
        <v>21</v>
      </c>
      <c r="F2049" t="s">
        <v>701</v>
      </c>
      <c r="G2049" t="s">
        <v>17</v>
      </c>
      <c r="H2049" s="4">
        <v>0</v>
      </c>
      <c r="J2049" t="str">
        <f t="shared" si="62"/>
        <v>0000121782Registered Automobiles</v>
      </c>
      <c r="K2049" s="4">
        <f t="shared" si="63"/>
        <v>0</v>
      </c>
    </row>
    <row r="2050" spans="1:11">
      <c r="A2050" t="s">
        <v>700</v>
      </c>
      <c r="B2050" t="s">
        <v>10</v>
      </c>
      <c r="C2050" s="3">
        <v>46128</v>
      </c>
      <c r="D2050" t="s">
        <v>699</v>
      </c>
      <c r="E2050" t="s">
        <v>21</v>
      </c>
      <c r="F2050" t="s">
        <v>701</v>
      </c>
      <c r="G2050" t="s">
        <v>16</v>
      </c>
      <c r="H2050" s="4">
        <v>0</v>
      </c>
      <c r="J2050" t="str">
        <f t="shared" si="62"/>
        <v>0000121782Consolidated City Population</v>
      </c>
      <c r="K2050" s="4">
        <f t="shared" si="63"/>
        <v>0</v>
      </c>
    </row>
    <row r="2051" spans="1:11">
      <c r="A2051" t="s">
        <v>700</v>
      </c>
      <c r="B2051" t="s">
        <v>10</v>
      </c>
      <c r="C2051" s="3">
        <v>46128</v>
      </c>
      <c r="D2051" t="s">
        <v>699</v>
      </c>
      <c r="E2051" t="s">
        <v>21</v>
      </c>
      <c r="F2051" t="s">
        <v>701</v>
      </c>
      <c r="G2051" t="s">
        <v>19</v>
      </c>
      <c r="H2051" s="4">
        <v>166.58</v>
      </c>
      <c r="J2051" t="str">
        <f t="shared" ref="J2051:J2114" si="64">A2051&amp;G2051</f>
        <v>0000121782Miles of Road of Unit</v>
      </c>
      <c r="K2051" s="4">
        <f t="shared" ref="K2051:K2114" si="65">H2051</f>
        <v>166.58</v>
      </c>
    </row>
    <row r="2052" spans="1:11">
      <c r="A2052" t="s">
        <v>700</v>
      </c>
      <c r="B2052" t="s">
        <v>10</v>
      </c>
      <c r="C2052" s="3">
        <v>46128</v>
      </c>
      <c r="D2052" t="s">
        <v>699</v>
      </c>
      <c r="E2052" t="s">
        <v>21</v>
      </c>
      <c r="F2052" t="s">
        <v>701</v>
      </c>
      <c r="G2052" t="s">
        <v>14</v>
      </c>
      <c r="H2052" s="4">
        <v>32075</v>
      </c>
      <c r="J2052" t="str">
        <f t="shared" si="64"/>
        <v>0000121782Decennial Unit Population</v>
      </c>
      <c r="K2052" s="4">
        <f t="shared" si="65"/>
        <v>32075</v>
      </c>
    </row>
    <row r="2053" spans="1:11">
      <c r="A2053" t="s">
        <v>700</v>
      </c>
      <c r="B2053" t="s">
        <v>10</v>
      </c>
      <c r="C2053" s="3">
        <v>46128</v>
      </c>
      <c r="D2053" t="s">
        <v>699</v>
      </c>
      <c r="E2053" t="s">
        <v>21</v>
      </c>
      <c r="F2053" t="s">
        <v>701</v>
      </c>
      <c r="G2053" t="s">
        <v>15</v>
      </c>
      <c r="H2053" s="4">
        <v>32075</v>
      </c>
      <c r="J2053" t="str">
        <f t="shared" si="64"/>
        <v>0000121782Current Unit Population</v>
      </c>
      <c r="K2053" s="4">
        <f t="shared" si="65"/>
        <v>32075</v>
      </c>
    </row>
    <row r="2054" spans="1:11">
      <c r="A2054" t="s">
        <v>702</v>
      </c>
      <c r="B2054" t="s">
        <v>10</v>
      </c>
      <c r="C2054" s="3">
        <v>46128</v>
      </c>
      <c r="D2054" t="s">
        <v>699</v>
      </c>
      <c r="E2054" t="s">
        <v>21</v>
      </c>
      <c r="F2054" t="s">
        <v>703</v>
      </c>
      <c r="G2054" t="s">
        <v>15</v>
      </c>
      <c r="H2054" s="4">
        <v>22471</v>
      </c>
      <c r="J2054" t="str">
        <f t="shared" si="64"/>
        <v>0000077085Current Unit Population</v>
      </c>
      <c r="K2054" s="4">
        <f t="shared" si="65"/>
        <v>22471</v>
      </c>
    </row>
    <row r="2055" spans="1:11">
      <c r="A2055" t="s">
        <v>702</v>
      </c>
      <c r="B2055" t="s">
        <v>10</v>
      </c>
      <c r="C2055" s="3">
        <v>46128</v>
      </c>
      <c r="D2055" t="s">
        <v>699</v>
      </c>
      <c r="E2055" t="s">
        <v>21</v>
      </c>
      <c r="F2055" t="s">
        <v>703</v>
      </c>
      <c r="G2055" t="s">
        <v>16</v>
      </c>
      <c r="H2055" s="4">
        <v>0</v>
      </c>
      <c r="J2055" t="str">
        <f t="shared" si="64"/>
        <v>0000077085Consolidated City Population</v>
      </c>
      <c r="K2055" s="4">
        <f t="shared" si="65"/>
        <v>0</v>
      </c>
    </row>
    <row r="2056" spans="1:11">
      <c r="A2056" t="s">
        <v>702</v>
      </c>
      <c r="B2056" t="s">
        <v>10</v>
      </c>
      <c r="C2056" s="3">
        <v>46128</v>
      </c>
      <c r="D2056" t="s">
        <v>699</v>
      </c>
      <c r="E2056" t="s">
        <v>21</v>
      </c>
      <c r="F2056" t="s">
        <v>703</v>
      </c>
      <c r="G2056" t="s">
        <v>17</v>
      </c>
      <c r="H2056" s="4">
        <v>0</v>
      </c>
      <c r="J2056" t="str">
        <f t="shared" si="64"/>
        <v>0000077085Registered Automobiles</v>
      </c>
      <c r="K2056" s="4">
        <f t="shared" si="65"/>
        <v>0</v>
      </c>
    </row>
    <row r="2057" spans="1:11">
      <c r="A2057" t="s">
        <v>702</v>
      </c>
      <c r="B2057" t="s">
        <v>10</v>
      </c>
      <c r="C2057" s="3">
        <v>46128</v>
      </c>
      <c r="D2057" t="s">
        <v>699</v>
      </c>
      <c r="E2057" t="s">
        <v>21</v>
      </c>
      <c r="F2057" t="s">
        <v>703</v>
      </c>
      <c r="G2057" t="s">
        <v>18</v>
      </c>
      <c r="H2057" s="4">
        <v>0</v>
      </c>
      <c r="J2057" t="str">
        <f t="shared" si="64"/>
        <v>0000077085Registered Vehicles</v>
      </c>
      <c r="K2057" s="4">
        <f t="shared" si="65"/>
        <v>0</v>
      </c>
    </row>
    <row r="2058" spans="1:11">
      <c r="A2058" t="s">
        <v>702</v>
      </c>
      <c r="B2058" t="s">
        <v>10</v>
      </c>
      <c r="C2058" s="3">
        <v>46128</v>
      </c>
      <c r="D2058" t="s">
        <v>699</v>
      </c>
      <c r="E2058" t="s">
        <v>21</v>
      </c>
      <c r="F2058" t="s">
        <v>703</v>
      </c>
      <c r="G2058" t="s">
        <v>19</v>
      </c>
      <c r="H2058" s="4">
        <v>120.45</v>
      </c>
      <c r="J2058" t="str">
        <f t="shared" si="64"/>
        <v>0000077085Miles of Road of Unit</v>
      </c>
      <c r="K2058" s="4">
        <f t="shared" si="65"/>
        <v>120.45</v>
      </c>
    </row>
    <row r="2059" spans="1:11">
      <c r="A2059" t="s">
        <v>702</v>
      </c>
      <c r="B2059" t="s">
        <v>10</v>
      </c>
      <c r="C2059" s="3">
        <v>46128</v>
      </c>
      <c r="D2059" t="s">
        <v>699</v>
      </c>
      <c r="E2059" t="s">
        <v>21</v>
      </c>
      <c r="F2059" t="s">
        <v>703</v>
      </c>
      <c r="G2059" t="s">
        <v>14</v>
      </c>
      <c r="H2059" s="4">
        <v>22471</v>
      </c>
      <c r="J2059" t="str">
        <f t="shared" si="64"/>
        <v>0000077085Decennial Unit Population</v>
      </c>
      <c r="K2059" s="4">
        <f t="shared" si="65"/>
        <v>22471</v>
      </c>
    </row>
    <row r="2060" spans="1:11">
      <c r="A2060" t="s">
        <v>704</v>
      </c>
      <c r="B2060" t="s">
        <v>10</v>
      </c>
      <c r="C2060" s="3">
        <v>46128</v>
      </c>
      <c r="D2060" t="s">
        <v>699</v>
      </c>
      <c r="E2060" t="s">
        <v>21</v>
      </c>
      <c r="F2060" t="s">
        <v>697</v>
      </c>
      <c r="G2060" t="s">
        <v>19</v>
      </c>
      <c r="H2060" s="4">
        <v>1.92</v>
      </c>
      <c r="J2060" t="str">
        <f t="shared" si="64"/>
        <v>0000121774Miles of Road of Unit</v>
      </c>
      <c r="K2060" s="4">
        <f t="shared" si="65"/>
        <v>1.92</v>
      </c>
    </row>
    <row r="2061" spans="1:11">
      <c r="A2061" t="s">
        <v>704</v>
      </c>
      <c r="B2061" t="s">
        <v>10</v>
      </c>
      <c r="C2061" s="3">
        <v>46128</v>
      </c>
      <c r="D2061" t="s">
        <v>699</v>
      </c>
      <c r="E2061" t="s">
        <v>21</v>
      </c>
      <c r="F2061" t="s">
        <v>697</v>
      </c>
      <c r="G2061" t="s">
        <v>18</v>
      </c>
      <c r="H2061" s="4">
        <v>0</v>
      </c>
      <c r="J2061" t="str">
        <f t="shared" si="64"/>
        <v>0000121774Registered Vehicles</v>
      </c>
      <c r="K2061" s="4">
        <f t="shared" si="65"/>
        <v>0</v>
      </c>
    </row>
    <row r="2062" spans="1:11">
      <c r="A2062" t="s">
        <v>704</v>
      </c>
      <c r="B2062" t="s">
        <v>10</v>
      </c>
      <c r="C2062" s="3">
        <v>46128</v>
      </c>
      <c r="D2062" t="s">
        <v>699</v>
      </c>
      <c r="E2062" t="s">
        <v>21</v>
      </c>
      <c r="F2062" t="s">
        <v>697</v>
      </c>
      <c r="G2062" t="s">
        <v>17</v>
      </c>
      <c r="H2062" s="4">
        <v>0</v>
      </c>
      <c r="J2062" t="str">
        <f t="shared" si="64"/>
        <v>0000121774Registered Automobiles</v>
      </c>
      <c r="K2062" s="4">
        <f t="shared" si="65"/>
        <v>0</v>
      </c>
    </row>
    <row r="2063" spans="1:11">
      <c r="A2063" t="s">
        <v>704</v>
      </c>
      <c r="B2063" t="s">
        <v>10</v>
      </c>
      <c r="C2063" s="3">
        <v>46128</v>
      </c>
      <c r="D2063" t="s">
        <v>699</v>
      </c>
      <c r="E2063" t="s">
        <v>21</v>
      </c>
      <c r="F2063" t="s">
        <v>697</v>
      </c>
      <c r="G2063" t="s">
        <v>16</v>
      </c>
      <c r="H2063" s="4">
        <v>0</v>
      </c>
      <c r="J2063" t="str">
        <f t="shared" si="64"/>
        <v>0000121774Consolidated City Population</v>
      </c>
      <c r="K2063" s="4">
        <f t="shared" si="65"/>
        <v>0</v>
      </c>
    </row>
    <row r="2064" spans="1:11">
      <c r="A2064" t="s">
        <v>704</v>
      </c>
      <c r="B2064" t="s">
        <v>10</v>
      </c>
      <c r="C2064" s="3">
        <v>46128</v>
      </c>
      <c r="D2064" t="s">
        <v>699</v>
      </c>
      <c r="E2064" t="s">
        <v>21</v>
      </c>
      <c r="F2064" t="s">
        <v>697</v>
      </c>
      <c r="G2064" t="s">
        <v>14</v>
      </c>
      <c r="H2064" s="4">
        <v>190</v>
      </c>
      <c r="J2064" t="str">
        <f t="shared" si="64"/>
        <v>0000121774Decennial Unit Population</v>
      </c>
      <c r="K2064" s="4">
        <f t="shared" si="65"/>
        <v>190</v>
      </c>
    </row>
    <row r="2065" spans="1:11">
      <c r="A2065" t="s">
        <v>704</v>
      </c>
      <c r="B2065" t="s">
        <v>10</v>
      </c>
      <c r="C2065" s="3">
        <v>46128</v>
      </c>
      <c r="D2065" t="s">
        <v>699</v>
      </c>
      <c r="E2065" t="s">
        <v>21</v>
      </c>
      <c r="F2065" t="s">
        <v>697</v>
      </c>
      <c r="G2065" t="s">
        <v>15</v>
      </c>
      <c r="H2065" s="4">
        <v>190</v>
      </c>
      <c r="J2065" t="str">
        <f t="shared" si="64"/>
        <v>0000121774Current Unit Population</v>
      </c>
      <c r="K2065" s="4">
        <f t="shared" si="65"/>
        <v>190</v>
      </c>
    </row>
    <row r="2066" spans="1:11">
      <c r="A2066" t="s">
        <v>705</v>
      </c>
      <c r="B2066" t="s">
        <v>10</v>
      </c>
      <c r="C2066" s="3">
        <v>46128</v>
      </c>
      <c r="D2066" t="s">
        <v>699</v>
      </c>
      <c r="E2066" t="s">
        <v>21</v>
      </c>
      <c r="F2066" t="s">
        <v>706</v>
      </c>
      <c r="G2066" t="s">
        <v>19</v>
      </c>
      <c r="H2066" s="4">
        <v>16.75</v>
      </c>
      <c r="J2066" t="str">
        <f t="shared" si="64"/>
        <v>0000193123Miles of Road of Unit</v>
      </c>
      <c r="K2066" s="4">
        <f t="shared" si="65"/>
        <v>16.75</v>
      </c>
    </row>
    <row r="2067" spans="1:11">
      <c r="A2067" t="s">
        <v>705</v>
      </c>
      <c r="B2067" t="s">
        <v>10</v>
      </c>
      <c r="C2067" s="3">
        <v>46128</v>
      </c>
      <c r="D2067" t="s">
        <v>699</v>
      </c>
      <c r="E2067" t="s">
        <v>21</v>
      </c>
      <c r="F2067" t="s">
        <v>706</v>
      </c>
      <c r="G2067" t="s">
        <v>18</v>
      </c>
      <c r="H2067" s="4">
        <v>0</v>
      </c>
      <c r="J2067" t="str">
        <f t="shared" si="64"/>
        <v>0000193123Registered Vehicles</v>
      </c>
      <c r="K2067" s="4">
        <f t="shared" si="65"/>
        <v>0</v>
      </c>
    </row>
    <row r="2068" spans="1:11">
      <c r="A2068" t="s">
        <v>705</v>
      </c>
      <c r="B2068" t="s">
        <v>10</v>
      </c>
      <c r="C2068" s="3">
        <v>46128</v>
      </c>
      <c r="D2068" t="s">
        <v>699</v>
      </c>
      <c r="E2068" t="s">
        <v>21</v>
      </c>
      <c r="F2068" t="s">
        <v>706</v>
      </c>
      <c r="G2068" t="s">
        <v>17</v>
      </c>
      <c r="H2068" s="4">
        <v>0</v>
      </c>
      <c r="J2068" t="str">
        <f t="shared" si="64"/>
        <v>0000193123Registered Automobiles</v>
      </c>
      <c r="K2068" s="4">
        <f t="shared" si="65"/>
        <v>0</v>
      </c>
    </row>
    <row r="2069" spans="1:11">
      <c r="A2069" t="s">
        <v>705</v>
      </c>
      <c r="B2069" t="s">
        <v>10</v>
      </c>
      <c r="C2069" s="3">
        <v>46128</v>
      </c>
      <c r="D2069" t="s">
        <v>699</v>
      </c>
      <c r="E2069" t="s">
        <v>21</v>
      </c>
      <c r="F2069" t="s">
        <v>706</v>
      </c>
      <c r="G2069" t="s">
        <v>16</v>
      </c>
      <c r="H2069" s="4">
        <v>0</v>
      </c>
      <c r="J2069" t="str">
        <f t="shared" si="64"/>
        <v>0000193123Consolidated City Population</v>
      </c>
      <c r="K2069" s="4">
        <f t="shared" si="65"/>
        <v>0</v>
      </c>
    </row>
    <row r="2070" spans="1:11">
      <c r="A2070" t="s">
        <v>705</v>
      </c>
      <c r="B2070" t="s">
        <v>10</v>
      </c>
      <c r="C2070" s="3">
        <v>46128</v>
      </c>
      <c r="D2070" t="s">
        <v>699</v>
      </c>
      <c r="E2070" t="s">
        <v>21</v>
      </c>
      <c r="F2070" t="s">
        <v>706</v>
      </c>
      <c r="G2070" t="s">
        <v>15</v>
      </c>
      <c r="H2070" s="4">
        <v>1335</v>
      </c>
      <c r="J2070" t="str">
        <f t="shared" si="64"/>
        <v>0000193123Current Unit Population</v>
      </c>
      <c r="K2070" s="4">
        <f t="shared" si="65"/>
        <v>1335</v>
      </c>
    </row>
    <row r="2071" spans="1:11">
      <c r="A2071" t="s">
        <v>705</v>
      </c>
      <c r="B2071" t="s">
        <v>10</v>
      </c>
      <c r="C2071" s="3">
        <v>46128</v>
      </c>
      <c r="D2071" t="s">
        <v>699</v>
      </c>
      <c r="E2071" t="s">
        <v>21</v>
      </c>
      <c r="F2071" t="s">
        <v>706</v>
      </c>
      <c r="G2071" t="s">
        <v>14</v>
      </c>
      <c r="H2071" s="4">
        <v>1335</v>
      </c>
      <c r="J2071" t="str">
        <f t="shared" si="64"/>
        <v>0000193123Decennial Unit Population</v>
      </c>
      <c r="K2071" s="4">
        <f t="shared" si="65"/>
        <v>1335</v>
      </c>
    </row>
    <row r="2072" spans="1:11">
      <c r="A2072" t="s">
        <v>707</v>
      </c>
      <c r="B2072" t="s">
        <v>10</v>
      </c>
      <c r="C2072" s="3">
        <v>46128</v>
      </c>
      <c r="D2072" t="s">
        <v>699</v>
      </c>
      <c r="E2072" t="s">
        <v>21</v>
      </c>
      <c r="F2072" t="s">
        <v>708</v>
      </c>
      <c r="G2072" t="s">
        <v>14</v>
      </c>
      <c r="H2072" s="4">
        <v>555</v>
      </c>
      <c r="J2072" t="str">
        <f t="shared" si="64"/>
        <v>0000121776Decennial Unit Population</v>
      </c>
      <c r="K2072" s="4">
        <f t="shared" si="65"/>
        <v>555</v>
      </c>
    </row>
    <row r="2073" spans="1:11">
      <c r="A2073" t="s">
        <v>707</v>
      </c>
      <c r="B2073" t="s">
        <v>10</v>
      </c>
      <c r="C2073" s="3">
        <v>46128</v>
      </c>
      <c r="D2073" t="s">
        <v>699</v>
      </c>
      <c r="E2073" t="s">
        <v>21</v>
      </c>
      <c r="F2073" t="s">
        <v>708</v>
      </c>
      <c r="G2073" t="s">
        <v>15</v>
      </c>
      <c r="H2073" s="4">
        <v>555</v>
      </c>
      <c r="J2073" t="str">
        <f t="shared" si="64"/>
        <v>0000121776Current Unit Population</v>
      </c>
      <c r="K2073" s="4">
        <f t="shared" si="65"/>
        <v>555</v>
      </c>
    </row>
    <row r="2074" spans="1:11">
      <c r="A2074" t="s">
        <v>707</v>
      </c>
      <c r="B2074" t="s">
        <v>10</v>
      </c>
      <c r="C2074" s="3">
        <v>46128</v>
      </c>
      <c r="D2074" t="s">
        <v>699</v>
      </c>
      <c r="E2074" t="s">
        <v>21</v>
      </c>
      <c r="F2074" t="s">
        <v>708</v>
      </c>
      <c r="G2074" t="s">
        <v>16</v>
      </c>
      <c r="H2074" s="4">
        <v>0</v>
      </c>
      <c r="J2074" t="str">
        <f t="shared" si="64"/>
        <v>0000121776Consolidated City Population</v>
      </c>
      <c r="K2074" s="4">
        <f t="shared" si="65"/>
        <v>0</v>
      </c>
    </row>
    <row r="2075" spans="1:11">
      <c r="A2075" t="s">
        <v>707</v>
      </c>
      <c r="B2075" t="s">
        <v>10</v>
      </c>
      <c r="C2075" s="3">
        <v>46128</v>
      </c>
      <c r="D2075" t="s">
        <v>699</v>
      </c>
      <c r="E2075" t="s">
        <v>21</v>
      </c>
      <c r="F2075" t="s">
        <v>708</v>
      </c>
      <c r="G2075" t="s">
        <v>19</v>
      </c>
      <c r="H2075" s="4">
        <v>5.39</v>
      </c>
      <c r="J2075" t="str">
        <f t="shared" si="64"/>
        <v>0000121776Miles of Road of Unit</v>
      </c>
      <c r="K2075" s="4">
        <f t="shared" si="65"/>
        <v>5.39</v>
      </c>
    </row>
    <row r="2076" spans="1:11">
      <c r="A2076" t="s">
        <v>707</v>
      </c>
      <c r="B2076" t="s">
        <v>10</v>
      </c>
      <c r="C2076" s="3">
        <v>46128</v>
      </c>
      <c r="D2076" t="s">
        <v>699</v>
      </c>
      <c r="E2076" t="s">
        <v>21</v>
      </c>
      <c r="F2076" t="s">
        <v>708</v>
      </c>
      <c r="G2076" t="s">
        <v>18</v>
      </c>
      <c r="H2076" s="4">
        <v>0</v>
      </c>
      <c r="J2076" t="str">
        <f t="shared" si="64"/>
        <v>0000121776Registered Vehicles</v>
      </c>
      <c r="K2076" s="4">
        <f t="shared" si="65"/>
        <v>0</v>
      </c>
    </row>
    <row r="2077" spans="1:11">
      <c r="A2077" t="s">
        <v>707</v>
      </c>
      <c r="B2077" t="s">
        <v>10</v>
      </c>
      <c r="C2077" s="3">
        <v>46128</v>
      </c>
      <c r="D2077" t="s">
        <v>699</v>
      </c>
      <c r="E2077" t="s">
        <v>21</v>
      </c>
      <c r="F2077" t="s">
        <v>708</v>
      </c>
      <c r="G2077" t="s">
        <v>17</v>
      </c>
      <c r="H2077" s="4">
        <v>0</v>
      </c>
      <c r="J2077" t="str">
        <f t="shared" si="64"/>
        <v>0000121776Registered Automobiles</v>
      </c>
      <c r="K2077" s="4">
        <f t="shared" si="65"/>
        <v>0</v>
      </c>
    </row>
    <row r="2078" spans="1:11">
      <c r="A2078" t="s">
        <v>709</v>
      </c>
      <c r="B2078" t="s">
        <v>10</v>
      </c>
      <c r="C2078" s="3">
        <v>46128</v>
      </c>
      <c r="D2078" t="s">
        <v>699</v>
      </c>
      <c r="E2078" t="s">
        <v>21</v>
      </c>
      <c r="F2078" t="s">
        <v>710</v>
      </c>
      <c r="G2078" t="s">
        <v>18</v>
      </c>
      <c r="H2078" s="4">
        <v>0</v>
      </c>
      <c r="J2078" t="str">
        <f t="shared" si="64"/>
        <v>0000121780Registered Vehicles</v>
      </c>
      <c r="K2078" s="4">
        <f t="shared" si="65"/>
        <v>0</v>
      </c>
    </row>
    <row r="2079" spans="1:11">
      <c r="A2079" t="s">
        <v>709</v>
      </c>
      <c r="B2079" t="s">
        <v>10</v>
      </c>
      <c r="C2079" s="3">
        <v>46128</v>
      </c>
      <c r="D2079" t="s">
        <v>699</v>
      </c>
      <c r="E2079" t="s">
        <v>21</v>
      </c>
      <c r="F2079" t="s">
        <v>710</v>
      </c>
      <c r="G2079" t="s">
        <v>17</v>
      </c>
      <c r="H2079" s="4">
        <v>0</v>
      </c>
      <c r="J2079" t="str">
        <f t="shared" si="64"/>
        <v>0000121780Registered Automobiles</v>
      </c>
      <c r="K2079" s="4">
        <f t="shared" si="65"/>
        <v>0</v>
      </c>
    </row>
    <row r="2080" spans="1:11">
      <c r="A2080" t="s">
        <v>709</v>
      </c>
      <c r="B2080" t="s">
        <v>10</v>
      </c>
      <c r="C2080" s="3">
        <v>46128</v>
      </c>
      <c r="D2080" t="s">
        <v>699</v>
      </c>
      <c r="E2080" t="s">
        <v>21</v>
      </c>
      <c r="F2080" t="s">
        <v>710</v>
      </c>
      <c r="G2080" t="s">
        <v>16</v>
      </c>
      <c r="H2080" s="4">
        <v>0</v>
      </c>
      <c r="J2080" t="str">
        <f t="shared" si="64"/>
        <v>0000121780Consolidated City Population</v>
      </c>
      <c r="K2080" s="4">
        <f t="shared" si="65"/>
        <v>0</v>
      </c>
    </row>
    <row r="2081" spans="1:11">
      <c r="A2081" t="s">
        <v>709</v>
      </c>
      <c r="B2081" t="s">
        <v>10</v>
      </c>
      <c r="C2081" s="3">
        <v>46128</v>
      </c>
      <c r="D2081" t="s">
        <v>699</v>
      </c>
      <c r="E2081" t="s">
        <v>21</v>
      </c>
      <c r="F2081" t="s">
        <v>710</v>
      </c>
      <c r="G2081" t="s">
        <v>15</v>
      </c>
      <c r="H2081" s="4">
        <v>1189</v>
      </c>
      <c r="J2081" t="str">
        <f t="shared" si="64"/>
        <v>0000121780Current Unit Population</v>
      </c>
      <c r="K2081" s="4">
        <f t="shared" si="65"/>
        <v>1189</v>
      </c>
    </row>
    <row r="2082" spans="1:11">
      <c r="A2082" t="s">
        <v>709</v>
      </c>
      <c r="B2082" t="s">
        <v>10</v>
      </c>
      <c r="C2082" s="3">
        <v>46128</v>
      </c>
      <c r="D2082" t="s">
        <v>699</v>
      </c>
      <c r="E2082" t="s">
        <v>21</v>
      </c>
      <c r="F2082" t="s">
        <v>710</v>
      </c>
      <c r="G2082" t="s">
        <v>14</v>
      </c>
      <c r="H2082" s="4">
        <v>1189</v>
      </c>
      <c r="J2082" t="str">
        <f t="shared" si="64"/>
        <v>0000121780Decennial Unit Population</v>
      </c>
      <c r="K2082" s="4">
        <f t="shared" si="65"/>
        <v>1189</v>
      </c>
    </row>
    <row r="2083" spans="1:11">
      <c r="A2083" t="s">
        <v>709</v>
      </c>
      <c r="B2083" t="s">
        <v>10</v>
      </c>
      <c r="C2083" s="3">
        <v>46128</v>
      </c>
      <c r="D2083" t="s">
        <v>699</v>
      </c>
      <c r="E2083" t="s">
        <v>21</v>
      </c>
      <c r="F2083" t="s">
        <v>710</v>
      </c>
      <c r="G2083" t="s">
        <v>19</v>
      </c>
      <c r="H2083" s="4">
        <v>17.25</v>
      </c>
      <c r="J2083" t="str">
        <f t="shared" si="64"/>
        <v>0000121780Miles of Road of Unit</v>
      </c>
      <c r="K2083" s="4">
        <f t="shared" si="65"/>
        <v>17.25</v>
      </c>
    </row>
    <row r="2084" spans="1:11">
      <c r="A2084" t="s">
        <v>711</v>
      </c>
      <c r="B2084" t="s">
        <v>10</v>
      </c>
      <c r="C2084" s="3">
        <v>46128</v>
      </c>
      <c r="D2084" t="s">
        <v>699</v>
      </c>
      <c r="E2084" t="s">
        <v>21</v>
      </c>
      <c r="F2084" t="s">
        <v>712</v>
      </c>
      <c r="G2084" t="s">
        <v>18</v>
      </c>
      <c r="H2084" s="4">
        <v>0</v>
      </c>
      <c r="J2084" t="str">
        <f t="shared" si="64"/>
        <v>0000260728Registered Vehicles</v>
      </c>
      <c r="K2084" s="4">
        <f t="shared" si="65"/>
        <v>0</v>
      </c>
    </row>
    <row r="2085" spans="1:11">
      <c r="A2085" t="s">
        <v>711</v>
      </c>
      <c r="B2085" t="s">
        <v>10</v>
      </c>
      <c r="C2085" s="3">
        <v>46128</v>
      </c>
      <c r="D2085" t="s">
        <v>699</v>
      </c>
      <c r="E2085" t="s">
        <v>21</v>
      </c>
      <c r="F2085" t="s">
        <v>712</v>
      </c>
      <c r="G2085" t="s">
        <v>17</v>
      </c>
      <c r="H2085" s="4">
        <v>0</v>
      </c>
      <c r="J2085" t="str">
        <f t="shared" si="64"/>
        <v>0000260728Registered Automobiles</v>
      </c>
      <c r="K2085" s="4">
        <f t="shared" si="65"/>
        <v>0</v>
      </c>
    </row>
    <row r="2086" spans="1:11">
      <c r="A2086" t="s">
        <v>711</v>
      </c>
      <c r="B2086" t="s">
        <v>10</v>
      </c>
      <c r="C2086" s="3">
        <v>46128</v>
      </c>
      <c r="D2086" t="s">
        <v>699</v>
      </c>
      <c r="E2086" t="s">
        <v>21</v>
      </c>
      <c r="F2086" t="s">
        <v>712</v>
      </c>
      <c r="G2086" t="s">
        <v>16</v>
      </c>
      <c r="H2086" s="4">
        <v>0</v>
      </c>
      <c r="J2086" t="str">
        <f t="shared" si="64"/>
        <v>0000260728Consolidated City Population</v>
      </c>
      <c r="K2086" s="4">
        <f t="shared" si="65"/>
        <v>0</v>
      </c>
    </row>
    <row r="2087" spans="1:11">
      <c r="A2087" t="s">
        <v>711</v>
      </c>
      <c r="B2087" t="s">
        <v>10</v>
      </c>
      <c r="C2087" s="3">
        <v>46128</v>
      </c>
      <c r="D2087" t="s">
        <v>699</v>
      </c>
      <c r="E2087" t="s">
        <v>21</v>
      </c>
      <c r="F2087" t="s">
        <v>712</v>
      </c>
      <c r="G2087" t="s">
        <v>15</v>
      </c>
      <c r="H2087" s="4">
        <v>306</v>
      </c>
      <c r="J2087" t="str">
        <f t="shared" si="64"/>
        <v>0000260728Current Unit Population</v>
      </c>
      <c r="K2087" s="4">
        <f t="shared" si="65"/>
        <v>306</v>
      </c>
    </row>
    <row r="2088" spans="1:11">
      <c r="A2088" t="s">
        <v>711</v>
      </c>
      <c r="B2088" t="s">
        <v>10</v>
      </c>
      <c r="C2088" s="3">
        <v>46128</v>
      </c>
      <c r="D2088" t="s">
        <v>699</v>
      </c>
      <c r="E2088" t="s">
        <v>21</v>
      </c>
      <c r="F2088" t="s">
        <v>712</v>
      </c>
      <c r="G2088" t="s">
        <v>14</v>
      </c>
      <c r="H2088" s="4">
        <v>306</v>
      </c>
      <c r="J2088" t="str">
        <f t="shared" si="64"/>
        <v>0000260728Decennial Unit Population</v>
      </c>
      <c r="K2088" s="4">
        <f t="shared" si="65"/>
        <v>306</v>
      </c>
    </row>
    <row r="2089" spans="1:11">
      <c r="A2089" t="s">
        <v>711</v>
      </c>
      <c r="B2089" t="s">
        <v>10</v>
      </c>
      <c r="C2089" s="3">
        <v>46128</v>
      </c>
      <c r="D2089" t="s">
        <v>699</v>
      </c>
      <c r="E2089" t="s">
        <v>21</v>
      </c>
      <c r="F2089" t="s">
        <v>712</v>
      </c>
      <c r="G2089" t="s">
        <v>19</v>
      </c>
      <c r="H2089" s="4">
        <v>8.65</v>
      </c>
      <c r="J2089" t="str">
        <f t="shared" si="64"/>
        <v>0000260728Miles of Road of Unit</v>
      </c>
      <c r="K2089" s="4">
        <f t="shared" si="65"/>
        <v>8.65</v>
      </c>
    </row>
    <row r="2090" spans="1:11">
      <c r="A2090" t="s">
        <v>713</v>
      </c>
      <c r="B2090" t="s">
        <v>10</v>
      </c>
      <c r="C2090" s="3">
        <v>46128</v>
      </c>
      <c r="D2090" t="s">
        <v>699</v>
      </c>
      <c r="E2090" t="s">
        <v>21</v>
      </c>
      <c r="F2090" t="s">
        <v>714</v>
      </c>
      <c r="G2090" t="s">
        <v>19</v>
      </c>
      <c r="H2090" s="4">
        <v>2.63</v>
      </c>
      <c r="J2090" t="str">
        <f t="shared" si="64"/>
        <v>0000260729Miles of Road of Unit</v>
      </c>
      <c r="K2090" s="4">
        <f t="shared" si="65"/>
        <v>2.63</v>
      </c>
    </row>
    <row r="2091" spans="1:11">
      <c r="A2091" t="s">
        <v>713</v>
      </c>
      <c r="B2091" t="s">
        <v>10</v>
      </c>
      <c r="C2091" s="3">
        <v>46128</v>
      </c>
      <c r="D2091" t="s">
        <v>699</v>
      </c>
      <c r="E2091" t="s">
        <v>21</v>
      </c>
      <c r="F2091" t="s">
        <v>714</v>
      </c>
      <c r="G2091" t="s">
        <v>18</v>
      </c>
      <c r="H2091" s="4">
        <v>0</v>
      </c>
      <c r="J2091" t="str">
        <f t="shared" si="64"/>
        <v>0000260729Registered Vehicles</v>
      </c>
      <c r="K2091" s="4">
        <f t="shared" si="65"/>
        <v>0</v>
      </c>
    </row>
    <row r="2092" spans="1:11">
      <c r="A2092" t="s">
        <v>713</v>
      </c>
      <c r="B2092" t="s">
        <v>10</v>
      </c>
      <c r="C2092" s="3">
        <v>46128</v>
      </c>
      <c r="D2092" t="s">
        <v>699</v>
      </c>
      <c r="E2092" t="s">
        <v>21</v>
      </c>
      <c r="F2092" t="s">
        <v>714</v>
      </c>
      <c r="G2092" t="s">
        <v>17</v>
      </c>
      <c r="H2092" s="4">
        <v>0</v>
      </c>
      <c r="J2092" t="str">
        <f t="shared" si="64"/>
        <v>0000260729Registered Automobiles</v>
      </c>
      <c r="K2092" s="4">
        <f t="shared" si="65"/>
        <v>0</v>
      </c>
    </row>
    <row r="2093" spans="1:11">
      <c r="A2093" t="s">
        <v>713</v>
      </c>
      <c r="B2093" t="s">
        <v>10</v>
      </c>
      <c r="C2093" s="3">
        <v>46128</v>
      </c>
      <c r="D2093" t="s">
        <v>699</v>
      </c>
      <c r="E2093" t="s">
        <v>21</v>
      </c>
      <c r="F2093" t="s">
        <v>714</v>
      </c>
      <c r="G2093" t="s">
        <v>16</v>
      </c>
      <c r="H2093" s="4">
        <v>0</v>
      </c>
      <c r="J2093" t="str">
        <f t="shared" si="64"/>
        <v>0000260729Consolidated City Population</v>
      </c>
      <c r="K2093" s="4">
        <f t="shared" si="65"/>
        <v>0</v>
      </c>
    </row>
    <row r="2094" spans="1:11">
      <c r="A2094" t="s">
        <v>713</v>
      </c>
      <c r="B2094" t="s">
        <v>10</v>
      </c>
      <c r="C2094" s="3">
        <v>46128</v>
      </c>
      <c r="D2094" t="s">
        <v>699</v>
      </c>
      <c r="E2094" t="s">
        <v>21</v>
      </c>
      <c r="F2094" t="s">
        <v>714</v>
      </c>
      <c r="G2094" t="s">
        <v>15</v>
      </c>
      <c r="H2094" s="4">
        <v>242</v>
      </c>
      <c r="J2094" t="str">
        <f t="shared" si="64"/>
        <v>0000260729Current Unit Population</v>
      </c>
      <c r="K2094" s="4">
        <f t="shared" si="65"/>
        <v>242</v>
      </c>
    </row>
    <row r="2095" spans="1:11">
      <c r="A2095" t="s">
        <v>713</v>
      </c>
      <c r="B2095" t="s">
        <v>10</v>
      </c>
      <c r="C2095" s="3">
        <v>46128</v>
      </c>
      <c r="D2095" t="s">
        <v>699</v>
      </c>
      <c r="E2095" t="s">
        <v>21</v>
      </c>
      <c r="F2095" t="s">
        <v>714</v>
      </c>
      <c r="G2095" t="s">
        <v>14</v>
      </c>
      <c r="H2095" s="4">
        <v>242</v>
      </c>
      <c r="J2095" t="str">
        <f t="shared" si="64"/>
        <v>0000260729Decennial Unit Population</v>
      </c>
      <c r="K2095" s="4">
        <f t="shared" si="65"/>
        <v>242</v>
      </c>
    </row>
    <row r="2096" spans="1:11">
      <c r="A2096" t="s">
        <v>715</v>
      </c>
      <c r="B2096" t="s">
        <v>10</v>
      </c>
      <c r="C2096" s="3">
        <v>46128</v>
      </c>
      <c r="D2096" t="s">
        <v>699</v>
      </c>
      <c r="E2096" t="s">
        <v>21</v>
      </c>
      <c r="F2096" t="s">
        <v>716</v>
      </c>
      <c r="G2096" t="s">
        <v>18</v>
      </c>
      <c r="H2096" s="4">
        <v>0</v>
      </c>
      <c r="J2096" t="str">
        <f t="shared" si="64"/>
        <v>0000121789Registered Vehicles</v>
      </c>
      <c r="K2096" s="4">
        <f t="shared" si="65"/>
        <v>0</v>
      </c>
    </row>
    <row r="2097" spans="1:11">
      <c r="A2097" t="s">
        <v>715</v>
      </c>
      <c r="B2097" t="s">
        <v>10</v>
      </c>
      <c r="C2097" s="3">
        <v>46128</v>
      </c>
      <c r="D2097" t="s">
        <v>699</v>
      </c>
      <c r="E2097" t="s">
        <v>21</v>
      </c>
      <c r="F2097" t="s">
        <v>716</v>
      </c>
      <c r="G2097" t="s">
        <v>17</v>
      </c>
      <c r="H2097" s="4">
        <v>0</v>
      </c>
      <c r="J2097" t="str">
        <f t="shared" si="64"/>
        <v>0000121789Registered Automobiles</v>
      </c>
      <c r="K2097" s="4">
        <f t="shared" si="65"/>
        <v>0</v>
      </c>
    </row>
    <row r="2098" spans="1:11">
      <c r="A2098" t="s">
        <v>715</v>
      </c>
      <c r="B2098" t="s">
        <v>10</v>
      </c>
      <c r="C2098" s="3">
        <v>46128</v>
      </c>
      <c r="D2098" t="s">
        <v>699</v>
      </c>
      <c r="E2098" t="s">
        <v>21</v>
      </c>
      <c r="F2098" t="s">
        <v>716</v>
      </c>
      <c r="G2098" t="s">
        <v>16</v>
      </c>
      <c r="H2098" s="4">
        <v>0</v>
      </c>
      <c r="J2098" t="str">
        <f t="shared" si="64"/>
        <v>0000121789Consolidated City Population</v>
      </c>
      <c r="K2098" s="4">
        <f t="shared" si="65"/>
        <v>0</v>
      </c>
    </row>
    <row r="2099" spans="1:11">
      <c r="A2099" t="s">
        <v>715</v>
      </c>
      <c r="B2099" t="s">
        <v>10</v>
      </c>
      <c r="C2099" s="3">
        <v>46128</v>
      </c>
      <c r="D2099" t="s">
        <v>699</v>
      </c>
      <c r="E2099" t="s">
        <v>21</v>
      </c>
      <c r="F2099" t="s">
        <v>716</v>
      </c>
      <c r="G2099" t="s">
        <v>15</v>
      </c>
      <c r="H2099" s="4">
        <v>2060</v>
      </c>
      <c r="J2099" t="str">
        <f t="shared" si="64"/>
        <v>0000121789Current Unit Population</v>
      </c>
      <c r="K2099" s="4">
        <f t="shared" si="65"/>
        <v>2060</v>
      </c>
    </row>
    <row r="2100" spans="1:11">
      <c r="A2100" t="s">
        <v>715</v>
      </c>
      <c r="B2100" t="s">
        <v>10</v>
      </c>
      <c r="C2100" s="3">
        <v>46128</v>
      </c>
      <c r="D2100" t="s">
        <v>699</v>
      </c>
      <c r="E2100" t="s">
        <v>21</v>
      </c>
      <c r="F2100" t="s">
        <v>716</v>
      </c>
      <c r="G2100" t="s">
        <v>14</v>
      </c>
      <c r="H2100" s="4">
        <v>2060</v>
      </c>
      <c r="J2100" t="str">
        <f t="shared" si="64"/>
        <v>0000121789Decennial Unit Population</v>
      </c>
      <c r="K2100" s="4">
        <f t="shared" si="65"/>
        <v>2060</v>
      </c>
    </row>
    <row r="2101" spans="1:11">
      <c r="A2101" t="s">
        <v>715</v>
      </c>
      <c r="B2101" t="s">
        <v>10</v>
      </c>
      <c r="C2101" s="3">
        <v>46128</v>
      </c>
      <c r="D2101" t="s">
        <v>699</v>
      </c>
      <c r="E2101" t="s">
        <v>21</v>
      </c>
      <c r="F2101" t="s">
        <v>716</v>
      </c>
      <c r="G2101" t="s">
        <v>19</v>
      </c>
      <c r="H2101" s="4">
        <v>12.57</v>
      </c>
      <c r="J2101" t="str">
        <f t="shared" si="64"/>
        <v>0000121789Miles of Road of Unit</v>
      </c>
      <c r="K2101" s="4">
        <f t="shared" si="65"/>
        <v>12.57</v>
      </c>
    </row>
    <row r="2102" spans="1:11">
      <c r="A2102" t="s">
        <v>717</v>
      </c>
      <c r="B2102" t="s">
        <v>10</v>
      </c>
      <c r="C2102" s="3">
        <v>46128</v>
      </c>
      <c r="D2102" t="s">
        <v>699</v>
      </c>
      <c r="E2102" t="s">
        <v>21</v>
      </c>
      <c r="F2102" t="s">
        <v>718</v>
      </c>
      <c r="G2102" t="s">
        <v>18</v>
      </c>
      <c r="H2102" s="4">
        <v>0</v>
      </c>
      <c r="J2102" t="str">
        <f t="shared" si="64"/>
        <v>0000121794Registered Vehicles</v>
      </c>
      <c r="K2102" s="4">
        <f t="shared" si="65"/>
        <v>0</v>
      </c>
    </row>
    <row r="2103" spans="1:11">
      <c r="A2103" t="s">
        <v>717</v>
      </c>
      <c r="B2103" t="s">
        <v>10</v>
      </c>
      <c r="C2103" s="3">
        <v>46128</v>
      </c>
      <c r="D2103" t="s">
        <v>699</v>
      </c>
      <c r="E2103" t="s">
        <v>21</v>
      </c>
      <c r="F2103" t="s">
        <v>718</v>
      </c>
      <c r="G2103" t="s">
        <v>19</v>
      </c>
      <c r="H2103" s="4">
        <v>9.27</v>
      </c>
      <c r="J2103" t="str">
        <f t="shared" si="64"/>
        <v>0000121794Miles of Road of Unit</v>
      </c>
      <c r="K2103" s="4">
        <f t="shared" si="65"/>
        <v>9.27</v>
      </c>
    </row>
    <row r="2104" spans="1:11">
      <c r="A2104" t="s">
        <v>717</v>
      </c>
      <c r="B2104" t="s">
        <v>10</v>
      </c>
      <c r="C2104" s="3">
        <v>46128</v>
      </c>
      <c r="D2104" t="s">
        <v>699</v>
      </c>
      <c r="E2104" t="s">
        <v>21</v>
      </c>
      <c r="F2104" t="s">
        <v>718</v>
      </c>
      <c r="G2104" t="s">
        <v>14</v>
      </c>
      <c r="H2104" s="4">
        <v>1009</v>
      </c>
      <c r="J2104" t="str">
        <f t="shared" si="64"/>
        <v>0000121794Decennial Unit Population</v>
      </c>
      <c r="K2104" s="4">
        <f t="shared" si="65"/>
        <v>1009</v>
      </c>
    </row>
    <row r="2105" spans="1:11">
      <c r="A2105" t="s">
        <v>717</v>
      </c>
      <c r="B2105" t="s">
        <v>10</v>
      </c>
      <c r="C2105" s="3">
        <v>46128</v>
      </c>
      <c r="D2105" t="s">
        <v>699</v>
      </c>
      <c r="E2105" t="s">
        <v>21</v>
      </c>
      <c r="F2105" t="s">
        <v>718</v>
      </c>
      <c r="G2105" t="s">
        <v>15</v>
      </c>
      <c r="H2105" s="4">
        <v>1009</v>
      </c>
      <c r="J2105" t="str">
        <f t="shared" si="64"/>
        <v>0000121794Current Unit Population</v>
      </c>
      <c r="K2105" s="4">
        <f t="shared" si="65"/>
        <v>1009</v>
      </c>
    </row>
    <row r="2106" spans="1:11">
      <c r="A2106" t="s">
        <v>717</v>
      </c>
      <c r="B2106" t="s">
        <v>10</v>
      </c>
      <c r="C2106" s="3">
        <v>46128</v>
      </c>
      <c r="D2106" t="s">
        <v>699</v>
      </c>
      <c r="E2106" t="s">
        <v>21</v>
      </c>
      <c r="F2106" t="s">
        <v>718</v>
      </c>
      <c r="G2106" t="s">
        <v>16</v>
      </c>
      <c r="H2106" s="4">
        <v>0</v>
      </c>
      <c r="J2106" t="str">
        <f t="shared" si="64"/>
        <v>0000121794Consolidated City Population</v>
      </c>
      <c r="K2106" s="4">
        <f t="shared" si="65"/>
        <v>0</v>
      </c>
    </row>
    <row r="2107" spans="1:11">
      <c r="A2107" t="s">
        <v>717</v>
      </c>
      <c r="B2107" t="s">
        <v>10</v>
      </c>
      <c r="C2107" s="3">
        <v>46128</v>
      </c>
      <c r="D2107" t="s">
        <v>699</v>
      </c>
      <c r="E2107" t="s">
        <v>21</v>
      </c>
      <c r="F2107" t="s">
        <v>718</v>
      </c>
      <c r="G2107" t="s">
        <v>17</v>
      </c>
      <c r="H2107" s="4">
        <v>0</v>
      </c>
      <c r="J2107" t="str">
        <f t="shared" si="64"/>
        <v>0000121794Registered Automobiles</v>
      </c>
      <c r="K2107" s="4">
        <f t="shared" si="65"/>
        <v>0</v>
      </c>
    </row>
    <row r="2108" spans="1:11">
      <c r="A2108" t="s">
        <v>719</v>
      </c>
      <c r="B2108" t="s">
        <v>10</v>
      </c>
      <c r="C2108" s="3">
        <v>46128</v>
      </c>
      <c r="D2108" t="s">
        <v>699</v>
      </c>
      <c r="E2108" t="s">
        <v>21</v>
      </c>
      <c r="F2108" t="s">
        <v>720</v>
      </c>
      <c r="G2108" t="s">
        <v>16</v>
      </c>
      <c r="H2108" s="4">
        <v>0</v>
      </c>
      <c r="J2108" t="str">
        <f t="shared" si="64"/>
        <v>0000121795Consolidated City Population</v>
      </c>
      <c r="K2108" s="4">
        <f t="shared" si="65"/>
        <v>0</v>
      </c>
    </row>
    <row r="2109" spans="1:11">
      <c r="A2109" t="s">
        <v>719</v>
      </c>
      <c r="B2109" t="s">
        <v>10</v>
      </c>
      <c r="C2109" s="3">
        <v>46128</v>
      </c>
      <c r="D2109" t="s">
        <v>699</v>
      </c>
      <c r="E2109" t="s">
        <v>21</v>
      </c>
      <c r="F2109" t="s">
        <v>720</v>
      </c>
      <c r="G2109" t="s">
        <v>17</v>
      </c>
      <c r="H2109" s="4">
        <v>0</v>
      </c>
      <c r="J2109" t="str">
        <f t="shared" si="64"/>
        <v>0000121795Registered Automobiles</v>
      </c>
      <c r="K2109" s="4">
        <f t="shared" si="65"/>
        <v>0</v>
      </c>
    </row>
    <row r="2110" spans="1:11">
      <c r="A2110" t="s">
        <v>719</v>
      </c>
      <c r="B2110" t="s">
        <v>10</v>
      </c>
      <c r="C2110" s="3">
        <v>46128</v>
      </c>
      <c r="D2110" t="s">
        <v>699</v>
      </c>
      <c r="E2110" t="s">
        <v>21</v>
      </c>
      <c r="F2110" t="s">
        <v>720</v>
      </c>
      <c r="G2110" t="s">
        <v>15</v>
      </c>
      <c r="H2110" s="4">
        <v>5257</v>
      </c>
      <c r="J2110" t="str">
        <f t="shared" si="64"/>
        <v>0000121795Current Unit Population</v>
      </c>
      <c r="K2110" s="4">
        <f t="shared" si="65"/>
        <v>5257</v>
      </c>
    </row>
    <row r="2111" spans="1:11">
      <c r="A2111" t="s">
        <v>719</v>
      </c>
      <c r="B2111" t="s">
        <v>10</v>
      </c>
      <c r="C2111" s="3">
        <v>46128</v>
      </c>
      <c r="D2111" t="s">
        <v>699</v>
      </c>
      <c r="E2111" t="s">
        <v>21</v>
      </c>
      <c r="F2111" t="s">
        <v>720</v>
      </c>
      <c r="G2111" t="s">
        <v>19</v>
      </c>
      <c r="H2111" s="4">
        <v>9.73</v>
      </c>
      <c r="J2111" t="str">
        <f t="shared" si="64"/>
        <v>0000121795Miles of Road of Unit</v>
      </c>
      <c r="K2111" s="4">
        <f t="shared" si="65"/>
        <v>9.73</v>
      </c>
    </row>
    <row r="2112" spans="1:11">
      <c r="A2112" t="s">
        <v>719</v>
      </c>
      <c r="B2112" t="s">
        <v>10</v>
      </c>
      <c r="C2112" s="3">
        <v>46128</v>
      </c>
      <c r="D2112" t="s">
        <v>699</v>
      </c>
      <c r="E2112" t="s">
        <v>21</v>
      </c>
      <c r="F2112" t="s">
        <v>720</v>
      </c>
      <c r="G2112" t="s">
        <v>14</v>
      </c>
      <c r="H2112" s="4">
        <v>5257</v>
      </c>
      <c r="J2112" t="str">
        <f t="shared" si="64"/>
        <v>0000121795Decennial Unit Population</v>
      </c>
      <c r="K2112" s="4">
        <f t="shared" si="65"/>
        <v>5257</v>
      </c>
    </row>
    <row r="2113" spans="1:11">
      <c r="A2113" t="s">
        <v>719</v>
      </c>
      <c r="B2113" t="s">
        <v>10</v>
      </c>
      <c r="C2113" s="3">
        <v>46128</v>
      </c>
      <c r="D2113" t="s">
        <v>699</v>
      </c>
      <c r="E2113" t="s">
        <v>21</v>
      </c>
      <c r="F2113" t="s">
        <v>720</v>
      </c>
      <c r="G2113" t="s">
        <v>18</v>
      </c>
      <c r="H2113" s="4">
        <v>0</v>
      </c>
      <c r="J2113" t="str">
        <f t="shared" si="64"/>
        <v>0000121795Registered Vehicles</v>
      </c>
      <c r="K2113" s="4">
        <f t="shared" si="65"/>
        <v>0</v>
      </c>
    </row>
    <row r="2114" spans="1:11">
      <c r="A2114" t="s">
        <v>721</v>
      </c>
      <c r="B2114" t="s">
        <v>10</v>
      </c>
      <c r="C2114" s="3">
        <v>46128</v>
      </c>
      <c r="D2114" t="s">
        <v>722</v>
      </c>
      <c r="E2114" t="s">
        <v>12</v>
      </c>
      <c r="F2114" t="s">
        <v>13</v>
      </c>
      <c r="G2114" t="s">
        <v>14</v>
      </c>
      <c r="H2114" s="4">
        <v>26149</v>
      </c>
      <c r="J2114" t="str">
        <f t="shared" si="64"/>
        <v>0000077084Decennial Unit Population</v>
      </c>
      <c r="K2114" s="4">
        <f t="shared" si="65"/>
        <v>26149</v>
      </c>
    </row>
    <row r="2115" spans="1:11">
      <c r="A2115" t="s">
        <v>721</v>
      </c>
      <c r="B2115" t="s">
        <v>10</v>
      </c>
      <c r="C2115" s="3">
        <v>46128</v>
      </c>
      <c r="D2115" t="s">
        <v>722</v>
      </c>
      <c r="E2115" t="s">
        <v>12</v>
      </c>
      <c r="F2115" t="s">
        <v>13</v>
      </c>
      <c r="G2115" t="s">
        <v>15</v>
      </c>
      <c r="H2115" s="4">
        <v>26149</v>
      </c>
      <c r="J2115" t="str">
        <f t="shared" ref="J2115:J2178" si="66">A2115&amp;G2115</f>
        <v>0000077084Current Unit Population</v>
      </c>
      <c r="K2115" s="4">
        <f t="shared" ref="K2115:K2178" si="67">H2115</f>
        <v>26149</v>
      </c>
    </row>
    <row r="2116" spans="1:11">
      <c r="A2116" t="s">
        <v>721</v>
      </c>
      <c r="B2116" t="s">
        <v>10</v>
      </c>
      <c r="C2116" s="3">
        <v>46128</v>
      </c>
      <c r="D2116" t="s">
        <v>722</v>
      </c>
      <c r="E2116" t="s">
        <v>12</v>
      </c>
      <c r="F2116" t="s">
        <v>13</v>
      </c>
      <c r="G2116" t="s">
        <v>16</v>
      </c>
      <c r="H2116" s="4">
        <v>0</v>
      </c>
      <c r="J2116" t="str">
        <f t="shared" si="66"/>
        <v>0000077084Consolidated City Population</v>
      </c>
      <c r="K2116" s="4">
        <f t="shared" si="67"/>
        <v>0</v>
      </c>
    </row>
    <row r="2117" spans="1:11">
      <c r="A2117" t="s">
        <v>721</v>
      </c>
      <c r="B2117" t="s">
        <v>10</v>
      </c>
      <c r="C2117" s="3">
        <v>46128</v>
      </c>
      <c r="D2117" t="s">
        <v>722</v>
      </c>
      <c r="E2117" t="s">
        <v>12</v>
      </c>
      <c r="F2117" t="s">
        <v>13</v>
      </c>
      <c r="G2117" t="s">
        <v>17</v>
      </c>
      <c r="H2117" s="4">
        <v>29541</v>
      </c>
      <c r="J2117" t="str">
        <f t="shared" si="66"/>
        <v>0000077084Registered Automobiles</v>
      </c>
      <c r="K2117" s="4">
        <f t="shared" si="67"/>
        <v>29541</v>
      </c>
    </row>
    <row r="2118" spans="1:11">
      <c r="A2118" t="s">
        <v>721</v>
      </c>
      <c r="B2118" t="s">
        <v>10</v>
      </c>
      <c r="C2118" s="3">
        <v>46128</v>
      </c>
      <c r="D2118" t="s">
        <v>722</v>
      </c>
      <c r="E2118" t="s">
        <v>12</v>
      </c>
      <c r="F2118" t="s">
        <v>13</v>
      </c>
      <c r="G2118" t="s">
        <v>18</v>
      </c>
      <c r="H2118" s="4">
        <v>55558</v>
      </c>
      <c r="J2118" t="str">
        <f t="shared" si="66"/>
        <v>0000077084Registered Vehicles</v>
      </c>
      <c r="K2118" s="4">
        <f t="shared" si="67"/>
        <v>55558</v>
      </c>
    </row>
    <row r="2119" spans="1:11">
      <c r="A2119" t="s">
        <v>721</v>
      </c>
      <c r="B2119" t="s">
        <v>10</v>
      </c>
      <c r="C2119" s="3">
        <v>46128</v>
      </c>
      <c r="D2119" t="s">
        <v>722</v>
      </c>
      <c r="E2119" t="s">
        <v>12</v>
      </c>
      <c r="F2119" t="s">
        <v>13</v>
      </c>
      <c r="G2119" t="s">
        <v>19</v>
      </c>
      <c r="H2119" s="4">
        <v>670.65</v>
      </c>
      <c r="J2119" t="str">
        <f t="shared" si="66"/>
        <v>0000077084Miles of Road of Unit</v>
      </c>
      <c r="K2119" s="4">
        <f t="shared" si="67"/>
        <v>670.65</v>
      </c>
    </row>
    <row r="2120" spans="1:11">
      <c r="A2120" t="s">
        <v>723</v>
      </c>
      <c r="B2120" t="s">
        <v>10</v>
      </c>
      <c r="C2120" s="3">
        <v>46128</v>
      </c>
      <c r="D2120" t="s">
        <v>722</v>
      </c>
      <c r="E2120" t="s">
        <v>21</v>
      </c>
      <c r="F2120" t="s">
        <v>724</v>
      </c>
      <c r="G2120" t="s">
        <v>14</v>
      </c>
      <c r="H2120" s="4">
        <v>13792</v>
      </c>
      <c r="J2120" t="str">
        <f t="shared" si="66"/>
        <v>0000121815Decennial Unit Population</v>
      </c>
      <c r="K2120" s="4">
        <f t="shared" si="67"/>
        <v>13792</v>
      </c>
    </row>
    <row r="2121" spans="1:11">
      <c r="A2121" t="s">
        <v>723</v>
      </c>
      <c r="B2121" t="s">
        <v>10</v>
      </c>
      <c r="C2121" s="3">
        <v>46128</v>
      </c>
      <c r="D2121" t="s">
        <v>722</v>
      </c>
      <c r="E2121" t="s">
        <v>21</v>
      </c>
      <c r="F2121" t="s">
        <v>724</v>
      </c>
      <c r="G2121" t="s">
        <v>15</v>
      </c>
      <c r="H2121" s="4">
        <v>13792</v>
      </c>
      <c r="J2121" t="str">
        <f t="shared" si="66"/>
        <v>0000121815Current Unit Population</v>
      </c>
      <c r="K2121" s="4">
        <f t="shared" si="67"/>
        <v>13792</v>
      </c>
    </row>
    <row r="2122" spans="1:11">
      <c r="A2122" t="s">
        <v>723</v>
      </c>
      <c r="B2122" t="s">
        <v>10</v>
      </c>
      <c r="C2122" s="3">
        <v>46128</v>
      </c>
      <c r="D2122" t="s">
        <v>722</v>
      </c>
      <c r="E2122" t="s">
        <v>21</v>
      </c>
      <c r="F2122" t="s">
        <v>724</v>
      </c>
      <c r="G2122" t="s">
        <v>16</v>
      </c>
      <c r="H2122" s="4">
        <v>0</v>
      </c>
      <c r="J2122" t="str">
        <f t="shared" si="66"/>
        <v>0000121815Consolidated City Population</v>
      </c>
      <c r="K2122" s="4">
        <f t="shared" si="67"/>
        <v>0</v>
      </c>
    </row>
    <row r="2123" spans="1:11">
      <c r="A2123" t="s">
        <v>723</v>
      </c>
      <c r="B2123" t="s">
        <v>10</v>
      </c>
      <c r="C2123" s="3">
        <v>46128</v>
      </c>
      <c r="D2123" t="s">
        <v>722</v>
      </c>
      <c r="E2123" t="s">
        <v>21</v>
      </c>
      <c r="F2123" t="s">
        <v>724</v>
      </c>
      <c r="G2123" t="s">
        <v>17</v>
      </c>
      <c r="H2123" s="4">
        <v>0</v>
      </c>
      <c r="J2123" t="str">
        <f t="shared" si="66"/>
        <v>0000121815Registered Automobiles</v>
      </c>
      <c r="K2123" s="4">
        <f t="shared" si="67"/>
        <v>0</v>
      </c>
    </row>
    <row r="2124" spans="1:11">
      <c r="A2124" t="s">
        <v>723</v>
      </c>
      <c r="B2124" t="s">
        <v>10</v>
      </c>
      <c r="C2124" s="3">
        <v>46128</v>
      </c>
      <c r="D2124" t="s">
        <v>722</v>
      </c>
      <c r="E2124" t="s">
        <v>21</v>
      </c>
      <c r="F2124" t="s">
        <v>724</v>
      </c>
      <c r="G2124" t="s">
        <v>18</v>
      </c>
      <c r="H2124" s="4">
        <v>0</v>
      </c>
      <c r="J2124" t="str">
        <f t="shared" si="66"/>
        <v>0000121815Registered Vehicles</v>
      </c>
      <c r="K2124" s="4">
        <f t="shared" si="67"/>
        <v>0</v>
      </c>
    </row>
    <row r="2125" spans="1:11">
      <c r="A2125" t="s">
        <v>723</v>
      </c>
      <c r="B2125" t="s">
        <v>10</v>
      </c>
      <c r="C2125" s="3">
        <v>46128</v>
      </c>
      <c r="D2125" t="s">
        <v>722</v>
      </c>
      <c r="E2125" t="s">
        <v>21</v>
      </c>
      <c r="F2125" t="s">
        <v>724</v>
      </c>
      <c r="G2125" t="s">
        <v>19</v>
      </c>
      <c r="H2125" s="4">
        <v>94.66</v>
      </c>
      <c r="J2125" t="str">
        <f t="shared" si="66"/>
        <v>0000121815Miles of Road of Unit</v>
      </c>
      <c r="K2125" s="4">
        <f t="shared" si="67"/>
        <v>94.66</v>
      </c>
    </row>
    <row r="2126" spans="1:11">
      <c r="A2126" t="s">
        <v>725</v>
      </c>
      <c r="B2126" t="s">
        <v>10</v>
      </c>
      <c r="C2126" s="3">
        <v>46128</v>
      </c>
      <c r="D2126" t="s">
        <v>722</v>
      </c>
      <c r="E2126" t="s">
        <v>21</v>
      </c>
      <c r="F2126" t="s">
        <v>726</v>
      </c>
      <c r="G2126" t="s">
        <v>18</v>
      </c>
      <c r="H2126" s="4">
        <v>0</v>
      </c>
      <c r="J2126" t="str">
        <f t="shared" si="66"/>
        <v>0000121817Registered Vehicles</v>
      </c>
      <c r="K2126" s="4">
        <f t="shared" si="67"/>
        <v>0</v>
      </c>
    </row>
    <row r="2127" spans="1:11">
      <c r="A2127" t="s">
        <v>725</v>
      </c>
      <c r="B2127" t="s">
        <v>10</v>
      </c>
      <c r="C2127" s="3">
        <v>46128</v>
      </c>
      <c r="D2127" t="s">
        <v>722</v>
      </c>
      <c r="E2127" t="s">
        <v>21</v>
      </c>
      <c r="F2127" t="s">
        <v>726</v>
      </c>
      <c r="G2127" t="s">
        <v>17</v>
      </c>
      <c r="H2127" s="4">
        <v>0</v>
      </c>
      <c r="J2127" t="str">
        <f t="shared" si="66"/>
        <v>0000121817Registered Automobiles</v>
      </c>
      <c r="K2127" s="4">
        <f t="shared" si="67"/>
        <v>0</v>
      </c>
    </row>
    <row r="2128" spans="1:11">
      <c r="A2128" t="s">
        <v>725</v>
      </c>
      <c r="B2128" t="s">
        <v>10</v>
      </c>
      <c r="C2128" s="3">
        <v>46128</v>
      </c>
      <c r="D2128" t="s">
        <v>722</v>
      </c>
      <c r="E2128" t="s">
        <v>21</v>
      </c>
      <c r="F2128" t="s">
        <v>726</v>
      </c>
      <c r="G2128" t="s">
        <v>16</v>
      </c>
      <c r="H2128" s="4">
        <v>0</v>
      </c>
      <c r="J2128" t="str">
        <f t="shared" si="66"/>
        <v>0000121817Consolidated City Population</v>
      </c>
      <c r="K2128" s="4">
        <f t="shared" si="67"/>
        <v>0</v>
      </c>
    </row>
    <row r="2129" spans="1:11">
      <c r="A2129" t="s">
        <v>725</v>
      </c>
      <c r="B2129" t="s">
        <v>10</v>
      </c>
      <c r="C2129" s="3">
        <v>46128</v>
      </c>
      <c r="D2129" t="s">
        <v>722</v>
      </c>
      <c r="E2129" t="s">
        <v>21</v>
      </c>
      <c r="F2129" t="s">
        <v>726</v>
      </c>
      <c r="G2129" t="s">
        <v>15</v>
      </c>
      <c r="H2129" s="4">
        <v>3933</v>
      </c>
      <c r="J2129" t="str">
        <f t="shared" si="66"/>
        <v>0000121817Current Unit Population</v>
      </c>
      <c r="K2129" s="4">
        <f t="shared" si="67"/>
        <v>3933</v>
      </c>
    </row>
    <row r="2130" spans="1:11">
      <c r="A2130" t="s">
        <v>725</v>
      </c>
      <c r="B2130" t="s">
        <v>10</v>
      </c>
      <c r="C2130" s="3">
        <v>46128</v>
      </c>
      <c r="D2130" t="s">
        <v>722</v>
      </c>
      <c r="E2130" t="s">
        <v>21</v>
      </c>
      <c r="F2130" t="s">
        <v>726</v>
      </c>
      <c r="G2130" t="s">
        <v>14</v>
      </c>
      <c r="H2130" s="4">
        <v>3933</v>
      </c>
      <c r="J2130" t="str">
        <f t="shared" si="66"/>
        <v>0000121817Decennial Unit Population</v>
      </c>
      <c r="K2130" s="4">
        <f t="shared" si="67"/>
        <v>3933</v>
      </c>
    </row>
    <row r="2131" spans="1:11">
      <c r="A2131" t="s">
        <v>725</v>
      </c>
      <c r="B2131" t="s">
        <v>10</v>
      </c>
      <c r="C2131" s="3">
        <v>46128</v>
      </c>
      <c r="D2131" t="s">
        <v>722</v>
      </c>
      <c r="E2131" t="s">
        <v>21</v>
      </c>
      <c r="F2131" t="s">
        <v>726</v>
      </c>
      <c r="G2131" t="s">
        <v>19</v>
      </c>
      <c r="H2131" s="4">
        <v>39.28</v>
      </c>
      <c r="J2131" t="str">
        <f t="shared" si="66"/>
        <v>0000121817Miles of Road of Unit</v>
      </c>
      <c r="K2131" s="4">
        <f t="shared" si="67"/>
        <v>39.28</v>
      </c>
    </row>
    <row r="2132" spans="1:11">
      <c r="A2132" t="s">
        <v>727</v>
      </c>
      <c r="B2132" t="s">
        <v>10</v>
      </c>
      <c r="C2132" s="3">
        <v>46128</v>
      </c>
      <c r="D2132" t="s">
        <v>722</v>
      </c>
      <c r="E2132" t="s">
        <v>21</v>
      </c>
      <c r="F2132" t="s">
        <v>728</v>
      </c>
      <c r="G2132" t="s">
        <v>18</v>
      </c>
      <c r="H2132" s="4">
        <v>0</v>
      </c>
      <c r="J2132" t="str">
        <f t="shared" si="66"/>
        <v>0000121819Registered Vehicles</v>
      </c>
      <c r="K2132" s="4">
        <f t="shared" si="67"/>
        <v>0</v>
      </c>
    </row>
    <row r="2133" spans="1:11">
      <c r="A2133" t="s">
        <v>727</v>
      </c>
      <c r="B2133" t="s">
        <v>10</v>
      </c>
      <c r="C2133" s="3">
        <v>46128</v>
      </c>
      <c r="D2133" t="s">
        <v>722</v>
      </c>
      <c r="E2133" t="s">
        <v>21</v>
      </c>
      <c r="F2133" t="s">
        <v>728</v>
      </c>
      <c r="G2133" t="s">
        <v>17</v>
      </c>
      <c r="H2133" s="4">
        <v>0</v>
      </c>
      <c r="J2133" t="str">
        <f t="shared" si="66"/>
        <v>0000121819Registered Automobiles</v>
      </c>
      <c r="K2133" s="4">
        <f t="shared" si="67"/>
        <v>0</v>
      </c>
    </row>
    <row r="2134" spans="1:11">
      <c r="A2134" t="s">
        <v>727</v>
      </c>
      <c r="B2134" t="s">
        <v>10</v>
      </c>
      <c r="C2134" s="3">
        <v>46128</v>
      </c>
      <c r="D2134" t="s">
        <v>722</v>
      </c>
      <c r="E2134" t="s">
        <v>21</v>
      </c>
      <c r="F2134" t="s">
        <v>728</v>
      </c>
      <c r="G2134" t="s">
        <v>16</v>
      </c>
      <c r="H2134" s="4">
        <v>0</v>
      </c>
      <c r="J2134" t="str">
        <f t="shared" si="66"/>
        <v>0000121819Consolidated City Population</v>
      </c>
      <c r="K2134" s="4">
        <f t="shared" si="67"/>
        <v>0</v>
      </c>
    </row>
    <row r="2135" spans="1:11">
      <c r="A2135" t="s">
        <v>727</v>
      </c>
      <c r="B2135" t="s">
        <v>10</v>
      </c>
      <c r="C2135" s="3">
        <v>46128</v>
      </c>
      <c r="D2135" t="s">
        <v>722</v>
      </c>
      <c r="E2135" t="s">
        <v>21</v>
      </c>
      <c r="F2135" t="s">
        <v>728</v>
      </c>
      <c r="G2135" t="s">
        <v>15</v>
      </c>
      <c r="H2135" s="4">
        <v>1137</v>
      </c>
      <c r="J2135" t="str">
        <f t="shared" si="66"/>
        <v>0000121819Current Unit Population</v>
      </c>
      <c r="K2135" s="4">
        <f t="shared" si="67"/>
        <v>1137</v>
      </c>
    </row>
    <row r="2136" spans="1:11">
      <c r="A2136" t="s">
        <v>727</v>
      </c>
      <c r="B2136" t="s">
        <v>10</v>
      </c>
      <c r="C2136" s="3">
        <v>46128</v>
      </c>
      <c r="D2136" t="s">
        <v>722</v>
      </c>
      <c r="E2136" t="s">
        <v>21</v>
      </c>
      <c r="F2136" t="s">
        <v>728</v>
      </c>
      <c r="G2136" t="s">
        <v>14</v>
      </c>
      <c r="H2136" s="4">
        <v>1137</v>
      </c>
      <c r="J2136" t="str">
        <f t="shared" si="66"/>
        <v>0000121819Decennial Unit Population</v>
      </c>
      <c r="K2136" s="4">
        <f t="shared" si="67"/>
        <v>1137</v>
      </c>
    </row>
    <row r="2137" spans="1:11">
      <c r="A2137" t="s">
        <v>727</v>
      </c>
      <c r="B2137" t="s">
        <v>10</v>
      </c>
      <c r="C2137" s="3">
        <v>46128</v>
      </c>
      <c r="D2137" t="s">
        <v>722</v>
      </c>
      <c r="E2137" t="s">
        <v>21</v>
      </c>
      <c r="F2137" t="s">
        <v>728</v>
      </c>
      <c r="G2137" t="s">
        <v>19</v>
      </c>
      <c r="H2137" s="4">
        <v>10.050000000000001</v>
      </c>
      <c r="J2137" t="str">
        <f t="shared" si="66"/>
        <v>0000121819Miles of Road of Unit</v>
      </c>
      <c r="K2137" s="4">
        <f t="shared" si="67"/>
        <v>10.050000000000001</v>
      </c>
    </row>
    <row r="2138" spans="1:11">
      <c r="A2138" t="s">
        <v>729</v>
      </c>
      <c r="B2138" t="s">
        <v>10</v>
      </c>
      <c r="C2138" s="3">
        <v>46128</v>
      </c>
      <c r="D2138" t="s">
        <v>730</v>
      </c>
      <c r="E2138" t="s">
        <v>12</v>
      </c>
      <c r="F2138" t="s">
        <v>13</v>
      </c>
      <c r="G2138" t="s">
        <v>14</v>
      </c>
      <c r="H2138" s="4">
        <v>44194</v>
      </c>
      <c r="J2138" t="str">
        <f t="shared" si="66"/>
        <v>0000075404Decennial Unit Population</v>
      </c>
      <c r="K2138" s="4">
        <f t="shared" si="67"/>
        <v>44194</v>
      </c>
    </row>
    <row r="2139" spans="1:11">
      <c r="A2139" t="s">
        <v>729</v>
      </c>
      <c r="B2139" t="s">
        <v>10</v>
      </c>
      <c r="C2139" s="3">
        <v>46128</v>
      </c>
      <c r="D2139" t="s">
        <v>730</v>
      </c>
      <c r="E2139" t="s">
        <v>12</v>
      </c>
      <c r="F2139" t="s">
        <v>13</v>
      </c>
      <c r="G2139" t="s">
        <v>15</v>
      </c>
      <c r="H2139" s="4">
        <v>44194</v>
      </c>
      <c r="J2139" t="str">
        <f t="shared" si="66"/>
        <v>0000075404Current Unit Population</v>
      </c>
      <c r="K2139" s="4">
        <f t="shared" si="67"/>
        <v>44194</v>
      </c>
    </row>
    <row r="2140" spans="1:11">
      <c r="A2140" t="s">
        <v>729</v>
      </c>
      <c r="B2140" t="s">
        <v>10</v>
      </c>
      <c r="C2140" s="3">
        <v>46128</v>
      </c>
      <c r="D2140" t="s">
        <v>730</v>
      </c>
      <c r="E2140" t="s">
        <v>12</v>
      </c>
      <c r="F2140" t="s">
        <v>13</v>
      </c>
      <c r="G2140" t="s">
        <v>19</v>
      </c>
      <c r="H2140" s="4">
        <v>865.23</v>
      </c>
      <c r="J2140" t="str">
        <f t="shared" si="66"/>
        <v>0000075404Miles of Road of Unit</v>
      </c>
      <c r="K2140" s="4">
        <f t="shared" si="67"/>
        <v>865.23</v>
      </c>
    </row>
    <row r="2141" spans="1:11">
      <c r="A2141" t="s">
        <v>729</v>
      </c>
      <c r="B2141" t="s">
        <v>10</v>
      </c>
      <c r="C2141" s="3">
        <v>46128</v>
      </c>
      <c r="D2141" t="s">
        <v>730</v>
      </c>
      <c r="E2141" t="s">
        <v>12</v>
      </c>
      <c r="F2141" t="s">
        <v>13</v>
      </c>
      <c r="G2141" t="s">
        <v>17</v>
      </c>
      <c r="H2141" s="4">
        <v>86092</v>
      </c>
      <c r="J2141" t="str">
        <f t="shared" si="66"/>
        <v>0000075404Registered Automobiles</v>
      </c>
      <c r="K2141" s="4">
        <f t="shared" si="67"/>
        <v>86092</v>
      </c>
    </row>
    <row r="2142" spans="1:11">
      <c r="A2142" t="s">
        <v>729</v>
      </c>
      <c r="B2142" t="s">
        <v>10</v>
      </c>
      <c r="C2142" s="3">
        <v>46128</v>
      </c>
      <c r="D2142" t="s">
        <v>730</v>
      </c>
      <c r="E2142" t="s">
        <v>12</v>
      </c>
      <c r="F2142" t="s">
        <v>13</v>
      </c>
      <c r="G2142" t="s">
        <v>18</v>
      </c>
      <c r="H2142" s="4">
        <v>138391</v>
      </c>
      <c r="J2142" t="str">
        <f t="shared" si="66"/>
        <v>0000075404Registered Vehicles</v>
      </c>
      <c r="K2142" s="4">
        <f t="shared" si="67"/>
        <v>138391</v>
      </c>
    </row>
    <row r="2143" spans="1:11">
      <c r="A2143" t="s">
        <v>729</v>
      </c>
      <c r="B2143" t="s">
        <v>10</v>
      </c>
      <c r="C2143" s="3">
        <v>46128</v>
      </c>
      <c r="D2143" t="s">
        <v>730</v>
      </c>
      <c r="E2143" t="s">
        <v>12</v>
      </c>
      <c r="F2143" t="s">
        <v>13</v>
      </c>
      <c r="G2143" t="s">
        <v>16</v>
      </c>
      <c r="H2143" s="4">
        <v>0</v>
      </c>
      <c r="J2143" t="str">
        <f t="shared" si="66"/>
        <v>0000075404Consolidated City Population</v>
      </c>
      <c r="K2143" s="4">
        <f t="shared" si="67"/>
        <v>0</v>
      </c>
    </row>
    <row r="2144" spans="1:11">
      <c r="A2144" t="s">
        <v>731</v>
      </c>
      <c r="B2144" t="s">
        <v>10</v>
      </c>
      <c r="C2144" s="3">
        <v>46128</v>
      </c>
      <c r="D2144" t="s">
        <v>730</v>
      </c>
      <c r="E2144" t="s">
        <v>21</v>
      </c>
      <c r="F2144" t="s">
        <v>732</v>
      </c>
      <c r="G2144" t="s">
        <v>18</v>
      </c>
      <c r="H2144" s="4">
        <v>0</v>
      </c>
      <c r="J2144" t="str">
        <f t="shared" si="66"/>
        <v>0000076142Registered Vehicles</v>
      </c>
      <c r="K2144" s="4">
        <f t="shared" si="67"/>
        <v>0</v>
      </c>
    </row>
    <row r="2145" spans="1:11">
      <c r="A2145" t="s">
        <v>731</v>
      </c>
      <c r="B2145" t="s">
        <v>10</v>
      </c>
      <c r="C2145" s="3">
        <v>46128</v>
      </c>
      <c r="D2145" t="s">
        <v>730</v>
      </c>
      <c r="E2145" t="s">
        <v>21</v>
      </c>
      <c r="F2145" t="s">
        <v>732</v>
      </c>
      <c r="G2145" t="s">
        <v>19</v>
      </c>
      <c r="H2145" s="4">
        <v>320.52999999999997</v>
      </c>
      <c r="J2145" t="str">
        <f t="shared" si="66"/>
        <v>0000076142Miles of Road of Unit</v>
      </c>
      <c r="K2145" s="4">
        <f t="shared" si="67"/>
        <v>320.52999999999997</v>
      </c>
    </row>
    <row r="2146" spans="1:11">
      <c r="A2146" t="s">
        <v>731</v>
      </c>
      <c r="B2146" t="s">
        <v>10</v>
      </c>
      <c r="C2146" s="3">
        <v>46128</v>
      </c>
      <c r="D2146" t="s">
        <v>730</v>
      </c>
      <c r="E2146" t="s">
        <v>21</v>
      </c>
      <c r="F2146" t="s">
        <v>732</v>
      </c>
      <c r="G2146" t="s">
        <v>14</v>
      </c>
      <c r="H2146" s="4">
        <v>54788</v>
      </c>
      <c r="J2146" t="str">
        <f t="shared" si="66"/>
        <v>0000076142Decennial Unit Population</v>
      </c>
      <c r="K2146" s="4">
        <f t="shared" si="67"/>
        <v>54788</v>
      </c>
    </row>
    <row r="2147" spans="1:11">
      <c r="A2147" t="s">
        <v>731</v>
      </c>
      <c r="B2147" t="s">
        <v>10</v>
      </c>
      <c r="C2147" s="3">
        <v>46128</v>
      </c>
      <c r="D2147" t="s">
        <v>730</v>
      </c>
      <c r="E2147" t="s">
        <v>21</v>
      </c>
      <c r="F2147" t="s">
        <v>732</v>
      </c>
      <c r="G2147" t="s">
        <v>15</v>
      </c>
      <c r="H2147" s="4">
        <v>54788</v>
      </c>
      <c r="J2147" t="str">
        <f t="shared" si="66"/>
        <v>0000076142Current Unit Population</v>
      </c>
      <c r="K2147" s="4">
        <f t="shared" si="67"/>
        <v>54788</v>
      </c>
    </row>
    <row r="2148" spans="1:11">
      <c r="A2148" t="s">
        <v>731</v>
      </c>
      <c r="B2148" t="s">
        <v>10</v>
      </c>
      <c r="C2148" s="3">
        <v>46128</v>
      </c>
      <c r="D2148" t="s">
        <v>730</v>
      </c>
      <c r="E2148" t="s">
        <v>21</v>
      </c>
      <c r="F2148" t="s">
        <v>732</v>
      </c>
      <c r="G2148" t="s">
        <v>16</v>
      </c>
      <c r="H2148" s="4">
        <v>0</v>
      </c>
      <c r="J2148" t="str">
        <f t="shared" si="66"/>
        <v>0000076142Consolidated City Population</v>
      </c>
      <c r="K2148" s="4">
        <f t="shared" si="67"/>
        <v>0</v>
      </c>
    </row>
    <row r="2149" spans="1:11">
      <c r="A2149" t="s">
        <v>731</v>
      </c>
      <c r="B2149" t="s">
        <v>10</v>
      </c>
      <c r="C2149" s="3">
        <v>46128</v>
      </c>
      <c r="D2149" t="s">
        <v>730</v>
      </c>
      <c r="E2149" t="s">
        <v>21</v>
      </c>
      <c r="F2149" t="s">
        <v>732</v>
      </c>
      <c r="G2149" t="s">
        <v>17</v>
      </c>
      <c r="H2149" s="4">
        <v>0</v>
      </c>
      <c r="J2149" t="str">
        <f t="shared" si="66"/>
        <v>0000076142Registered Automobiles</v>
      </c>
      <c r="K2149" s="4">
        <f t="shared" si="67"/>
        <v>0</v>
      </c>
    </row>
    <row r="2150" spans="1:11">
      <c r="A2150" t="s">
        <v>733</v>
      </c>
      <c r="B2150" t="s">
        <v>10</v>
      </c>
      <c r="C2150" s="3">
        <v>46128</v>
      </c>
      <c r="D2150" t="s">
        <v>730</v>
      </c>
      <c r="E2150" t="s">
        <v>21</v>
      </c>
      <c r="F2150" t="s">
        <v>734</v>
      </c>
      <c r="G2150" t="s">
        <v>14</v>
      </c>
      <c r="H2150" s="4">
        <v>8410</v>
      </c>
      <c r="J2150" t="str">
        <f t="shared" si="66"/>
        <v>0000121842Decennial Unit Population</v>
      </c>
      <c r="K2150" s="4">
        <f t="shared" si="67"/>
        <v>8410</v>
      </c>
    </row>
    <row r="2151" spans="1:11">
      <c r="A2151" t="s">
        <v>733</v>
      </c>
      <c r="B2151" t="s">
        <v>10</v>
      </c>
      <c r="C2151" s="3">
        <v>46128</v>
      </c>
      <c r="D2151" t="s">
        <v>730</v>
      </c>
      <c r="E2151" t="s">
        <v>21</v>
      </c>
      <c r="F2151" t="s">
        <v>734</v>
      </c>
      <c r="G2151" t="s">
        <v>15</v>
      </c>
      <c r="H2151" s="4">
        <v>8410</v>
      </c>
      <c r="J2151" t="str">
        <f t="shared" si="66"/>
        <v>0000121842Current Unit Population</v>
      </c>
      <c r="K2151" s="4">
        <f t="shared" si="67"/>
        <v>8410</v>
      </c>
    </row>
    <row r="2152" spans="1:11">
      <c r="A2152" t="s">
        <v>733</v>
      </c>
      <c r="B2152" t="s">
        <v>10</v>
      </c>
      <c r="C2152" s="3">
        <v>46128</v>
      </c>
      <c r="D2152" t="s">
        <v>730</v>
      </c>
      <c r="E2152" t="s">
        <v>21</v>
      </c>
      <c r="F2152" t="s">
        <v>734</v>
      </c>
      <c r="G2152" t="s">
        <v>19</v>
      </c>
      <c r="H2152" s="4">
        <v>57.72</v>
      </c>
      <c r="J2152" t="str">
        <f t="shared" si="66"/>
        <v>0000121842Miles of Road of Unit</v>
      </c>
      <c r="K2152" s="4">
        <f t="shared" si="67"/>
        <v>57.72</v>
      </c>
    </row>
    <row r="2153" spans="1:11">
      <c r="A2153" t="s">
        <v>733</v>
      </c>
      <c r="B2153" t="s">
        <v>10</v>
      </c>
      <c r="C2153" s="3">
        <v>46128</v>
      </c>
      <c r="D2153" t="s">
        <v>730</v>
      </c>
      <c r="E2153" t="s">
        <v>21</v>
      </c>
      <c r="F2153" t="s">
        <v>734</v>
      </c>
      <c r="G2153" t="s">
        <v>17</v>
      </c>
      <c r="H2153" s="4">
        <v>0</v>
      </c>
      <c r="J2153" t="str">
        <f t="shared" si="66"/>
        <v>0000121842Registered Automobiles</v>
      </c>
      <c r="K2153" s="4">
        <f t="shared" si="67"/>
        <v>0</v>
      </c>
    </row>
    <row r="2154" spans="1:11">
      <c r="A2154" t="s">
        <v>733</v>
      </c>
      <c r="B2154" t="s">
        <v>10</v>
      </c>
      <c r="C2154" s="3">
        <v>46128</v>
      </c>
      <c r="D2154" t="s">
        <v>730</v>
      </c>
      <c r="E2154" t="s">
        <v>21</v>
      </c>
      <c r="F2154" t="s">
        <v>734</v>
      </c>
      <c r="G2154" t="s">
        <v>18</v>
      </c>
      <c r="H2154" s="4">
        <v>0</v>
      </c>
      <c r="J2154" t="str">
        <f t="shared" si="66"/>
        <v>0000121842Registered Vehicles</v>
      </c>
      <c r="K2154" s="4">
        <f t="shared" si="67"/>
        <v>0</v>
      </c>
    </row>
    <row r="2155" spans="1:11">
      <c r="A2155" t="s">
        <v>733</v>
      </c>
      <c r="B2155" t="s">
        <v>10</v>
      </c>
      <c r="C2155" s="3">
        <v>46128</v>
      </c>
      <c r="D2155" t="s">
        <v>730</v>
      </c>
      <c r="E2155" t="s">
        <v>21</v>
      </c>
      <c r="F2155" t="s">
        <v>734</v>
      </c>
      <c r="G2155" t="s">
        <v>16</v>
      </c>
      <c r="H2155" s="4">
        <v>0</v>
      </c>
      <c r="J2155" t="str">
        <f t="shared" si="66"/>
        <v>0000121842Consolidated City Population</v>
      </c>
      <c r="K2155" s="4">
        <f t="shared" si="67"/>
        <v>0</v>
      </c>
    </row>
    <row r="2156" spans="1:11">
      <c r="A2156" t="s">
        <v>735</v>
      </c>
      <c r="B2156" t="s">
        <v>10</v>
      </c>
      <c r="C2156" s="3">
        <v>46128</v>
      </c>
      <c r="D2156" t="s">
        <v>730</v>
      </c>
      <c r="E2156" t="s">
        <v>21</v>
      </c>
      <c r="F2156" t="s">
        <v>736</v>
      </c>
      <c r="G2156" t="s">
        <v>14</v>
      </c>
      <c r="H2156" s="4">
        <v>5149</v>
      </c>
      <c r="J2156" t="str">
        <f t="shared" si="66"/>
        <v>0000077228Decennial Unit Population</v>
      </c>
      <c r="K2156" s="4">
        <f t="shared" si="67"/>
        <v>5149</v>
      </c>
    </row>
    <row r="2157" spans="1:11">
      <c r="A2157" t="s">
        <v>735</v>
      </c>
      <c r="B2157" t="s">
        <v>10</v>
      </c>
      <c r="C2157" s="3">
        <v>46128</v>
      </c>
      <c r="D2157" t="s">
        <v>730</v>
      </c>
      <c r="E2157" t="s">
        <v>21</v>
      </c>
      <c r="F2157" t="s">
        <v>736</v>
      </c>
      <c r="G2157" t="s">
        <v>15</v>
      </c>
      <c r="H2157" s="4">
        <v>5149</v>
      </c>
      <c r="J2157" t="str">
        <f t="shared" si="66"/>
        <v>0000077228Current Unit Population</v>
      </c>
      <c r="K2157" s="4">
        <f t="shared" si="67"/>
        <v>5149</v>
      </c>
    </row>
    <row r="2158" spans="1:11">
      <c r="A2158" t="s">
        <v>735</v>
      </c>
      <c r="B2158" t="s">
        <v>10</v>
      </c>
      <c r="C2158" s="3">
        <v>46128</v>
      </c>
      <c r="D2158" t="s">
        <v>730</v>
      </c>
      <c r="E2158" t="s">
        <v>21</v>
      </c>
      <c r="F2158" t="s">
        <v>736</v>
      </c>
      <c r="G2158" t="s">
        <v>19</v>
      </c>
      <c r="H2158" s="4">
        <v>34.01</v>
      </c>
      <c r="J2158" t="str">
        <f t="shared" si="66"/>
        <v>0000077228Miles of Road of Unit</v>
      </c>
      <c r="K2158" s="4">
        <f t="shared" si="67"/>
        <v>34.01</v>
      </c>
    </row>
    <row r="2159" spans="1:11">
      <c r="A2159" t="s">
        <v>735</v>
      </c>
      <c r="B2159" t="s">
        <v>10</v>
      </c>
      <c r="C2159" s="3">
        <v>46128</v>
      </c>
      <c r="D2159" t="s">
        <v>730</v>
      </c>
      <c r="E2159" t="s">
        <v>21</v>
      </c>
      <c r="F2159" t="s">
        <v>736</v>
      </c>
      <c r="G2159" t="s">
        <v>17</v>
      </c>
      <c r="H2159" s="4">
        <v>0</v>
      </c>
      <c r="J2159" t="str">
        <f t="shared" si="66"/>
        <v>0000077228Registered Automobiles</v>
      </c>
      <c r="K2159" s="4">
        <f t="shared" si="67"/>
        <v>0</v>
      </c>
    </row>
    <row r="2160" spans="1:11">
      <c r="A2160" t="s">
        <v>735</v>
      </c>
      <c r="B2160" t="s">
        <v>10</v>
      </c>
      <c r="C2160" s="3">
        <v>46128</v>
      </c>
      <c r="D2160" t="s">
        <v>730</v>
      </c>
      <c r="E2160" t="s">
        <v>21</v>
      </c>
      <c r="F2160" t="s">
        <v>736</v>
      </c>
      <c r="G2160" t="s">
        <v>18</v>
      </c>
      <c r="H2160" s="4">
        <v>0</v>
      </c>
      <c r="J2160" t="str">
        <f t="shared" si="66"/>
        <v>0000077228Registered Vehicles</v>
      </c>
      <c r="K2160" s="4">
        <f t="shared" si="67"/>
        <v>0</v>
      </c>
    </row>
    <row r="2161" spans="1:11">
      <c r="A2161" t="s">
        <v>735</v>
      </c>
      <c r="B2161" t="s">
        <v>10</v>
      </c>
      <c r="C2161" s="3">
        <v>46128</v>
      </c>
      <c r="D2161" t="s">
        <v>730</v>
      </c>
      <c r="E2161" t="s">
        <v>21</v>
      </c>
      <c r="F2161" t="s">
        <v>736</v>
      </c>
      <c r="G2161" t="s">
        <v>16</v>
      </c>
      <c r="H2161" s="4">
        <v>0</v>
      </c>
      <c r="J2161" t="str">
        <f t="shared" si="66"/>
        <v>0000077228Consolidated City Population</v>
      </c>
      <c r="K2161" s="4">
        <f t="shared" si="67"/>
        <v>0</v>
      </c>
    </row>
    <row r="2162" spans="1:11">
      <c r="A2162" t="s">
        <v>737</v>
      </c>
      <c r="B2162" t="s">
        <v>10</v>
      </c>
      <c r="C2162" s="3">
        <v>46128</v>
      </c>
      <c r="D2162" t="s">
        <v>730</v>
      </c>
      <c r="E2162" t="s">
        <v>21</v>
      </c>
      <c r="F2162" t="s">
        <v>738</v>
      </c>
      <c r="G2162" t="s">
        <v>18</v>
      </c>
      <c r="H2162" s="4">
        <v>0</v>
      </c>
      <c r="J2162" t="str">
        <f t="shared" si="66"/>
        <v>0000121839Registered Vehicles</v>
      </c>
      <c r="K2162" s="4">
        <f t="shared" si="67"/>
        <v>0</v>
      </c>
    </row>
    <row r="2163" spans="1:11">
      <c r="A2163" t="s">
        <v>737</v>
      </c>
      <c r="B2163" t="s">
        <v>10</v>
      </c>
      <c r="C2163" s="3">
        <v>46128</v>
      </c>
      <c r="D2163" t="s">
        <v>730</v>
      </c>
      <c r="E2163" t="s">
        <v>21</v>
      </c>
      <c r="F2163" t="s">
        <v>738</v>
      </c>
      <c r="G2163" t="s">
        <v>17</v>
      </c>
      <c r="H2163" s="4">
        <v>0</v>
      </c>
      <c r="J2163" t="str">
        <f t="shared" si="66"/>
        <v>0000121839Registered Automobiles</v>
      </c>
      <c r="K2163" s="4">
        <f t="shared" si="67"/>
        <v>0</v>
      </c>
    </row>
    <row r="2164" spans="1:11">
      <c r="A2164" t="s">
        <v>737</v>
      </c>
      <c r="B2164" t="s">
        <v>10</v>
      </c>
      <c r="C2164" s="3">
        <v>46128</v>
      </c>
      <c r="D2164" t="s">
        <v>730</v>
      </c>
      <c r="E2164" t="s">
        <v>21</v>
      </c>
      <c r="F2164" t="s">
        <v>738</v>
      </c>
      <c r="G2164" t="s">
        <v>16</v>
      </c>
      <c r="H2164" s="4">
        <v>0</v>
      </c>
      <c r="J2164" t="str">
        <f t="shared" si="66"/>
        <v>0000121839Consolidated City Population</v>
      </c>
      <c r="K2164" s="4">
        <f t="shared" si="67"/>
        <v>0</v>
      </c>
    </row>
    <row r="2165" spans="1:11">
      <c r="A2165" t="s">
        <v>737</v>
      </c>
      <c r="B2165" t="s">
        <v>10</v>
      </c>
      <c r="C2165" s="3">
        <v>46128</v>
      </c>
      <c r="D2165" t="s">
        <v>730</v>
      </c>
      <c r="E2165" t="s">
        <v>21</v>
      </c>
      <c r="F2165" t="s">
        <v>738</v>
      </c>
      <c r="G2165" t="s">
        <v>15</v>
      </c>
      <c r="H2165" s="4">
        <v>2490</v>
      </c>
      <c r="J2165" t="str">
        <f t="shared" si="66"/>
        <v>0000121839Current Unit Population</v>
      </c>
      <c r="K2165" s="4">
        <f t="shared" si="67"/>
        <v>2490</v>
      </c>
    </row>
    <row r="2166" spans="1:11">
      <c r="A2166" t="s">
        <v>737</v>
      </c>
      <c r="B2166" t="s">
        <v>10</v>
      </c>
      <c r="C2166" s="3">
        <v>46128</v>
      </c>
      <c r="D2166" t="s">
        <v>730</v>
      </c>
      <c r="E2166" t="s">
        <v>21</v>
      </c>
      <c r="F2166" t="s">
        <v>738</v>
      </c>
      <c r="G2166" t="s">
        <v>14</v>
      </c>
      <c r="H2166" s="4">
        <v>2490</v>
      </c>
      <c r="J2166" t="str">
        <f t="shared" si="66"/>
        <v>0000121839Decennial Unit Population</v>
      </c>
      <c r="K2166" s="4">
        <f t="shared" si="67"/>
        <v>2490</v>
      </c>
    </row>
    <row r="2167" spans="1:11">
      <c r="A2167" t="s">
        <v>737</v>
      </c>
      <c r="B2167" t="s">
        <v>10</v>
      </c>
      <c r="C2167" s="3">
        <v>46128</v>
      </c>
      <c r="D2167" t="s">
        <v>730</v>
      </c>
      <c r="E2167" t="s">
        <v>21</v>
      </c>
      <c r="F2167" t="s">
        <v>738</v>
      </c>
      <c r="G2167" t="s">
        <v>19</v>
      </c>
      <c r="H2167" s="4">
        <v>13.6</v>
      </c>
      <c r="J2167" t="str">
        <f t="shared" si="66"/>
        <v>0000121839Miles of Road of Unit</v>
      </c>
      <c r="K2167" s="4">
        <f t="shared" si="67"/>
        <v>13.6</v>
      </c>
    </row>
    <row r="2168" spans="1:11">
      <c r="A2168" t="s">
        <v>739</v>
      </c>
      <c r="B2168" t="s">
        <v>10</v>
      </c>
      <c r="C2168" s="3">
        <v>46128</v>
      </c>
      <c r="D2168" t="s">
        <v>730</v>
      </c>
      <c r="E2168" t="s">
        <v>21</v>
      </c>
      <c r="F2168" t="s">
        <v>740</v>
      </c>
      <c r="G2168" t="s">
        <v>14</v>
      </c>
      <c r="H2168" s="4">
        <v>98</v>
      </c>
      <c r="J2168" t="str">
        <f t="shared" si="66"/>
        <v>0000260744Decennial Unit Population</v>
      </c>
      <c r="K2168" s="4">
        <f t="shared" si="67"/>
        <v>98</v>
      </c>
    </row>
    <row r="2169" spans="1:11">
      <c r="A2169" t="s">
        <v>739</v>
      </c>
      <c r="B2169" t="s">
        <v>10</v>
      </c>
      <c r="C2169" s="3">
        <v>46128</v>
      </c>
      <c r="D2169" t="s">
        <v>730</v>
      </c>
      <c r="E2169" t="s">
        <v>21</v>
      </c>
      <c r="F2169" t="s">
        <v>740</v>
      </c>
      <c r="G2169" t="s">
        <v>15</v>
      </c>
      <c r="H2169" s="4">
        <v>98</v>
      </c>
      <c r="J2169" t="str">
        <f t="shared" si="66"/>
        <v>0000260744Current Unit Population</v>
      </c>
      <c r="K2169" s="4">
        <f t="shared" si="67"/>
        <v>98</v>
      </c>
    </row>
    <row r="2170" spans="1:11">
      <c r="A2170" t="s">
        <v>739</v>
      </c>
      <c r="B2170" t="s">
        <v>10</v>
      </c>
      <c r="C2170" s="3">
        <v>46128</v>
      </c>
      <c r="D2170" t="s">
        <v>730</v>
      </c>
      <c r="E2170" t="s">
        <v>21</v>
      </c>
      <c r="F2170" t="s">
        <v>740</v>
      </c>
      <c r="G2170" t="s">
        <v>16</v>
      </c>
      <c r="H2170" s="4">
        <v>0</v>
      </c>
      <c r="J2170" t="str">
        <f t="shared" si="66"/>
        <v>0000260744Consolidated City Population</v>
      </c>
      <c r="K2170" s="4">
        <f t="shared" si="67"/>
        <v>0</v>
      </c>
    </row>
    <row r="2171" spans="1:11">
      <c r="A2171" t="s">
        <v>739</v>
      </c>
      <c r="B2171" t="s">
        <v>10</v>
      </c>
      <c r="C2171" s="3">
        <v>46128</v>
      </c>
      <c r="D2171" t="s">
        <v>730</v>
      </c>
      <c r="E2171" t="s">
        <v>21</v>
      </c>
      <c r="F2171" t="s">
        <v>740</v>
      </c>
      <c r="G2171" t="s">
        <v>17</v>
      </c>
      <c r="H2171" s="4">
        <v>0</v>
      </c>
      <c r="J2171" t="str">
        <f t="shared" si="66"/>
        <v>0000260744Registered Automobiles</v>
      </c>
      <c r="K2171" s="4">
        <f t="shared" si="67"/>
        <v>0</v>
      </c>
    </row>
    <row r="2172" spans="1:11">
      <c r="A2172" t="s">
        <v>739</v>
      </c>
      <c r="B2172" t="s">
        <v>10</v>
      </c>
      <c r="C2172" s="3">
        <v>46128</v>
      </c>
      <c r="D2172" t="s">
        <v>730</v>
      </c>
      <c r="E2172" t="s">
        <v>21</v>
      </c>
      <c r="F2172" t="s">
        <v>740</v>
      </c>
      <c r="G2172" t="s">
        <v>18</v>
      </c>
      <c r="H2172" s="4">
        <v>0</v>
      </c>
      <c r="J2172" t="str">
        <f t="shared" si="66"/>
        <v>0000260744Registered Vehicles</v>
      </c>
      <c r="K2172" s="4">
        <f t="shared" si="67"/>
        <v>0</v>
      </c>
    </row>
    <row r="2173" spans="1:11">
      <c r="A2173" t="s">
        <v>739</v>
      </c>
      <c r="B2173" t="s">
        <v>10</v>
      </c>
      <c r="C2173" s="3">
        <v>46128</v>
      </c>
      <c r="D2173" t="s">
        <v>730</v>
      </c>
      <c r="E2173" t="s">
        <v>21</v>
      </c>
      <c r="F2173" t="s">
        <v>740</v>
      </c>
      <c r="G2173" t="s">
        <v>19</v>
      </c>
      <c r="H2173" s="4">
        <v>0.72</v>
      </c>
      <c r="J2173" t="str">
        <f t="shared" si="66"/>
        <v>0000260744Miles of Road of Unit</v>
      </c>
      <c r="K2173" s="4">
        <f t="shared" si="67"/>
        <v>0.72</v>
      </c>
    </row>
    <row r="2174" spans="1:11">
      <c r="A2174" t="s">
        <v>741</v>
      </c>
      <c r="B2174" t="s">
        <v>10</v>
      </c>
      <c r="C2174" s="3">
        <v>46128</v>
      </c>
      <c r="D2174" t="s">
        <v>730</v>
      </c>
      <c r="E2174" t="s">
        <v>21</v>
      </c>
      <c r="F2174" t="s">
        <v>742</v>
      </c>
      <c r="G2174" t="s">
        <v>14</v>
      </c>
      <c r="H2174" s="4">
        <v>2053</v>
      </c>
      <c r="J2174" t="str">
        <f t="shared" si="66"/>
        <v>0000121841Decennial Unit Population</v>
      </c>
      <c r="K2174" s="4">
        <f t="shared" si="67"/>
        <v>2053</v>
      </c>
    </row>
    <row r="2175" spans="1:11">
      <c r="A2175" t="s">
        <v>741</v>
      </c>
      <c r="B2175" t="s">
        <v>10</v>
      </c>
      <c r="C2175" s="3">
        <v>46128</v>
      </c>
      <c r="D2175" t="s">
        <v>730</v>
      </c>
      <c r="E2175" t="s">
        <v>21</v>
      </c>
      <c r="F2175" t="s">
        <v>742</v>
      </c>
      <c r="G2175" t="s">
        <v>15</v>
      </c>
      <c r="H2175" s="4">
        <v>2053</v>
      </c>
      <c r="J2175" t="str">
        <f t="shared" si="66"/>
        <v>0000121841Current Unit Population</v>
      </c>
      <c r="K2175" s="4">
        <f t="shared" si="67"/>
        <v>2053</v>
      </c>
    </row>
    <row r="2176" spans="1:11">
      <c r="A2176" t="s">
        <v>741</v>
      </c>
      <c r="B2176" t="s">
        <v>10</v>
      </c>
      <c r="C2176" s="3">
        <v>46128</v>
      </c>
      <c r="D2176" t="s">
        <v>730</v>
      </c>
      <c r="E2176" t="s">
        <v>21</v>
      </c>
      <c r="F2176" t="s">
        <v>742</v>
      </c>
      <c r="G2176" t="s">
        <v>16</v>
      </c>
      <c r="H2176" s="4">
        <v>0</v>
      </c>
      <c r="J2176" t="str">
        <f t="shared" si="66"/>
        <v>0000121841Consolidated City Population</v>
      </c>
      <c r="K2176" s="4">
        <f t="shared" si="67"/>
        <v>0</v>
      </c>
    </row>
    <row r="2177" spans="1:11">
      <c r="A2177" t="s">
        <v>741</v>
      </c>
      <c r="B2177" t="s">
        <v>10</v>
      </c>
      <c r="C2177" s="3">
        <v>46128</v>
      </c>
      <c r="D2177" t="s">
        <v>730</v>
      </c>
      <c r="E2177" t="s">
        <v>21</v>
      </c>
      <c r="F2177" t="s">
        <v>742</v>
      </c>
      <c r="G2177" t="s">
        <v>17</v>
      </c>
      <c r="H2177" s="4">
        <v>0</v>
      </c>
      <c r="J2177" t="str">
        <f t="shared" si="66"/>
        <v>0000121841Registered Automobiles</v>
      </c>
      <c r="K2177" s="4">
        <f t="shared" si="67"/>
        <v>0</v>
      </c>
    </row>
    <row r="2178" spans="1:11">
      <c r="A2178" t="s">
        <v>741</v>
      </c>
      <c r="B2178" t="s">
        <v>10</v>
      </c>
      <c r="C2178" s="3">
        <v>46128</v>
      </c>
      <c r="D2178" t="s">
        <v>730</v>
      </c>
      <c r="E2178" t="s">
        <v>21</v>
      </c>
      <c r="F2178" t="s">
        <v>742</v>
      </c>
      <c r="G2178" t="s">
        <v>18</v>
      </c>
      <c r="H2178" s="4">
        <v>0</v>
      </c>
      <c r="J2178" t="str">
        <f t="shared" si="66"/>
        <v>0000121841Registered Vehicles</v>
      </c>
      <c r="K2178" s="4">
        <f t="shared" si="67"/>
        <v>0</v>
      </c>
    </row>
    <row r="2179" spans="1:11">
      <c r="A2179" t="s">
        <v>741</v>
      </c>
      <c r="B2179" t="s">
        <v>10</v>
      </c>
      <c r="C2179" s="3">
        <v>46128</v>
      </c>
      <c r="D2179" t="s">
        <v>730</v>
      </c>
      <c r="E2179" t="s">
        <v>21</v>
      </c>
      <c r="F2179" t="s">
        <v>742</v>
      </c>
      <c r="G2179" t="s">
        <v>19</v>
      </c>
      <c r="H2179" s="4">
        <v>14.39</v>
      </c>
      <c r="J2179" t="str">
        <f t="shared" ref="J2179:J2242" si="68">A2179&amp;G2179</f>
        <v>0000121841Miles of Road of Unit</v>
      </c>
      <c r="K2179" s="4">
        <f t="shared" ref="K2179:K2242" si="69">H2179</f>
        <v>14.39</v>
      </c>
    </row>
    <row r="2180" spans="1:11">
      <c r="A2180" t="s">
        <v>743</v>
      </c>
      <c r="B2180" t="s">
        <v>10</v>
      </c>
      <c r="C2180" s="3">
        <v>46128</v>
      </c>
      <c r="D2180" t="s">
        <v>730</v>
      </c>
      <c r="E2180" t="s">
        <v>21</v>
      </c>
      <c r="F2180" t="s">
        <v>744</v>
      </c>
      <c r="G2180" t="s">
        <v>19</v>
      </c>
      <c r="H2180" s="4">
        <v>14.49</v>
      </c>
      <c r="J2180" t="str">
        <f t="shared" si="68"/>
        <v>0000121844Miles of Road of Unit</v>
      </c>
      <c r="K2180" s="4">
        <f t="shared" si="69"/>
        <v>14.49</v>
      </c>
    </row>
    <row r="2181" spans="1:11">
      <c r="A2181" t="s">
        <v>743</v>
      </c>
      <c r="B2181" t="s">
        <v>10</v>
      </c>
      <c r="C2181" s="3">
        <v>46128</v>
      </c>
      <c r="D2181" t="s">
        <v>730</v>
      </c>
      <c r="E2181" t="s">
        <v>21</v>
      </c>
      <c r="F2181" t="s">
        <v>744</v>
      </c>
      <c r="G2181" t="s">
        <v>18</v>
      </c>
      <c r="H2181" s="4">
        <v>0</v>
      </c>
      <c r="J2181" t="str">
        <f t="shared" si="68"/>
        <v>0000121844Registered Vehicles</v>
      </c>
      <c r="K2181" s="4">
        <f t="shared" si="69"/>
        <v>0</v>
      </c>
    </row>
    <row r="2182" spans="1:11">
      <c r="A2182" t="s">
        <v>743</v>
      </c>
      <c r="B2182" t="s">
        <v>10</v>
      </c>
      <c r="C2182" s="3">
        <v>46128</v>
      </c>
      <c r="D2182" t="s">
        <v>730</v>
      </c>
      <c r="E2182" t="s">
        <v>21</v>
      </c>
      <c r="F2182" t="s">
        <v>744</v>
      </c>
      <c r="G2182" t="s">
        <v>17</v>
      </c>
      <c r="H2182" s="4">
        <v>0</v>
      </c>
      <c r="J2182" t="str">
        <f t="shared" si="68"/>
        <v>0000121844Registered Automobiles</v>
      </c>
      <c r="K2182" s="4">
        <f t="shared" si="69"/>
        <v>0</v>
      </c>
    </row>
    <row r="2183" spans="1:11">
      <c r="A2183" t="s">
        <v>743</v>
      </c>
      <c r="B2183" t="s">
        <v>10</v>
      </c>
      <c r="C2183" s="3">
        <v>46128</v>
      </c>
      <c r="D2183" t="s">
        <v>730</v>
      </c>
      <c r="E2183" t="s">
        <v>21</v>
      </c>
      <c r="F2183" t="s">
        <v>744</v>
      </c>
      <c r="G2183" t="s">
        <v>16</v>
      </c>
      <c r="H2183" s="4">
        <v>0</v>
      </c>
      <c r="J2183" t="str">
        <f t="shared" si="68"/>
        <v>0000121844Consolidated City Population</v>
      </c>
      <c r="K2183" s="4">
        <f t="shared" si="69"/>
        <v>0</v>
      </c>
    </row>
    <row r="2184" spans="1:11">
      <c r="A2184" t="s">
        <v>743</v>
      </c>
      <c r="B2184" t="s">
        <v>10</v>
      </c>
      <c r="C2184" s="3">
        <v>46128</v>
      </c>
      <c r="D2184" t="s">
        <v>730</v>
      </c>
      <c r="E2184" t="s">
        <v>21</v>
      </c>
      <c r="F2184" t="s">
        <v>744</v>
      </c>
      <c r="G2184" t="s">
        <v>15</v>
      </c>
      <c r="H2184" s="4">
        <v>1775</v>
      </c>
      <c r="J2184" t="str">
        <f t="shared" si="68"/>
        <v>0000121844Current Unit Population</v>
      </c>
      <c r="K2184" s="4">
        <f t="shared" si="69"/>
        <v>1775</v>
      </c>
    </row>
    <row r="2185" spans="1:11">
      <c r="A2185" t="s">
        <v>743</v>
      </c>
      <c r="B2185" t="s">
        <v>10</v>
      </c>
      <c r="C2185" s="3">
        <v>46128</v>
      </c>
      <c r="D2185" t="s">
        <v>730</v>
      </c>
      <c r="E2185" t="s">
        <v>21</v>
      </c>
      <c r="F2185" t="s">
        <v>744</v>
      </c>
      <c r="G2185" t="s">
        <v>14</v>
      </c>
      <c r="H2185" s="4">
        <v>1775</v>
      </c>
      <c r="J2185" t="str">
        <f t="shared" si="68"/>
        <v>0000121844Decennial Unit Population</v>
      </c>
      <c r="K2185" s="4">
        <f t="shared" si="69"/>
        <v>1775</v>
      </c>
    </row>
    <row r="2186" spans="1:11">
      <c r="A2186" t="s">
        <v>745</v>
      </c>
      <c r="B2186" t="s">
        <v>10</v>
      </c>
      <c r="C2186" s="3">
        <v>46128</v>
      </c>
      <c r="D2186" t="s">
        <v>730</v>
      </c>
      <c r="E2186" t="s">
        <v>21</v>
      </c>
      <c r="F2186" t="s">
        <v>746</v>
      </c>
      <c r="G2186" t="s">
        <v>18</v>
      </c>
      <c r="H2186" s="4">
        <v>0</v>
      </c>
      <c r="J2186" t="str">
        <f t="shared" si="68"/>
        <v>0000121845Registered Vehicles</v>
      </c>
      <c r="K2186" s="4">
        <f t="shared" si="69"/>
        <v>0</v>
      </c>
    </row>
    <row r="2187" spans="1:11">
      <c r="A2187" t="s">
        <v>745</v>
      </c>
      <c r="B2187" t="s">
        <v>10</v>
      </c>
      <c r="C2187" s="3">
        <v>46128</v>
      </c>
      <c r="D2187" t="s">
        <v>730</v>
      </c>
      <c r="E2187" t="s">
        <v>21</v>
      </c>
      <c r="F2187" t="s">
        <v>746</v>
      </c>
      <c r="G2187" t="s">
        <v>19</v>
      </c>
      <c r="H2187" s="4">
        <v>24.09</v>
      </c>
      <c r="J2187" t="str">
        <f t="shared" si="68"/>
        <v>0000121845Miles of Road of Unit</v>
      </c>
      <c r="K2187" s="4">
        <f t="shared" si="69"/>
        <v>24.09</v>
      </c>
    </row>
    <row r="2188" spans="1:11">
      <c r="A2188" t="s">
        <v>745</v>
      </c>
      <c r="B2188" t="s">
        <v>10</v>
      </c>
      <c r="C2188" s="3">
        <v>46128</v>
      </c>
      <c r="D2188" t="s">
        <v>730</v>
      </c>
      <c r="E2188" t="s">
        <v>21</v>
      </c>
      <c r="F2188" t="s">
        <v>746</v>
      </c>
      <c r="G2188" t="s">
        <v>17</v>
      </c>
      <c r="H2188" s="4">
        <v>0</v>
      </c>
      <c r="J2188" t="str">
        <f t="shared" si="68"/>
        <v>0000121845Registered Automobiles</v>
      </c>
      <c r="K2188" s="4">
        <f t="shared" si="69"/>
        <v>0</v>
      </c>
    </row>
    <row r="2189" spans="1:11">
      <c r="A2189" t="s">
        <v>745</v>
      </c>
      <c r="B2189" t="s">
        <v>10</v>
      </c>
      <c r="C2189" s="3">
        <v>46128</v>
      </c>
      <c r="D2189" t="s">
        <v>730</v>
      </c>
      <c r="E2189" t="s">
        <v>21</v>
      </c>
      <c r="F2189" t="s">
        <v>746</v>
      </c>
      <c r="G2189" t="s">
        <v>16</v>
      </c>
      <c r="H2189" s="4">
        <v>0</v>
      </c>
      <c r="J2189" t="str">
        <f t="shared" si="68"/>
        <v>0000121845Consolidated City Population</v>
      </c>
      <c r="K2189" s="4">
        <f t="shared" si="69"/>
        <v>0</v>
      </c>
    </row>
    <row r="2190" spans="1:11">
      <c r="A2190" t="s">
        <v>745</v>
      </c>
      <c r="B2190" t="s">
        <v>10</v>
      </c>
      <c r="C2190" s="3">
        <v>46128</v>
      </c>
      <c r="D2190" t="s">
        <v>730</v>
      </c>
      <c r="E2190" t="s">
        <v>21</v>
      </c>
      <c r="F2190" t="s">
        <v>746</v>
      </c>
      <c r="G2190" t="s">
        <v>15</v>
      </c>
      <c r="H2190" s="4">
        <v>2223</v>
      </c>
      <c r="J2190" t="str">
        <f t="shared" si="68"/>
        <v>0000121845Current Unit Population</v>
      </c>
      <c r="K2190" s="4">
        <f t="shared" si="69"/>
        <v>2223</v>
      </c>
    </row>
    <row r="2191" spans="1:11">
      <c r="A2191" t="s">
        <v>745</v>
      </c>
      <c r="B2191" t="s">
        <v>10</v>
      </c>
      <c r="C2191" s="3">
        <v>46128</v>
      </c>
      <c r="D2191" t="s">
        <v>730</v>
      </c>
      <c r="E2191" t="s">
        <v>21</v>
      </c>
      <c r="F2191" t="s">
        <v>746</v>
      </c>
      <c r="G2191" t="s">
        <v>14</v>
      </c>
      <c r="H2191" s="4">
        <v>2223</v>
      </c>
      <c r="J2191" t="str">
        <f t="shared" si="68"/>
        <v>0000121845Decennial Unit Population</v>
      </c>
      <c r="K2191" s="4">
        <f t="shared" si="69"/>
        <v>2223</v>
      </c>
    </row>
    <row r="2192" spans="1:11">
      <c r="A2192" t="s">
        <v>747</v>
      </c>
      <c r="B2192" t="s">
        <v>10</v>
      </c>
      <c r="C2192" s="3">
        <v>46128</v>
      </c>
      <c r="D2192" t="s">
        <v>730</v>
      </c>
      <c r="E2192" t="s">
        <v>21</v>
      </c>
      <c r="F2192" t="s">
        <v>748</v>
      </c>
      <c r="G2192" t="s">
        <v>15</v>
      </c>
      <c r="H2192" s="4">
        <v>2325</v>
      </c>
      <c r="J2192" t="str">
        <f t="shared" si="68"/>
        <v>0000121846Current Unit Population</v>
      </c>
      <c r="K2192" s="4">
        <f t="shared" si="69"/>
        <v>2325</v>
      </c>
    </row>
    <row r="2193" spans="1:11">
      <c r="A2193" t="s">
        <v>747</v>
      </c>
      <c r="B2193" t="s">
        <v>10</v>
      </c>
      <c r="C2193" s="3">
        <v>46128</v>
      </c>
      <c r="D2193" t="s">
        <v>730</v>
      </c>
      <c r="E2193" t="s">
        <v>21</v>
      </c>
      <c r="F2193" t="s">
        <v>748</v>
      </c>
      <c r="G2193" t="s">
        <v>16</v>
      </c>
      <c r="H2193" s="4">
        <v>0</v>
      </c>
      <c r="J2193" t="str">
        <f t="shared" si="68"/>
        <v>0000121846Consolidated City Population</v>
      </c>
      <c r="K2193" s="4">
        <f t="shared" si="69"/>
        <v>0</v>
      </c>
    </row>
    <row r="2194" spans="1:11">
      <c r="A2194" t="s">
        <v>747</v>
      </c>
      <c r="B2194" t="s">
        <v>10</v>
      </c>
      <c r="C2194" s="3">
        <v>46128</v>
      </c>
      <c r="D2194" t="s">
        <v>730</v>
      </c>
      <c r="E2194" t="s">
        <v>21</v>
      </c>
      <c r="F2194" t="s">
        <v>748</v>
      </c>
      <c r="G2194" t="s">
        <v>17</v>
      </c>
      <c r="H2194" s="4">
        <v>0</v>
      </c>
      <c r="J2194" t="str">
        <f t="shared" si="68"/>
        <v>0000121846Registered Automobiles</v>
      </c>
      <c r="K2194" s="4">
        <f t="shared" si="69"/>
        <v>0</v>
      </c>
    </row>
    <row r="2195" spans="1:11">
      <c r="A2195" t="s">
        <v>747</v>
      </c>
      <c r="B2195" t="s">
        <v>10</v>
      </c>
      <c r="C2195" s="3">
        <v>46128</v>
      </c>
      <c r="D2195" t="s">
        <v>730</v>
      </c>
      <c r="E2195" t="s">
        <v>21</v>
      </c>
      <c r="F2195" t="s">
        <v>748</v>
      </c>
      <c r="G2195" t="s">
        <v>18</v>
      </c>
      <c r="H2195" s="4">
        <v>0</v>
      </c>
      <c r="J2195" t="str">
        <f t="shared" si="68"/>
        <v>0000121846Registered Vehicles</v>
      </c>
      <c r="K2195" s="4">
        <f t="shared" si="69"/>
        <v>0</v>
      </c>
    </row>
    <row r="2196" spans="1:11">
      <c r="A2196" t="s">
        <v>747</v>
      </c>
      <c r="B2196" t="s">
        <v>10</v>
      </c>
      <c r="C2196" s="3">
        <v>46128</v>
      </c>
      <c r="D2196" t="s">
        <v>730</v>
      </c>
      <c r="E2196" t="s">
        <v>21</v>
      </c>
      <c r="F2196" t="s">
        <v>748</v>
      </c>
      <c r="G2196" t="s">
        <v>19</v>
      </c>
      <c r="H2196" s="4">
        <v>26.18</v>
      </c>
      <c r="J2196" t="str">
        <f t="shared" si="68"/>
        <v>0000121846Miles of Road of Unit</v>
      </c>
      <c r="K2196" s="4">
        <f t="shared" si="69"/>
        <v>26.18</v>
      </c>
    </row>
    <row r="2197" spans="1:11">
      <c r="A2197" t="s">
        <v>747</v>
      </c>
      <c r="B2197" t="s">
        <v>10</v>
      </c>
      <c r="C2197" s="3">
        <v>46128</v>
      </c>
      <c r="D2197" t="s">
        <v>730</v>
      </c>
      <c r="E2197" t="s">
        <v>21</v>
      </c>
      <c r="F2197" t="s">
        <v>748</v>
      </c>
      <c r="G2197" t="s">
        <v>14</v>
      </c>
      <c r="H2197" s="4">
        <v>2325</v>
      </c>
      <c r="J2197" t="str">
        <f t="shared" si="68"/>
        <v>0000121846Decennial Unit Population</v>
      </c>
      <c r="K2197" s="4">
        <f t="shared" si="69"/>
        <v>2325</v>
      </c>
    </row>
    <row r="2198" spans="1:11">
      <c r="A2198" t="s">
        <v>749</v>
      </c>
      <c r="B2198" t="s">
        <v>10</v>
      </c>
      <c r="C2198" s="3">
        <v>46128</v>
      </c>
      <c r="D2198" t="s">
        <v>730</v>
      </c>
      <c r="E2198" t="s">
        <v>21</v>
      </c>
      <c r="F2198" t="s">
        <v>750</v>
      </c>
      <c r="G2198" t="s">
        <v>19</v>
      </c>
      <c r="H2198" s="4">
        <v>3.91</v>
      </c>
      <c r="J2198" t="str">
        <f t="shared" si="68"/>
        <v>0000260745Miles of Road of Unit</v>
      </c>
      <c r="K2198" s="4">
        <f t="shared" si="69"/>
        <v>3.91</v>
      </c>
    </row>
    <row r="2199" spans="1:11">
      <c r="A2199" t="s">
        <v>749</v>
      </c>
      <c r="B2199" t="s">
        <v>10</v>
      </c>
      <c r="C2199" s="3">
        <v>46128</v>
      </c>
      <c r="D2199" t="s">
        <v>730</v>
      </c>
      <c r="E2199" t="s">
        <v>21</v>
      </c>
      <c r="F2199" t="s">
        <v>750</v>
      </c>
      <c r="G2199" t="s">
        <v>18</v>
      </c>
      <c r="H2199" s="4">
        <v>0</v>
      </c>
      <c r="J2199" t="str">
        <f t="shared" si="68"/>
        <v>0000260745Registered Vehicles</v>
      </c>
      <c r="K2199" s="4">
        <f t="shared" si="69"/>
        <v>0</v>
      </c>
    </row>
    <row r="2200" spans="1:11">
      <c r="A2200" t="s">
        <v>749</v>
      </c>
      <c r="B2200" t="s">
        <v>10</v>
      </c>
      <c r="C2200" s="3">
        <v>46128</v>
      </c>
      <c r="D2200" t="s">
        <v>730</v>
      </c>
      <c r="E2200" t="s">
        <v>21</v>
      </c>
      <c r="F2200" t="s">
        <v>750</v>
      </c>
      <c r="G2200" t="s">
        <v>17</v>
      </c>
      <c r="H2200" s="4">
        <v>0</v>
      </c>
      <c r="J2200" t="str">
        <f t="shared" si="68"/>
        <v>0000260745Registered Automobiles</v>
      </c>
      <c r="K2200" s="4">
        <f t="shared" si="69"/>
        <v>0</v>
      </c>
    </row>
    <row r="2201" spans="1:11">
      <c r="A2201" t="s">
        <v>749</v>
      </c>
      <c r="B2201" t="s">
        <v>10</v>
      </c>
      <c r="C2201" s="3">
        <v>46128</v>
      </c>
      <c r="D2201" t="s">
        <v>730</v>
      </c>
      <c r="E2201" t="s">
        <v>21</v>
      </c>
      <c r="F2201" t="s">
        <v>750</v>
      </c>
      <c r="G2201" t="s">
        <v>16</v>
      </c>
      <c r="H2201" s="4">
        <v>0</v>
      </c>
      <c r="J2201" t="str">
        <f t="shared" si="68"/>
        <v>0000260745Consolidated City Population</v>
      </c>
      <c r="K2201" s="4">
        <f t="shared" si="69"/>
        <v>0</v>
      </c>
    </row>
    <row r="2202" spans="1:11">
      <c r="A2202" t="s">
        <v>749</v>
      </c>
      <c r="B2202" t="s">
        <v>10</v>
      </c>
      <c r="C2202" s="3">
        <v>46128</v>
      </c>
      <c r="D2202" t="s">
        <v>730</v>
      </c>
      <c r="E2202" t="s">
        <v>21</v>
      </c>
      <c r="F2202" t="s">
        <v>750</v>
      </c>
      <c r="G2202" t="s">
        <v>15</v>
      </c>
      <c r="H2202" s="4">
        <v>484</v>
      </c>
      <c r="J2202" t="str">
        <f t="shared" si="68"/>
        <v>0000260745Current Unit Population</v>
      </c>
      <c r="K2202" s="4">
        <f t="shared" si="69"/>
        <v>484</v>
      </c>
    </row>
    <row r="2203" spans="1:11">
      <c r="A2203" t="s">
        <v>749</v>
      </c>
      <c r="B2203" t="s">
        <v>10</v>
      </c>
      <c r="C2203" s="3">
        <v>46128</v>
      </c>
      <c r="D2203" t="s">
        <v>730</v>
      </c>
      <c r="E2203" t="s">
        <v>21</v>
      </c>
      <c r="F2203" t="s">
        <v>750</v>
      </c>
      <c r="G2203" t="s">
        <v>14</v>
      </c>
      <c r="H2203" s="4">
        <v>484</v>
      </c>
      <c r="J2203" t="str">
        <f t="shared" si="68"/>
        <v>0000260745Decennial Unit Population</v>
      </c>
      <c r="K2203" s="4">
        <f t="shared" si="69"/>
        <v>484</v>
      </c>
    </row>
    <row r="2204" spans="1:11">
      <c r="A2204" t="s">
        <v>751</v>
      </c>
      <c r="B2204" t="s">
        <v>10</v>
      </c>
      <c r="C2204" s="3">
        <v>46128</v>
      </c>
      <c r="D2204" t="s">
        <v>730</v>
      </c>
      <c r="E2204" t="s">
        <v>21</v>
      </c>
      <c r="F2204" t="s">
        <v>752</v>
      </c>
      <c r="G2204" t="s">
        <v>14</v>
      </c>
      <c r="H2204" s="4">
        <v>329</v>
      </c>
      <c r="J2204" t="str">
        <f t="shared" si="68"/>
        <v>0000260746Decennial Unit Population</v>
      </c>
      <c r="K2204" s="4">
        <f t="shared" si="69"/>
        <v>329</v>
      </c>
    </row>
    <row r="2205" spans="1:11">
      <c r="A2205" t="s">
        <v>751</v>
      </c>
      <c r="B2205" t="s">
        <v>10</v>
      </c>
      <c r="C2205" s="3">
        <v>46128</v>
      </c>
      <c r="D2205" t="s">
        <v>730</v>
      </c>
      <c r="E2205" t="s">
        <v>21</v>
      </c>
      <c r="F2205" t="s">
        <v>752</v>
      </c>
      <c r="G2205" t="s">
        <v>15</v>
      </c>
      <c r="H2205" s="4">
        <v>329</v>
      </c>
      <c r="J2205" t="str">
        <f t="shared" si="68"/>
        <v>0000260746Current Unit Population</v>
      </c>
      <c r="K2205" s="4">
        <f t="shared" si="69"/>
        <v>329</v>
      </c>
    </row>
    <row r="2206" spans="1:11">
      <c r="A2206" t="s">
        <v>751</v>
      </c>
      <c r="B2206" t="s">
        <v>10</v>
      </c>
      <c r="C2206" s="3">
        <v>46128</v>
      </c>
      <c r="D2206" t="s">
        <v>730</v>
      </c>
      <c r="E2206" t="s">
        <v>21</v>
      </c>
      <c r="F2206" t="s">
        <v>752</v>
      </c>
      <c r="G2206" t="s">
        <v>16</v>
      </c>
      <c r="H2206" s="4">
        <v>0</v>
      </c>
      <c r="J2206" t="str">
        <f t="shared" si="68"/>
        <v>0000260746Consolidated City Population</v>
      </c>
      <c r="K2206" s="4">
        <f t="shared" si="69"/>
        <v>0</v>
      </c>
    </row>
    <row r="2207" spans="1:11">
      <c r="A2207" t="s">
        <v>751</v>
      </c>
      <c r="B2207" t="s">
        <v>10</v>
      </c>
      <c r="C2207" s="3">
        <v>46128</v>
      </c>
      <c r="D2207" t="s">
        <v>730</v>
      </c>
      <c r="E2207" t="s">
        <v>21</v>
      </c>
      <c r="F2207" t="s">
        <v>752</v>
      </c>
      <c r="G2207" t="s">
        <v>17</v>
      </c>
      <c r="H2207" s="4">
        <v>0</v>
      </c>
      <c r="J2207" t="str">
        <f t="shared" si="68"/>
        <v>0000260746Registered Automobiles</v>
      </c>
      <c r="K2207" s="4">
        <f t="shared" si="69"/>
        <v>0</v>
      </c>
    </row>
    <row r="2208" spans="1:11">
      <c r="A2208" t="s">
        <v>751</v>
      </c>
      <c r="B2208" t="s">
        <v>10</v>
      </c>
      <c r="C2208" s="3">
        <v>46128</v>
      </c>
      <c r="D2208" t="s">
        <v>730</v>
      </c>
      <c r="E2208" t="s">
        <v>21</v>
      </c>
      <c r="F2208" t="s">
        <v>752</v>
      </c>
      <c r="G2208" t="s">
        <v>19</v>
      </c>
      <c r="H2208" s="4">
        <v>3.51</v>
      </c>
      <c r="J2208" t="str">
        <f t="shared" si="68"/>
        <v>0000260746Miles of Road of Unit</v>
      </c>
      <c r="K2208" s="4">
        <f t="shared" si="69"/>
        <v>3.51</v>
      </c>
    </row>
    <row r="2209" spans="1:11">
      <c r="A2209" t="s">
        <v>751</v>
      </c>
      <c r="B2209" t="s">
        <v>10</v>
      </c>
      <c r="C2209" s="3">
        <v>46128</v>
      </c>
      <c r="D2209" t="s">
        <v>730</v>
      </c>
      <c r="E2209" t="s">
        <v>21</v>
      </c>
      <c r="F2209" t="s">
        <v>752</v>
      </c>
      <c r="G2209" t="s">
        <v>18</v>
      </c>
      <c r="H2209" s="4">
        <v>0</v>
      </c>
      <c r="J2209" t="str">
        <f t="shared" si="68"/>
        <v>0000260746Registered Vehicles</v>
      </c>
      <c r="K2209" s="4">
        <f t="shared" si="69"/>
        <v>0</v>
      </c>
    </row>
    <row r="2210" spans="1:11">
      <c r="A2210" t="s">
        <v>753</v>
      </c>
      <c r="B2210" t="s">
        <v>10</v>
      </c>
      <c r="C2210" s="3">
        <v>46128</v>
      </c>
      <c r="D2210" t="s">
        <v>730</v>
      </c>
      <c r="E2210" t="s">
        <v>21</v>
      </c>
      <c r="F2210" t="s">
        <v>754</v>
      </c>
      <c r="G2210" t="s">
        <v>14</v>
      </c>
      <c r="H2210" s="4">
        <v>4717</v>
      </c>
      <c r="J2210" t="str">
        <f t="shared" si="68"/>
        <v>0000121849Decennial Unit Population</v>
      </c>
      <c r="K2210" s="4">
        <f t="shared" si="69"/>
        <v>4717</v>
      </c>
    </row>
    <row r="2211" spans="1:11">
      <c r="A2211" t="s">
        <v>753</v>
      </c>
      <c r="B2211" t="s">
        <v>10</v>
      </c>
      <c r="C2211" s="3">
        <v>46128</v>
      </c>
      <c r="D2211" t="s">
        <v>730</v>
      </c>
      <c r="E2211" t="s">
        <v>21</v>
      </c>
      <c r="F2211" t="s">
        <v>754</v>
      </c>
      <c r="G2211" t="s">
        <v>15</v>
      </c>
      <c r="H2211" s="4">
        <v>4717</v>
      </c>
      <c r="J2211" t="str">
        <f t="shared" si="68"/>
        <v>0000121849Current Unit Population</v>
      </c>
      <c r="K2211" s="4">
        <f t="shared" si="69"/>
        <v>4717</v>
      </c>
    </row>
    <row r="2212" spans="1:11">
      <c r="A2212" t="s">
        <v>753</v>
      </c>
      <c r="B2212" t="s">
        <v>10</v>
      </c>
      <c r="C2212" s="3">
        <v>46128</v>
      </c>
      <c r="D2212" t="s">
        <v>730</v>
      </c>
      <c r="E2212" t="s">
        <v>21</v>
      </c>
      <c r="F2212" t="s">
        <v>754</v>
      </c>
      <c r="G2212" t="s">
        <v>16</v>
      </c>
      <c r="H2212" s="4">
        <v>0</v>
      </c>
      <c r="J2212" t="str">
        <f t="shared" si="68"/>
        <v>0000121849Consolidated City Population</v>
      </c>
      <c r="K2212" s="4">
        <f t="shared" si="69"/>
        <v>0</v>
      </c>
    </row>
    <row r="2213" spans="1:11">
      <c r="A2213" t="s">
        <v>753</v>
      </c>
      <c r="B2213" t="s">
        <v>10</v>
      </c>
      <c r="C2213" s="3">
        <v>46128</v>
      </c>
      <c r="D2213" t="s">
        <v>730</v>
      </c>
      <c r="E2213" t="s">
        <v>21</v>
      </c>
      <c r="F2213" t="s">
        <v>754</v>
      </c>
      <c r="G2213" t="s">
        <v>17</v>
      </c>
      <c r="H2213" s="4">
        <v>0</v>
      </c>
      <c r="J2213" t="str">
        <f t="shared" si="68"/>
        <v>0000121849Registered Automobiles</v>
      </c>
      <c r="K2213" s="4">
        <f t="shared" si="69"/>
        <v>0</v>
      </c>
    </row>
    <row r="2214" spans="1:11">
      <c r="A2214" t="s">
        <v>753</v>
      </c>
      <c r="B2214" t="s">
        <v>10</v>
      </c>
      <c r="C2214" s="3">
        <v>46128</v>
      </c>
      <c r="D2214" t="s">
        <v>730</v>
      </c>
      <c r="E2214" t="s">
        <v>21</v>
      </c>
      <c r="F2214" t="s">
        <v>754</v>
      </c>
      <c r="G2214" t="s">
        <v>18</v>
      </c>
      <c r="H2214" s="4">
        <v>0</v>
      </c>
      <c r="J2214" t="str">
        <f t="shared" si="68"/>
        <v>0000121849Registered Vehicles</v>
      </c>
      <c r="K2214" s="4">
        <f t="shared" si="69"/>
        <v>0</v>
      </c>
    </row>
    <row r="2215" spans="1:11">
      <c r="A2215" t="s">
        <v>753</v>
      </c>
      <c r="B2215" t="s">
        <v>10</v>
      </c>
      <c r="C2215" s="3">
        <v>46128</v>
      </c>
      <c r="D2215" t="s">
        <v>730</v>
      </c>
      <c r="E2215" t="s">
        <v>21</v>
      </c>
      <c r="F2215" t="s">
        <v>754</v>
      </c>
      <c r="G2215" t="s">
        <v>19</v>
      </c>
      <c r="H2215" s="4">
        <v>50.78</v>
      </c>
      <c r="J2215" t="str">
        <f t="shared" si="68"/>
        <v>0000121849Miles of Road of Unit</v>
      </c>
      <c r="K2215" s="4">
        <f t="shared" si="69"/>
        <v>50.78</v>
      </c>
    </row>
    <row r="2216" spans="1:11">
      <c r="A2216" t="s">
        <v>755</v>
      </c>
      <c r="B2216" t="s">
        <v>10</v>
      </c>
      <c r="C2216" s="3">
        <v>46128</v>
      </c>
      <c r="D2216" t="s">
        <v>730</v>
      </c>
      <c r="E2216" t="s">
        <v>21</v>
      </c>
      <c r="F2216" t="s">
        <v>756</v>
      </c>
      <c r="G2216" t="s">
        <v>18</v>
      </c>
      <c r="H2216" s="4">
        <v>0</v>
      </c>
      <c r="J2216" t="str">
        <f t="shared" si="68"/>
        <v>0000260747Registered Vehicles</v>
      </c>
      <c r="K2216" s="4">
        <f t="shared" si="69"/>
        <v>0</v>
      </c>
    </row>
    <row r="2217" spans="1:11">
      <c r="A2217" t="s">
        <v>755</v>
      </c>
      <c r="B2217" t="s">
        <v>10</v>
      </c>
      <c r="C2217" s="3">
        <v>46128</v>
      </c>
      <c r="D2217" t="s">
        <v>730</v>
      </c>
      <c r="E2217" t="s">
        <v>21</v>
      </c>
      <c r="F2217" t="s">
        <v>756</v>
      </c>
      <c r="G2217" t="s">
        <v>19</v>
      </c>
      <c r="H2217" s="4">
        <v>0.14000000000000001</v>
      </c>
      <c r="J2217" t="str">
        <f t="shared" si="68"/>
        <v>0000260747Miles of Road of Unit</v>
      </c>
      <c r="K2217" s="4">
        <f t="shared" si="69"/>
        <v>0.14000000000000001</v>
      </c>
    </row>
    <row r="2218" spans="1:11">
      <c r="A2218" t="s">
        <v>755</v>
      </c>
      <c r="B2218" t="s">
        <v>10</v>
      </c>
      <c r="C2218" s="3">
        <v>46128</v>
      </c>
      <c r="D2218" t="s">
        <v>730</v>
      </c>
      <c r="E2218" t="s">
        <v>21</v>
      </c>
      <c r="F2218" t="s">
        <v>756</v>
      </c>
      <c r="G2218" t="s">
        <v>14</v>
      </c>
      <c r="H2218" s="4">
        <v>26</v>
      </c>
      <c r="J2218" t="str">
        <f t="shared" si="68"/>
        <v>0000260747Decennial Unit Population</v>
      </c>
      <c r="K2218" s="4">
        <f t="shared" si="69"/>
        <v>26</v>
      </c>
    </row>
    <row r="2219" spans="1:11">
      <c r="A2219" t="s">
        <v>755</v>
      </c>
      <c r="B2219" t="s">
        <v>10</v>
      </c>
      <c r="C2219" s="3">
        <v>46128</v>
      </c>
      <c r="D2219" t="s">
        <v>730</v>
      </c>
      <c r="E2219" t="s">
        <v>21</v>
      </c>
      <c r="F2219" t="s">
        <v>756</v>
      </c>
      <c r="G2219" t="s">
        <v>15</v>
      </c>
      <c r="H2219" s="4">
        <v>26</v>
      </c>
      <c r="J2219" t="str">
        <f t="shared" si="68"/>
        <v>0000260747Current Unit Population</v>
      </c>
      <c r="K2219" s="4">
        <f t="shared" si="69"/>
        <v>26</v>
      </c>
    </row>
    <row r="2220" spans="1:11">
      <c r="A2220" t="s">
        <v>755</v>
      </c>
      <c r="B2220" t="s">
        <v>10</v>
      </c>
      <c r="C2220" s="3">
        <v>46128</v>
      </c>
      <c r="D2220" t="s">
        <v>730</v>
      </c>
      <c r="E2220" t="s">
        <v>21</v>
      </c>
      <c r="F2220" t="s">
        <v>756</v>
      </c>
      <c r="G2220" t="s">
        <v>16</v>
      </c>
      <c r="H2220" s="4">
        <v>0</v>
      </c>
      <c r="J2220" t="str">
        <f t="shared" si="68"/>
        <v>0000260747Consolidated City Population</v>
      </c>
      <c r="K2220" s="4">
        <f t="shared" si="69"/>
        <v>0</v>
      </c>
    </row>
    <row r="2221" spans="1:11">
      <c r="A2221" t="s">
        <v>755</v>
      </c>
      <c r="B2221" t="s">
        <v>10</v>
      </c>
      <c r="C2221" s="3">
        <v>46128</v>
      </c>
      <c r="D2221" t="s">
        <v>730</v>
      </c>
      <c r="E2221" t="s">
        <v>21</v>
      </c>
      <c r="F2221" t="s">
        <v>756</v>
      </c>
      <c r="G2221" t="s">
        <v>17</v>
      </c>
      <c r="H2221" s="4">
        <v>0</v>
      </c>
      <c r="J2221" t="str">
        <f t="shared" si="68"/>
        <v>0000260747Registered Automobiles</v>
      </c>
      <c r="K2221" s="4">
        <f t="shared" si="69"/>
        <v>0</v>
      </c>
    </row>
    <row r="2222" spans="1:11">
      <c r="A2222" t="s">
        <v>757</v>
      </c>
      <c r="B2222" t="s">
        <v>10</v>
      </c>
      <c r="C2222" s="3">
        <v>46128</v>
      </c>
      <c r="D2222" t="s">
        <v>730</v>
      </c>
      <c r="E2222" t="s">
        <v>21</v>
      </c>
      <c r="F2222" t="s">
        <v>758</v>
      </c>
      <c r="G2222" t="s">
        <v>18</v>
      </c>
      <c r="H2222" s="4">
        <v>0</v>
      </c>
      <c r="J2222" t="str">
        <f t="shared" si="68"/>
        <v>0000260748Registered Vehicles</v>
      </c>
      <c r="K2222" s="4">
        <f t="shared" si="69"/>
        <v>0</v>
      </c>
    </row>
    <row r="2223" spans="1:11">
      <c r="A2223" t="s">
        <v>757</v>
      </c>
      <c r="B2223" t="s">
        <v>10</v>
      </c>
      <c r="C2223" s="3">
        <v>46128</v>
      </c>
      <c r="D2223" t="s">
        <v>730</v>
      </c>
      <c r="E2223" t="s">
        <v>21</v>
      </c>
      <c r="F2223" t="s">
        <v>758</v>
      </c>
      <c r="G2223" t="s">
        <v>17</v>
      </c>
      <c r="H2223" s="4">
        <v>0</v>
      </c>
      <c r="J2223" t="str">
        <f t="shared" si="68"/>
        <v>0000260748Registered Automobiles</v>
      </c>
      <c r="K2223" s="4">
        <f t="shared" si="69"/>
        <v>0</v>
      </c>
    </row>
    <row r="2224" spans="1:11">
      <c r="A2224" t="s">
        <v>757</v>
      </c>
      <c r="B2224" t="s">
        <v>10</v>
      </c>
      <c r="C2224" s="3">
        <v>46128</v>
      </c>
      <c r="D2224" t="s">
        <v>730</v>
      </c>
      <c r="E2224" t="s">
        <v>21</v>
      </c>
      <c r="F2224" t="s">
        <v>758</v>
      </c>
      <c r="G2224" t="s">
        <v>16</v>
      </c>
      <c r="H2224" s="4">
        <v>0</v>
      </c>
      <c r="J2224" t="str">
        <f t="shared" si="68"/>
        <v>0000260748Consolidated City Population</v>
      </c>
      <c r="K2224" s="4">
        <f t="shared" si="69"/>
        <v>0</v>
      </c>
    </row>
    <row r="2225" spans="1:11">
      <c r="A2225" t="s">
        <v>757</v>
      </c>
      <c r="B2225" t="s">
        <v>10</v>
      </c>
      <c r="C2225" s="3">
        <v>46128</v>
      </c>
      <c r="D2225" t="s">
        <v>730</v>
      </c>
      <c r="E2225" t="s">
        <v>21</v>
      </c>
      <c r="F2225" t="s">
        <v>758</v>
      </c>
      <c r="G2225" t="s">
        <v>15</v>
      </c>
      <c r="H2225" s="4">
        <v>989</v>
      </c>
      <c r="J2225" t="str">
        <f t="shared" si="68"/>
        <v>0000260748Current Unit Population</v>
      </c>
      <c r="K2225" s="4">
        <f t="shared" si="69"/>
        <v>989</v>
      </c>
    </row>
    <row r="2226" spans="1:11">
      <c r="A2226" t="s">
        <v>757</v>
      </c>
      <c r="B2226" t="s">
        <v>10</v>
      </c>
      <c r="C2226" s="3">
        <v>46128</v>
      </c>
      <c r="D2226" t="s">
        <v>730</v>
      </c>
      <c r="E2226" t="s">
        <v>21</v>
      </c>
      <c r="F2226" t="s">
        <v>758</v>
      </c>
      <c r="G2226" t="s">
        <v>14</v>
      </c>
      <c r="H2226" s="4">
        <v>989</v>
      </c>
      <c r="J2226" t="str">
        <f t="shared" si="68"/>
        <v>0000260748Decennial Unit Population</v>
      </c>
      <c r="K2226" s="4">
        <f t="shared" si="69"/>
        <v>989</v>
      </c>
    </row>
    <row r="2227" spans="1:11">
      <c r="A2227" t="s">
        <v>757</v>
      </c>
      <c r="B2227" t="s">
        <v>10</v>
      </c>
      <c r="C2227" s="3">
        <v>46128</v>
      </c>
      <c r="D2227" t="s">
        <v>730</v>
      </c>
      <c r="E2227" t="s">
        <v>21</v>
      </c>
      <c r="F2227" t="s">
        <v>758</v>
      </c>
      <c r="G2227" t="s">
        <v>19</v>
      </c>
      <c r="H2227" s="4">
        <v>8.89</v>
      </c>
      <c r="J2227" t="str">
        <f t="shared" si="68"/>
        <v>0000260748Miles of Road of Unit</v>
      </c>
      <c r="K2227" s="4">
        <f t="shared" si="69"/>
        <v>8.89</v>
      </c>
    </row>
    <row r="2228" spans="1:11">
      <c r="A2228" t="s">
        <v>759</v>
      </c>
      <c r="B2228" t="s">
        <v>10</v>
      </c>
      <c r="C2228" s="3">
        <v>46128</v>
      </c>
      <c r="D2228" t="s">
        <v>730</v>
      </c>
      <c r="E2228" t="s">
        <v>21</v>
      </c>
      <c r="F2228" t="s">
        <v>760</v>
      </c>
      <c r="G2228" t="s">
        <v>18</v>
      </c>
      <c r="H2228" s="4">
        <v>0</v>
      </c>
      <c r="J2228" t="str">
        <f t="shared" si="68"/>
        <v>0000260749Registered Vehicles</v>
      </c>
      <c r="K2228" s="4">
        <f t="shared" si="69"/>
        <v>0</v>
      </c>
    </row>
    <row r="2229" spans="1:11">
      <c r="A2229" t="s">
        <v>759</v>
      </c>
      <c r="B2229" t="s">
        <v>10</v>
      </c>
      <c r="C2229" s="3">
        <v>46128</v>
      </c>
      <c r="D2229" t="s">
        <v>730</v>
      </c>
      <c r="E2229" t="s">
        <v>21</v>
      </c>
      <c r="F2229" t="s">
        <v>760</v>
      </c>
      <c r="G2229" t="s">
        <v>17</v>
      </c>
      <c r="H2229" s="4">
        <v>0</v>
      </c>
      <c r="J2229" t="str">
        <f t="shared" si="68"/>
        <v>0000260749Registered Automobiles</v>
      </c>
      <c r="K2229" s="4">
        <f t="shared" si="69"/>
        <v>0</v>
      </c>
    </row>
    <row r="2230" spans="1:11">
      <c r="A2230" t="s">
        <v>759</v>
      </c>
      <c r="B2230" t="s">
        <v>10</v>
      </c>
      <c r="C2230" s="3">
        <v>46128</v>
      </c>
      <c r="D2230" t="s">
        <v>730</v>
      </c>
      <c r="E2230" t="s">
        <v>21</v>
      </c>
      <c r="F2230" t="s">
        <v>760</v>
      </c>
      <c r="G2230" t="s">
        <v>16</v>
      </c>
      <c r="H2230" s="4">
        <v>0</v>
      </c>
      <c r="J2230" t="str">
        <f t="shared" si="68"/>
        <v>0000260749Consolidated City Population</v>
      </c>
      <c r="K2230" s="4">
        <f t="shared" si="69"/>
        <v>0</v>
      </c>
    </row>
    <row r="2231" spans="1:11">
      <c r="A2231" t="s">
        <v>759</v>
      </c>
      <c r="B2231" t="s">
        <v>10</v>
      </c>
      <c r="C2231" s="3">
        <v>46128</v>
      </c>
      <c r="D2231" t="s">
        <v>730</v>
      </c>
      <c r="E2231" t="s">
        <v>21</v>
      </c>
      <c r="F2231" t="s">
        <v>760</v>
      </c>
      <c r="G2231" t="s">
        <v>15</v>
      </c>
      <c r="H2231" s="4">
        <v>91</v>
      </c>
      <c r="J2231" t="str">
        <f t="shared" si="68"/>
        <v>0000260749Current Unit Population</v>
      </c>
      <c r="K2231" s="4">
        <f t="shared" si="69"/>
        <v>91</v>
      </c>
    </row>
    <row r="2232" spans="1:11">
      <c r="A2232" t="s">
        <v>759</v>
      </c>
      <c r="B2232" t="s">
        <v>10</v>
      </c>
      <c r="C2232" s="3">
        <v>46128</v>
      </c>
      <c r="D2232" t="s">
        <v>730</v>
      </c>
      <c r="E2232" t="s">
        <v>21</v>
      </c>
      <c r="F2232" t="s">
        <v>760</v>
      </c>
      <c r="G2232" t="s">
        <v>14</v>
      </c>
      <c r="H2232" s="4">
        <v>91</v>
      </c>
      <c r="J2232" t="str">
        <f t="shared" si="68"/>
        <v>0000260749Decennial Unit Population</v>
      </c>
      <c r="K2232" s="4">
        <f t="shared" si="69"/>
        <v>91</v>
      </c>
    </row>
    <row r="2233" spans="1:11">
      <c r="A2233" t="s">
        <v>759</v>
      </c>
      <c r="B2233" t="s">
        <v>10</v>
      </c>
      <c r="C2233" s="3">
        <v>46128</v>
      </c>
      <c r="D2233" t="s">
        <v>730</v>
      </c>
      <c r="E2233" t="s">
        <v>21</v>
      </c>
      <c r="F2233" t="s">
        <v>760</v>
      </c>
      <c r="G2233" t="s">
        <v>19</v>
      </c>
      <c r="H2233" s="4">
        <v>0</v>
      </c>
      <c r="J2233" t="str">
        <f t="shared" si="68"/>
        <v>0000260749Miles of Road of Unit</v>
      </c>
      <c r="K2233" s="4">
        <f t="shared" si="69"/>
        <v>0</v>
      </c>
    </row>
    <row r="2234" spans="1:11">
      <c r="A2234" t="s">
        <v>761</v>
      </c>
      <c r="B2234" t="s">
        <v>762</v>
      </c>
      <c r="C2234" s="3">
        <v>46128</v>
      </c>
      <c r="D2234" t="s">
        <v>763</v>
      </c>
      <c r="E2234" t="s">
        <v>12</v>
      </c>
      <c r="F2234" t="s">
        <v>13</v>
      </c>
      <c r="G2234" t="s">
        <v>14</v>
      </c>
      <c r="H2234" s="4">
        <v>563077</v>
      </c>
      <c r="J2234" t="str">
        <f t="shared" si="68"/>
        <v>0000076138Decennial Unit Population</v>
      </c>
      <c r="K2234" s="4">
        <f t="shared" si="69"/>
        <v>563077</v>
      </c>
    </row>
    <row r="2235" spans="1:11">
      <c r="A2235" t="s">
        <v>761</v>
      </c>
      <c r="B2235" t="s">
        <v>762</v>
      </c>
      <c r="C2235" s="3">
        <v>46128</v>
      </c>
      <c r="D2235" t="s">
        <v>763</v>
      </c>
      <c r="E2235" t="s">
        <v>12</v>
      </c>
      <c r="F2235" t="s">
        <v>13</v>
      </c>
      <c r="G2235" t="s">
        <v>15</v>
      </c>
      <c r="H2235" s="4">
        <v>563077</v>
      </c>
      <c r="J2235" t="str">
        <f t="shared" si="68"/>
        <v>0000076138Current Unit Population</v>
      </c>
      <c r="K2235" s="4">
        <f t="shared" si="69"/>
        <v>563077</v>
      </c>
    </row>
    <row r="2236" spans="1:11">
      <c r="A2236" t="s">
        <v>761</v>
      </c>
      <c r="B2236" t="s">
        <v>762</v>
      </c>
      <c r="C2236" s="3">
        <v>46128</v>
      </c>
      <c r="D2236" t="s">
        <v>763</v>
      </c>
      <c r="E2236" t="s">
        <v>12</v>
      </c>
      <c r="F2236" t="s">
        <v>13</v>
      </c>
      <c r="G2236" t="s">
        <v>19</v>
      </c>
      <c r="H2236" s="4">
        <v>2081.83</v>
      </c>
      <c r="J2236" t="str">
        <f t="shared" si="68"/>
        <v>0000076138Miles of Road of Unit</v>
      </c>
      <c r="K2236" s="4">
        <f t="shared" si="69"/>
        <v>2081.83</v>
      </c>
    </row>
    <row r="2237" spans="1:11">
      <c r="A2237" t="s">
        <v>761</v>
      </c>
      <c r="B2237" t="s">
        <v>762</v>
      </c>
      <c r="C2237" s="3">
        <v>46128</v>
      </c>
      <c r="D2237" t="s">
        <v>763</v>
      </c>
      <c r="E2237" t="s">
        <v>12</v>
      </c>
      <c r="F2237" t="s">
        <v>13</v>
      </c>
      <c r="G2237" t="s">
        <v>17</v>
      </c>
      <c r="H2237" s="4">
        <v>684596</v>
      </c>
      <c r="J2237" t="str">
        <f t="shared" si="68"/>
        <v>0000076138Registered Automobiles</v>
      </c>
      <c r="K2237" s="4">
        <f t="shared" si="69"/>
        <v>684596</v>
      </c>
    </row>
    <row r="2238" spans="1:11">
      <c r="A2238" t="s">
        <v>761</v>
      </c>
      <c r="B2238" t="s">
        <v>762</v>
      </c>
      <c r="C2238" s="3">
        <v>46128</v>
      </c>
      <c r="D2238" t="s">
        <v>763</v>
      </c>
      <c r="E2238" t="s">
        <v>12</v>
      </c>
      <c r="F2238" t="s">
        <v>13</v>
      </c>
      <c r="G2238" t="s">
        <v>18</v>
      </c>
      <c r="H2238" s="4">
        <v>912690</v>
      </c>
      <c r="J2238" t="str">
        <f t="shared" si="68"/>
        <v>0000076138Registered Vehicles</v>
      </c>
      <c r="K2238" s="4">
        <f t="shared" si="69"/>
        <v>912690</v>
      </c>
    </row>
    <row r="2239" spans="1:11">
      <c r="A2239" t="s">
        <v>761</v>
      </c>
      <c r="B2239" t="s">
        <v>762</v>
      </c>
      <c r="C2239" s="3">
        <v>46128</v>
      </c>
      <c r="D2239" t="s">
        <v>763</v>
      </c>
      <c r="E2239" t="s">
        <v>12</v>
      </c>
      <c r="F2239" t="s">
        <v>13</v>
      </c>
      <c r="G2239" t="s">
        <v>16</v>
      </c>
      <c r="H2239" s="4">
        <v>0</v>
      </c>
      <c r="J2239" t="str">
        <f t="shared" si="68"/>
        <v>0000076138Consolidated City Population</v>
      </c>
      <c r="K2239" s="4">
        <f t="shared" si="69"/>
        <v>0</v>
      </c>
    </row>
    <row r="2240" spans="1:11">
      <c r="A2240" t="s">
        <v>764</v>
      </c>
      <c r="B2240" t="s">
        <v>10</v>
      </c>
      <c r="C2240" s="3">
        <v>46128</v>
      </c>
      <c r="D2240" t="s">
        <v>763</v>
      </c>
      <c r="E2240" t="s">
        <v>21</v>
      </c>
      <c r="F2240" t="s">
        <v>765</v>
      </c>
      <c r="G2240" t="s">
        <v>18</v>
      </c>
      <c r="H2240" s="4">
        <v>0</v>
      </c>
      <c r="J2240" t="str">
        <f t="shared" si="68"/>
        <v>0000076140Registered Vehicles</v>
      </c>
      <c r="K2240" s="4">
        <f t="shared" si="69"/>
        <v>0</v>
      </c>
    </row>
    <row r="2241" spans="1:11">
      <c r="A2241" t="s">
        <v>764</v>
      </c>
      <c r="B2241" t="s">
        <v>10</v>
      </c>
      <c r="C2241" s="3">
        <v>46128</v>
      </c>
      <c r="D2241" t="s">
        <v>763</v>
      </c>
      <c r="E2241" t="s">
        <v>21</v>
      </c>
      <c r="F2241" t="s">
        <v>765</v>
      </c>
      <c r="G2241" t="s">
        <v>17</v>
      </c>
      <c r="H2241" s="4">
        <v>0</v>
      </c>
      <c r="J2241" t="str">
        <f t="shared" si="68"/>
        <v>0000076140Registered Automobiles</v>
      </c>
      <c r="K2241" s="4">
        <f t="shared" si="69"/>
        <v>0</v>
      </c>
    </row>
    <row r="2242" spans="1:11">
      <c r="A2242" t="s">
        <v>764</v>
      </c>
      <c r="B2242" t="s">
        <v>10</v>
      </c>
      <c r="C2242" s="3">
        <v>46128</v>
      </c>
      <c r="D2242" t="s">
        <v>763</v>
      </c>
      <c r="E2242" t="s">
        <v>21</v>
      </c>
      <c r="F2242" t="s">
        <v>765</v>
      </c>
      <c r="G2242" t="s">
        <v>16</v>
      </c>
      <c r="H2242" s="4">
        <v>0</v>
      </c>
      <c r="J2242" t="str">
        <f t="shared" si="68"/>
        <v>0000076140Consolidated City Population</v>
      </c>
      <c r="K2242" s="4">
        <f t="shared" si="69"/>
        <v>0</v>
      </c>
    </row>
    <row r="2243" spans="1:11">
      <c r="A2243" t="s">
        <v>764</v>
      </c>
      <c r="B2243" t="s">
        <v>10</v>
      </c>
      <c r="C2243" s="3">
        <v>46128</v>
      </c>
      <c r="D2243" t="s">
        <v>763</v>
      </c>
      <c r="E2243" t="s">
        <v>21</v>
      </c>
      <c r="F2243" t="s">
        <v>765</v>
      </c>
      <c r="G2243" t="s">
        <v>15</v>
      </c>
      <c r="H2243" s="4">
        <v>49370</v>
      </c>
      <c r="J2243" t="str">
        <f t="shared" ref="J2243:J2306" si="70">A2243&amp;G2243</f>
        <v>0000076140Current Unit Population</v>
      </c>
      <c r="K2243" s="4">
        <f t="shared" ref="K2243:K2306" si="71">H2243</f>
        <v>49370</v>
      </c>
    </row>
    <row r="2244" spans="1:11">
      <c r="A2244" t="s">
        <v>764</v>
      </c>
      <c r="B2244" t="s">
        <v>10</v>
      </c>
      <c r="C2244" s="3">
        <v>46128</v>
      </c>
      <c r="D2244" t="s">
        <v>763</v>
      </c>
      <c r="E2244" t="s">
        <v>21</v>
      </c>
      <c r="F2244" t="s">
        <v>765</v>
      </c>
      <c r="G2244" t="s">
        <v>14</v>
      </c>
      <c r="H2244" s="4">
        <v>49370</v>
      </c>
      <c r="J2244" t="str">
        <f t="shared" si="70"/>
        <v>0000076140Decennial Unit Population</v>
      </c>
      <c r="K2244" s="4">
        <f t="shared" si="71"/>
        <v>49370</v>
      </c>
    </row>
    <row r="2245" spans="1:11">
      <c r="A2245" t="s">
        <v>764</v>
      </c>
      <c r="B2245" t="s">
        <v>10</v>
      </c>
      <c r="C2245" s="3">
        <v>46128</v>
      </c>
      <c r="D2245" t="s">
        <v>763</v>
      </c>
      <c r="E2245" t="s">
        <v>21</v>
      </c>
      <c r="F2245" t="s">
        <v>765</v>
      </c>
      <c r="G2245" t="s">
        <v>19</v>
      </c>
      <c r="H2245" s="4">
        <v>162.97</v>
      </c>
      <c r="J2245" t="str">
        <f t="shared" si="70"/>
        <v>0000076140Miles of Road of Unit</v>
      </c>
      <c r="K2245" s="4">
        <f t="shared" si="71"/>
        <v>162.97</v>
      </c>
    </row>
    <row r="2246" spans="1:11">
      <c r="A2246" t="s">
        <v>766</v>
      </c>
      <c r="B2246" t="s">
        <v>10</v>
      </c>
      <c r="C2246" s="3">
        <v>46128</v>
      </c>
      <c r="D2246" t="s">
        <v>763</v>
      </c>
      <c r="E2246" t="s">
        <v>21</v>
      </c>
      <c r="F2246" t="s">
        <v>767</v>
      </c>
      <c r="G2246" t="s">
        <v>18</v>
      </c>
      <c r="H2246" s="4">
        <v>0</v>
      </c>
      <c r="J2246" t="str">
        <f t="shared" si="70"/>
        <v>0000121899Registered Vehicles</v>
      </c>
      <c r="K2246" s="4">
        <f t="shared" si="71"/>
        <v>0</v>
      </c>
    </row>
    <row r="2247" spans="1:11">
      <c r="A2247" t="s">
        <v>766</v>
      </c>
      <c r="B2247" t="s">
        <v>10</v>
      </c>
      <c r="C2247" s="3">
        <v>46128</v>
      </c>
      <c r="D2247" t="s">
        <v>763</v>
      </c>
      <c r="E2247" t="s">
        <v>21</v>
      </c>
      <c r="F2247" t="s">
        <v>767</v>
      </c>
      <c r="G2247" t="s">
        <v>17</v>
      </c>
      <c r="H2247" s="4">
        <v>0</v>
      </c>
      <c r="J2247" t="str">
        <f t="shared" si="70"/>
        <v>0000121899Registered Automobiles</v>
      </c>
      <c r="K2247" s="4">
        <f t="shared" si="71"/>
        <v>0</v>
      </c>
    </row>
    <row r="2248" spans="1:11">
      <c r="A2248" t="s">
        <v>766</v>
      </c>
      <c r="B2248" t="s">
        <v>10</v>
      </c>
      <c r="C2248" s="3">
        <v>46128</v>
      </c>
      <c r="D2248" t="s">
        <v>763</v>
      </c>
      <c r="E2248" t="s">
        <v>21</v>
      </c>
      <c r="F2248" t="s">
        <v>767</v>
      </c>
      <c r="G2248" t="s">
        <v>16</v>
      </c>
      <c r="H2248" s="4">
        <v>0</v>
      </c>
      <c r="J2248" t="str">
        <f t="shared" si="70"/>
        <v>0000121899Consolidated City Population</v>
      </c>
      <c r="K2248" s="4">
        <f t="shared" si="71"/>
        <v>0</v>
      </c>
    </row>
    <row r="2249" spans="1:11">
      <c r="A2249" t="s">
        <v>766</v>
      </c>
      <c r="B2249" t="s">
        <v>10</v>
      </c>
      <c r="C2249" s="3">
        <v>46128</v>
      </c>
      <c r="D2249" t="s">
        <v>763</v>
      </c>
      <c r="E2249" t="s">
        <v>21</v>
      </c>
      <c r="F2249" t="s">
        <v>767</v>
      </c>
      <c r="G2249" t="s">
        <v>15</v>
      </c>
      <c r="H2249" s="4">
        <v>14717</v>
      </c>
      <c r="J2249" t="str">
        <f t="shared" si="70"/>
        <v>0000121899Current Unit Population</v>
      </c>
      <c r="K2249" s="4">
        <f t="shared" si="71"/>
        <v>14717</v>
      </c>
    </row>
    <row r="2250" spans="1:11">
      <c r="A2250" t="s">
        <v>766</v>
      </c>
      <c r="B2250" t="s">
        <v>10</v>
      </c>
      <c r="C2250" s="3">
        <v>46128</v>
      </c>
      <c r="D2250" t="s">
        <v>763</v>
      </c>
      <c r="E2250" t="s">
        <v>21</v>
      </c>
      <c r="F2250" t="s">
        <v>767</v>
      </c>
      <c r="G2250" t="s">
        <v>14</v>
      </c>
      <c r="H2250" s="4">
        <v>14717</v>
      </c>
      <c r="J2250" t="str">
        <f t="shared" si="70"/>
        <v>0000121899Decennial Unit Population</v>
      </c>
      <c r="K2250" s="4">
        <f t="shared" si="71"/>
        <v>14717</v>
      </c>
    </row>
    <row r="2251" spans="1:11">
      <c r="A2251" t="s">
        <v>766</v>
      </c>
      <c r="B2251" t="s">
        <v>10</v>
      </c>
      <c r="C2251" s="3">
        <v>46128</v>
      </c>
      <c r="D2251" t="s">
        <v>763</v>
      </c>
      <c r="E2251" t="s">
        <v>21</v>
      </c>
      <c r="F2251" t="s">
        <v>767</v>
      </c>
      <c r="G2251" t="s">
        <v>19</v>
      </c>
      <c r="H2251" s="4">
        <v>58.44</v>
      </c>
      <c r="J2251" t="str">
        <f t="shared" si="70"/>
        <v>0000121899Miles of Road of Unit</v>
      </c>
      <c r="K2251" s="4">
        <f t="shared" si="71"/>
        <v>58.44</v>
      </c>
    </row>
    <row r="2252" spans="1:11">
      <c r="A2252" t="s">
        <v>768</v>
      </c>
      <c r="B2252" t="s">
        <v>10</v>
      </c>
      <c r="C2252" s="3">
        <v>46128</v>
      </c>
      <c r="D2252" t="s">
        <v>763</v>
      </c>
      <c r="E2252" t="s">
        <v>21</v>
      </c>
      <c r="F2252" t="s">
        <v>769</v>
      </c>
      <c r="G2252" t="s">
        <v>18</v>
      </c>
      <c r="H2252" s="4">
        <v>0</v>
      </c>
      <c r="J2252" t="str">
        <f t="shared" si="70"/>
        <v>0000260806Registered Vehicles</v>
      </c>
      <c r="K2252" s="4">
        <f t="shared" si="71"/>
        <v>0</v>
      </c>
    </row>
    <row r="2253" spans="1:11">
      <c r="A2253" t="s">
        <v>768</v>
      </c>
      <c r="B2253" t="s">
        <v>10</v>
      </c>
      <c r="C2253" s="3">
        <v>46128</v>
      </c>
      <c r="D2253" t="s">
        <v>763</v>
      </c>
      <c r="E2253" t="s">
        <v>21</v>
      </c>
      <c r="F2253" t="s">
        <v>769</v>
      </c>
      <c r="G2253" t="s">
        <v>19</v>
      </c>
      <c r="H2253" s="4">
        <v>8.65</v>
      </c>
      <c r="J2253" t="str">
        <f t="shared" si="70"/>
        <v>0000260806Miles of Road of Unit</v>
      </c>
      <c r="K2253" s="4">
        <f t="shared" si="71"/>
        <v>8.65</v>
      </c>
    </row>
    <row r="2254" spans="1:11">
      <c r="A2254" t="s">
        <v>768</v>
      </c>
      <c r="B2254" t="s">
        <v>10</v>
      </c>
      <c r="C2254" s="3">
        <v>46128</v>
      </c>
      <c r="D2254" t="s">
        <v>763</v>
      </c>
      <c r="E2254" t="s">
        <v>21</v>
      </c>
      <c r="F2254" t="s">
        <v>769</v>
      </c>
      <c r="G2254" t="s">
        <v>17</v>
      </c>
      <c r="H2254" s="4">
        <v>0</v>
      </c>
      <c r="J2254" t="str">
        <f t="shared" si="70"/>
        <v>0000260806Registered Automobiles</v>
      </c>
      <c r="K2254" s="4">
        <f t="shared" si="71"/>
        <v>0</v>
      </c>
    </row>
    <row r="2255" spans="1:11">
      <c r="A2255" t="s">
        <v>768</v>
      </c>
      <c r="B2255" t="s">
        <v>10</v>
      </c>
      <c r="C2255" s="3">
        <v>46128</v>
      </c>
      <c r="D2255" t="s">
        <v>763</v>
      </c>
      <c r="E2255" t="s">
        <v>21</v>
      </c>
      <c r="F2255" t="s">
        <v>769</v>
      </c>
      <c r="G2255" t="s">
        <v>16</v>
      </c>
      <c r="H2255" s="4">
        <v>0</v>
      </c>
      <c r="J2255" t="str">
        <f t="shared" si="70"/>
        <v>0000260806Consolidated City Population</v>
      </c>
      <c r="K2255" s="4">
        <f t="shared" si="71"/>
        <v>0</v>
      </c>
    </row>
    <row r="2256" spans="1:11">
      <c r="A2256" t="s">
        <v>768</v>
      </c>
      <c r="B2256" t="s">
        <v>10</v>
      </c>
      <c r="C2256" s="3">
        <v>46128</v>
      </c>
      <c r="D2256" t="s">
        <v>763</v>
      </c>
      <c r="E2256" t="s">
        <v>21</v>
      </c>
      <c r="F2256" t="s">
        <v>769</v>
      </c>
      <c r="G2256" t="s">
        <v>15</v>
      </c>
      <c r="H2256" s="4">
        <v>2123</v>
      </c>
      <c r="J2256" t="str">
        <f t="shared" si="70"/>
        <v>0000260806Current Unit Population</v>
      </c>
      <c r="K2256" s="4">
        <f t="shared" si="71"/>
        <v>2123</v>
      </c>
    </row>
    <row r="2257" spans="1:11">
      <c r="A2257" t="s">
        <v>768</v>
      </c>
      <c r="B2257" t="s">
        <v>10</v>
      </c>
      <c r="C2257" s="3">
        <v>46128</v>
      </c>
      <c r="D2257" t="s">
        <v>763</v>
      </c>
      <c r="E2257" t="s">
        <v>21</v>
      </c>
      <c r="F2257" t="s">
        <v>769</v>
      </c>
      <c r="G2257" t="s">
        <v>14</v>
      </c>
      <c r="H2257" s="4">
        <v>2123</v>
      </c>
      <c r="J2257" t="str">
        <f t="shared" si="70"/>
        <v>0000260806Decennial Unit Population</v>
      </c>
      <c r="K2257" s="4">
        <f t="shared" si="71"/>
        <v>2123</v>
      </c>
    </row>
    <row r="2258" spans="1:11">
      <c r="A2258" t="s">
        <v>770</v>
      </c>
      <c r="B2258" t="s">
        <v>10</v>
      </c>
      <c r="C2258" s="3">
        <v>46128</v>
      </c>
      <c r="D2258" t="s">
        <v>763</v>
      </c>
      <c r="E2258" t="s">
        <v>21</v>
      </c>
      <c r="F2258" t="s">
        <v>771</v>
      </c>
      <c r="G2258" t="s">
        <v>14</v>
      </c>
      <c r="H2258" s="4">
        <v>13952</v>
      </c>
      <c r="J2258" t="str">
        <f t="shared" si="70"/>
        <v>0000121955Decennial Unit Population</v>
      </c>
      <c r="K2258" s="4">
        <f t="shared" si="71"/>
        <v>13952</v>
      </c>
    </row>
    <row r="2259" spans="1:11">
      <c r="A2259" t="s">
        <v>770</v>
      </c>
      <c r="B2259" t="s">
        <v>10</v>
      </c>
      <c r="C2259" s="3">
        <v>46128</v>
      </c>
      <c r="D2259" t="s">
        <v>763</v>
      </c>
      <c r="E2259" t="s">
        <v>21</v>
      </c>
      <c r="F2259" t="s">
        <v>771</v>
      </c>
      <c r="G2259" t="s">
        <v>15</v>
      </c>
      <c r="H2259" s="4">
        <v>13952</v>
      </c>
      <c r="J2259" t="str">
        <f t="shared" si="70"/>
        <v>0000121955Current Unit Population</v>
      </c>
      <c r="K2259" s="4">
        <f t="shared" si="71"/>
        <v>13952</v>
      </c>
    </row>
    <row r="2260" spans="1:11">
      <c r="A2260" t="s">
        <v>770</v>
      </c>
      <c r="B2260" t="s">
        <v>10</v>
      </c>
      <c r="C2260" s="3">
        <v>46128</v>
      </c>
      <c r="D2260" t="s">
        <v>763</v>
      </c>
      <c r="E2260" t="s">
        <v>21</v>
      </c>
      <c r="F2260" t="s">
        <v>771</v>
      </c>
      <c r="G2260" t="s">
        <v>16</v>
      </c>
      <c r="H2260" s="4">
        <v>0</v>
      </c>
      <c r="J2260" t="str">
        <f t="shared" si="70"/>
        <v>0000121955Consolidated City Population</v>
      </c>
      <c r="K2260" s="4">
        <f t="shared" si="71"/>
        <v>0</v>
      </c>
    </row>
    <row r="2261" spans="1:11">
      <c r="A2261" t="s">
        <v>770</v>
      </c>
      <c r="B2261" t="s">
        <v>10</v>
      </c>
      <c r="C2261" s="3">
        <v>46128</v>
      </c>
      <c r="D2261" t="s">
        <v>763</v>
      </c>
      <c r="E2261" t="s">
        <v>21</v>
      </c>
      <c r="F2261" t="s">
        <v>771</v>
      </c>
      <c r="G2261" t="s">
        <v>17</v>
      </c>
      <c r="H2261" s="4">
        <v>0</v>
      </c>
      <c r="J2261" t="str">
        <f t="shared" si="70"/>
        <v>0000121955Registered Automobiles</v>
      </c>
      <c r="K2261" s="4">
        <f t="shared" si="71"/>
        <v>0</v>
      </c>
    </row>
    <row r="2262" spans="1:11">
      <c r="A2262" t="s">
        <v>770</v>
      </c>
      <c r="B2262" t="s">
        <v>10</v>
      </c>
      <c r="C2262" s="3">
        <v>46128</v>
      </c>
      <c r="D2262" t="s">
        <v>763</v>
      </c>
      <c r="E2262" t="s">
        <v>21</v>
      </c>
      <c r="F2262" t="s">
        <v>771</v>
      </c>
      <c r="G2262" t="s">
        <v>18</v>
      </c>
      <c r="H2262" s="4">
        <v>0</v>
      </c>
      <c r="J2262" t="str">
        <f t="shared" si="70"/>
        <v>0000121955Registered Vehicles</v>
      </c>
      <c r="K2262" s="4">
        <f t="shared" si="71"/>
        <v>0</v>
      </c>
    </row>
    <row r="2263" spans="1:11">
      <c r="A2263" t="s">
        <v>770</v>
      </c>
      <c r="B2263" t="s">
        <v>10</v>
      </c>
      <c r="C2263" s="3">
        <v>46128</v>
      </c>
      <c r="D2263" t="s">
        <v>763</v>
      </c>
      <c r="E2263" t="s">
        <v>21</v>
      </c>
      <c r="F2263" t="s">
        <v>771</v>
      </c>
      <c r="G2263" t="s">
        <v>19</v>
      </c>
      <c r="H2263" s="4">
        <v>47.97</v>
      </c>
      <c r="J2263" t="str">
        <f t="shared" si="70"/>
        <v>0000121955Miles of Road of Unit</v>
      </c>
      <c r="K2263" s="4">
        <f t="shared" si="71"/>
        <v>47.97</v>
      </c>
    </row>
    <row r="2264" spans="1:11">
      <c r="A2264" t="s">
        <v>772</v>
      </c>
      <c r="B2264" t="s">
        <v>10</v>
      </c>
      <c r="C2264" s="3">
        <v>46128</v>
      </c>
      <c r="D2264" t="s">
        <v>763</v>
      </c>
      <c r="E2264" t="s">
        <v>21</v>
      </c>
      <c r="F2264" t="s">
        <v>773</v>
      </c>
      <c r="G2264" t="s">
        <v>19</v>
      </c>
      <c r="H2264" s="4">
        <v>8.2200000000000006</v>
      </c>
      <c r="J2264" t="str">
        <f t="shared" si="70"/>
        <v>0000121936Miles of Road of Unit</v>
      </c>
      <c r="K2264" s="4">
        <f t="shared" si="71"/>
        <v>8.2200000000000006</v>
      </c>
    </row>
    <row r="2265" spans="1:11">
      <c r="A2265" t="s">
        <v>772</v>
      </c>
      <c r="B2265" t="s">
        <v>10</v>
      </c>
      <c r="C2265" s="3">
        <v>46128</v>
      </c>
      <c r="D2265" t="s">
        <v>763</v>
      </c>
      <c r="E2265" t="s">
        <v>21</v>
      </c>
      <c r="F2265" t="s">
        <v>773</v>
      </c>
      <c r="G2265" t="s">
        <v>18</v>
      </c>
      <c r="H2265" s="4">
        <v>0</v>
      </c>
      <c r="J2265" t="str">
        <f t="shared" si="70"/>
        <v>0000121936Registered Vehicles</v>
      </c>
      <c r="K2265" s="4">
        <f t="shared" si="71"/>
        <v>0</v>
      </c>
    </row>
    <row r="2266" spans="1:11">
      <c r="A2266" t="s">
        <v>772</v>
      </c>
      <c r="B2266" t="s">
        <v>10</v>
      </c>
      <c r="C2266" s="3">
        <v>46128</v>
      </c>
      <c r="D2266" t="s">
        <v>763</v>
      </c>
      <c r="E2266" t="s">
        <v>21</v>
      </c>
      <c r="F2266" t="s">
        <v>773</v>
      </c>
      <c r="G2266" t="s">
        <v>17</v>
      </c>
      <c r="H2266" s="4">
        <v>0</v>
      </c>
      <c r="J2266" t="str">
        <f t="shared" si="70"/>
        <v>0000121936Registered Automobiles</v>
      </c>
      <c r="K2266" s="4">
        <f t="shared" si="71"/>
        <v>0</v>
      </c>
    </row>
    <row r="2267" spans="1:11">
      <c r="A2267" t="s">
        <v>772</v>
      </c>
      <c r="B2267" t="s">
        <v>10</v>
      </c>
      <c r="C2267" s="3">
        <v>46128</v>
      </c>
      <c r="D2267" t="s">
        <v>763</v>
      </c>
      <c r="E2267" t="s">
        <v>21</v>
      </c>
      <c r="F2267" t="s">
        <v>773</v>
      </c>
      <c r="G2267" t="s">
        <v>16</v>
      </c>
      <c r="H2267" s="4">
        <v>0</v>
      </c>
      <c r="J2267" t="str">
        <f t="shared" si="70"/>
        <v>0000121936Consolidated City Population</v>
      </c>
      <c r="K2267" s="4">
        <f t="shared" si="71"/>
        <v>0</v>
      </c>
    </row>
    <row r="2268" spans="1:11">
      <c r="A2268" t="s">
        <v>772</v>
      </c>
      <c r="B2268" t="s">
        <v>10</v>
      </c>
      <c r="C2268" s="3">
        <v>46128</v>
      </c>
      <c r="D2268" t="s">
        <v>763</v>
      </c>
      <c r="E2268" t="s">
        <v>21</v>
      </c>
      <c r="F2268" t="s">
        <v>773</v>
      </c>
      <c r="G2268" t="s">
        <v>15</v>
      </c>
      <c r="H2268" s="4">
        <v>1384</v>
      </c>
      <c r="J2268" t="str">
        <f t="shared" si="70"/>
        <v>0000121936Current Unit Population</v>
      </c>
      <c r="K2268" s="4">
        <f t="shared" si="71"/>
        <v>1384</v>
      </c>
    </row>
    <row r="2269" spans="1:11">
      <c r="A2269" t="s">
        <v>772</v>
      </c>
      <c r="B2269" t="s">
        <v>10</v>
      </c>
      <c r="C2269" s="3">
        <v>46128</v>
      </c>
      <c r="D2269" t="s">
        <v>763</v>
      </c>
      <c r="E2269" t="s">
        <v>21</v>
      </c>
      <c r="F2269" t="s">
        <v>773</v>
      </c>
      <c r="G2269" t="s">
        <v>14</v>
      </c>
      <c r="H2269" s="4">
        <v>1384</v>
      </c>
      <c r="J2269" t="str">
        <f t="shared" si="70"/>
        <v>0000121936Decennial Unit Population</v>
      </c>
      <c r="K2269" s="4">
        <f t="shared" si="71"/>
        <v>1384</v>
      </c>
    </row>
    <row r="2270" spans="1:11">
      <c r="A2270" t="s">
        <v>774</v>
      </c>
      <c r="B2270" t="s">
        <v>10</v>
      </c>
      <c r="C2270" s="3">
        <v>46128</v>
      </c>
      <c r="D2270" t="s">
        <v>763</v>
      </c>
      <c r="E2270" t="s">
        <v>21</v>
      </c>
      <c r="F2270" t="s">
        <v>775</v>
      </c>
      <c r="G2270" t="s">
        <v>18</v>
      </c>
      <c r="H2270" s="4">
        <v>0</v>
      </c>
      <c r="J2270" t="str">
        <f t="shared" si="70"/>
        <v>0000398153Registered Vehicles</v>
      </c>
      <c r="K2270" s="4">
        <f t="shared" si="71"/>
        <v>0</v>
      </c>
    </row>
    <row r="2271" spans="1:11">
      <c r="A2271" t="s">
        <v>774</v>
      </c>
      <c r="B2271" t="s">
        <v>10</v>
      </c>
      <c r="C2271" s="3">
        <v>46128</v>
      </c>
      <c r="D2271" t="s">
        <v>763</v>
      </c>
      <c r="E2271" t="s">
        <v>21</v>
      </c>
      <c r="F2271" t="s">
        <v>775</v>
      </c>
      <c r="G2271" t="s">
        <v>19</v>
      </c>
      <c r="H2271" s="4">
        <v>0</v>
      </c>
      <c r="J2271" t="str">
        <f t="shared" si="70"/>
        <v>0000398153Miles of Road of Unit</v>
      </c>
      <c r="K2271" s="4">
        <f t="shared" si="71"/>
        <v>0</v>
      </c>
    </row>
    <row r="2272" spans="1:11">
      <c r="A2272" t="s">
        <v>776</v>
      </c>
      <c r="B2272" t="s">
        <v>10</v>
      </c>
      <c r="C2272" s="3">
        <v>44449</v>
      </c>
      <c r="D2272" t="s">
        <v>763</v>
      </c>
      <c r="E2272" t="s">
        <v>21</v>
      </c>
      <c r="F2272" t="s">
        <v>775</v>
      </c>
      <c r="G2272" t="s">
        <v>15</v>
      </c>
      <c r="H2272" s="4">
        <v>0</v>
      </c>
      <c r="J2272" t="str">
        <f t="shared" si="70"/>
        <v>0000260802Current Unit Population</v>
      </c>
      <c r="K2272" s="4">
        <f t="shared" si="71"/>
        <v>0</v>
      </c>
    </row>
    <row r="2273" spans="1:11">
      <c r="A2273" t="s">
        <v>776</v>
      </c>
      <c r="B2273" t="s">
        <v>10</v>
      </c>
      <c r="C2273" s="3">
        <v>44449</v>
      </c>
      <c r="D2273" t="s">
        <v>763</v>
      </c>
      <c r="E2273" t="s">
        <v>21</v>
      </c>
      <c r="F2273" t="s">
        <v>775</v>
      </c>
      <c r="G2273" t="s">
        <v>16</v>
      </c>
      <c r="H2273" s="4">
        <v>0</v>
      </c>
      <c r="J2273" t="str">
        <f t="shared" si="70"/>
        <v>0000260802Consolidated City Population</v>
      </c>
      <c r="K2273" s="4">
        <f t="shared" si="71"/>
        <v>0</v>
      </c>
    </row>
    <row r="2274" spans="1:11">
      <c r="A2274" t="s">
        <v>776</v>
      </c>
      <c r="B2274" t="s">
        <v>10</v>
      </c>
      <c r="C2274" s="3">
        <v>44449</v>
      </c>
      <c r="D2274" t="s">
        <v>763</v>
      </c>
      <c r="E2274" t="s">
        <v>21</v>
      </c>
      <c r="F2274" t="s">
        <v>775</v>
      </c>
      <c r="G2274" t="s">
        <v>17</v>
      </c>
      <c r="H2274" s="4">
        <v>0</v>
      </c>
      <c r="J2274" t="str">
        <f t="shared" si="70"/>
        <v>0000260802Registered Automobiles</v>
      </c>
      <c r="K2274" s="4">
        <f t="shared" si="71"/>
        <v>0</v>
      </c>
    </row>
    <row r="2275" spans="1:11">
      <c r="A2275" t="s">
        <v>776</v>
      </c>
      <c r="B2275" t="s">
        <v>10</v>
      </c>
      <c r="C2275" s="3">
        <v>44449</v>
      </c>
      <c r="D2275" t="s">
        <v>763</v>
      </c>
      <c r="E2275" t="s">
        <v>21</v>
      </c>
      <c r="F2275" t="s">
        <v>775</v>
      </c>
      <c r="G2275" t="s">
        <v>18</v>
      </c>
      <c r="H2275" s="4">
        <v>0</v>
      </c>
      <c r="J2275" t="str">
        <f t="shared" si="70"/>
        <v>0000260802Registered Vehicles</v>
      </c>
      <c r="K2275" s="4">
        <f t="shared" si="71"/>
        <v>0</v>
      </c>
    </row>
    <row r="2276" spans="1:11">
      <c r="A2276" t="s">
        <v>776</v>
      </c>
      <c r="B2276" t="s">
        <v>10</v>
      </c>
      <c r="C2276" s="3">
        <v>44449</v>
      </c>
      <c r="D2276" t="s">
        <v>763</v>
      </c>
      <c r="E2276" t="s">
        <v>21</v>
      </c>
      <c r="F2276" t="s">
        <v>775</v>
      </c>
      <c r="G2276" t="s">
        <v>19</v>
      </c>
      <c r="H2276" s="4">
        <v>0</v>
      </c>
      <c r="J2276" t="str">
        <f t="shared" si="70"/>
        <v>0000260802Miles of Road of Unit</v>
      </c>
      <c r="K2276" s="4">
        <f t="shared" si="71"/>
        <v>0</v>
      </c>
    </row>
    <row r="2277" spans="1:11">
      <c r="A2277" t="s">
        <v>776</v>
      </c>
      <c r="B2277" t="s">
        <v>10</v>
      </c>
      <c r="C2277" s="3">
        <v>44449</v>
      </c>
      <c r="D2277" t="s">
        <v>763</v>
      </c>
      <c r="E2277" t="s">
        <v>21</v>
      </c>
      <c r="F2277" t="s">
        <v>775</v>
      </c>
      <c r="G2277" t="s">
        <v>14</v>
      </c>
      <c r="H2277" s="4">
        <v>0</v>
      </c>
      <c r="J2277" t="str">
        <f t="shared" si="70"/>
        <v>0000260802Decennial Unit Population</v>
      </c>
      <c r="K2277" s="4">
        <f t="shared" si="71"/>
        <v>0</v>
      </c>
    </row>
    <row r="2278" spans="1:11">
      <c r="A2278" t="s">
        <v>774</v>
      </c>
      <c r="B2278" t="s">
        <v>10</v>
      </c>
      <c r="C2278" s="3">
        <v>46128</v>
      </c>
      <c r="D2278" t="s">
        <v>763</v>
      </c>
      <c r="E2278" t="s">
        <v>21</v>
      </c>
      <c r="F2278" t="s">
        <v>775</v>
      </c>
      <c r="G2278" t="s">
        <v>14</v>
      </c>
      <c r="H2278" s="4">
        <v>67</v>
      </c>
      <c r="J2278" t="str">
        <f t="shared" si="70"/>
        <v>0000398153Decennial Unit Population</v>
      </c>
      <c r="K2278" s="4">
        <f t="shared" si="71"/>
        <v>67</v>
      </c>
    </row>
    <row r="2279" spans="1:11">
      <c r="A2279" t="s">
        <v>774</v>
      </c>
      <c r="B2279" t="s">
        <v>10</v>
      </c>
      <c r="C2279" s="3">
        <v>46128</v>
      </c>
      <c r="D2279" t="s">
        <v>763</v>
      </c>
      <c r="E2279" t="s">
        <v>21</v>
      </c>
      <c r="F2279" t="s">
        <v>775</v>
      </c>
      <c r="G2279" t="s">
        <v>15</v>
      </c>
      <c r="H2279" s="4">
        <v>67</v>
      </c>
      <c r="J2279" t="str">
        <f t="shared" si="70"/>
        <v>0000398153Current Unit Population</v>
      </c>
      <c r="K2279" s="4">
        <f t="shared" si="71"/>
        <v>67</v>
      </c>
    </row>
    <row r="2280" spans="1:11">
      <c r="A2280" t="s">
        <v>774</v>
      </c>
      <c r="B2280" t="s">
        <v>10</v>
      </c>
      <c r="C2280" s="3">
        <v>46128</v>
      </c>
      <c r="D2280" t="s">
        <v>763</v>
      </c>
      <c r="E2280" t="s">
        <v>21</v>
      </c>
      <c r="F2280" t="s">
        <v>775</v>
      </c>
      <c r="G2280" t="s">
        <v>16</v>
      </c>
      <c r="H2280" s="4">
        <v>0</v>
      </c>
      <c r="J2280" t="str">
        <f t="shared" si="70"/>
        <v>0000398153Consolidated City Population</v>
      </c>
      <c r="K2280" s="4">
        <f t="shared" si="71"/>
        <v>0</v>
      </c>
    </row>
    <row r="2281" spans="1:11">
      <c r="A2281" t="s">
        <v>774</v>
      </c>
      <c r="B2281" t="s">
        <v>10</v>
      </c>
      <c r="C2281" s="3">
        <v>46128</v>
      </c>
      <c r="D2281" t="s">
        <v>763</v>
      </c>
      <c r="E2281" t="s">
        <v>21</v>
      </c>
      <c r="F2281" t="s">
        <v>775</v>
      </c>
      <c r="G2281" t="s">
        <v>17</v>
      </c>
      <c r="H2281" s="4">
        <v>0</v>
      </c>
      <c r="J2281" t="str">
        <f t="shared" si="70"/>
        <v>0000398153Registered Automobiles</v>
      </c>
      <c r="K2281" s="4">
        <f t="shared" si="71"/>
        <v>0</v>
      </c>
    </row>
    <row r="2282" spans="1:11">
      <c r="A2282" t="s">
        <v>777</v>
      </c>
      <c r="B2282" t="s">
        <v>10</v>
      </c>
      <c r="C2282" s="3">
        <v>46128</v>
      </c>
      <c r="D2282" t="s">
        <v>763</v>
      </c>
      <c r="E2282" t="s">
        <v>21</v>
      </c>
      <c r="F2282" t="s">
        <v>778</v>
      </c>
      <c r="G2282" t="s">
        <v>14</v>
      </c>
      <c r="H2282" s="4">
        <v>5954</v>
      </c>
      <c r="J2282" t="str">
        <f t="shared" si="70"/>
        <v>0000121944Decennial Unit Population</v>
      </c>
      <c r="K2282" s="4">
        <f t="shared" si="71"/>
        <v>5954</v>
      </c>
    </row>
    <row r="2283" spans="1:11">
      <c r="A2283" t="s">
        <v>777</v>
      </c>
      <c r="B2283" t="s">
        <v>10</v>
      </c>
      <c r="C2283" s="3">
        <v>46128</v>
      </c>
      <c r="D2283" t="s">
        <v>763</v>
      </c>
      <c r="E2283" t="s">
        <v>21</v>
      </c>
      <c r="F2283" t="s">
        <v>778</v>
      </c>
      <c r="G2283" t="s">
        <v>15</v>
      </c>
      <c r="H2283" s="4">
        <v>5954</v>
      </c>
      <c r="J2283" t="str">
        <f t="shared" si="70"/>
        <v>0000121944Current Unit Population</v>
      </c>
      <c r="K2283" s="4">
        <f t="shared" si="71"/>
        <v>5954</v>
      </c>
    </row>
    <row r="2284" spans="1:11">
      <c r="A2284" t="s">
        <v>777</v>
      </c>
      <c r="B2284" t="s">
        <v>10</v>
      </c>
      <c r="C2284" s="3">
        <v>46128</v>
      </c>
      <c r="D2284" t="s">
        <v>763</v>
      </c>
      <c r="E2284" t="s">
        <v>21</v>
      </c>
      <c r="F2284" t="s">
        <v>778</v>
      </c>
      <c r="G2284" t="s">
        <v>16</v>
      </c>
      <c r="H2284" s="4">
        <v>0</v>
      </c>
      <c r="J2284" t="str">
        <f t="shared" si="70"/>
        <v>0000121944Consolidated City Population</v>
      </c>
      <c r="K2284" s="4">
        <f t="shared" si="71"/>
        <v>0</v>
      </c>
    </row>
    <row r="2285" spans="1:11">
      <c r="A2285" t="s">
        <v>777</v>
      </c>
      <c r="B2285" t="s">
        <v>10</v>
      </c>
      <c r="C2285" s="3">
        <v>46128</v>
      </c>
      <c r="D2285" t="s">
        <v>763</v>
      </c>
      <c r="E2285" t="s">
        <v>21</v>
      </c>
      <c r="F2285" t="s">
        <v>778</v>
      </c>
      <c r="G2285" t="s">
        <v>17</v>
      </c>
      <c r="H2285" s="4">
        <v>0</v>
      </c>
      <c r="J2285" t="str">
        <f t="shared" si="70"/>
        <v>0000121944Registered Automobiles</v>
      </c>
      <c r="K2285" s="4">
        <f t="shared" si="71"/>
        <v>0</v>
      </c>
    </row>
    <row r="2286" spans="1:11">
      <c r="A2286" t="s">
        <v>777</v>
      </c>
      <c r="B2286" t="s">
        <v>10</v>
      </c>
      <c r="C2286" s="3">
        <v>46128</v>
      </c>
      <c r="D2286" t="s">
        <v>763</v>
      </c>
      <c r="E2286" t="s">
        <v>21</v>
      </c>
      <c r="F2286" t="s">
        <v>778</v>
      </c>
      <c r="G2286" t="s">
        <v>18</v>
      </c>
      <c r="H2286" s="4">
        <v>0</v>
      </c>
      <c r="J2286" t="str">
        <f t="shared" si="70"/>
        <v>0000121944Registered Vehicles</v>
      </c>
      <c r="K2286" s="4">
        <f t="shared" si="71"/>
        <v>0</v>
      </c>
    </row>
    <row r="2287" spans="1:11">
      <c r="A2287" t="s">
        <v>777</v>
      </c>
      <c r="B2287" t="s">
        <v>10</v>
      </c>
      <c r="C2287" s="3">
        <v>46128</v>
      </c>
      <c r="D2287" t="s">
        <v>763</v>
      </c>
      <c r="E2287" t="s">
        <v>21</v>
      </c>
      <c r="F2287" t="s">
        <v>778</v>
      </c>
      <c r="G2287" t="s">
        <v>19</v>
      </c>
      <c r="H2287" s="4">
        <v>24.4</v>
      </c>
      <c r="J2287" t="str">
        <f t="shared" si="70"/>
        <v>0000121944Miles of Road of Unit</v>
      </c>
      <c r="K2287" s="4">
        <f t="shared" si="71"/>
        <v>24.4</v>
      </c>
    </row>
    <row r="2288" spans="1:11">
      <c r="A2288" t="s">
        <v>779</v>
      </c>
      <c r="B2288" t="s">
        <v>10</v>
      </c>
      <c r="C2288" s="3">
        <v>46128</v>
      </c>
      <c r="D2288" t="s">
        <v>763</v>
      </c>
      <c r="E2288" t="s">
        <v>21</v>
      </c>
      <c r="F2288" t="s">
        <v>780</v>
      </c>
      <c r="G2288" t="s">
        <v>19</v>
      </c>
      <c r="H2288" s="4">
        <v>3.8</v>
      </c>
      <c r="J2288" t="str">
        <f t="shared" si="70"/>
        <v>0000260804Miles of Road of Unit</v>
      </c>
      <c r="K2288" s="4">
        <f t="shared" si="71"/>
        <v>3.8</v>
      </c>
    </row>
    <row r="2289" spans="1:11">
      <c r="A2289" t="s">
        <v>779</v>
      </c>
      <c r="B2289" t="s">
        <v>10</v>
      </c>
      <c r="C2289" s="3">
        <v>46128</v>
      </c>
      <c r="D2289" t="s">
        <v>763</v>
      </c>
      <c r="E2289" t="s">
        <v>21</v>
      </c>
      <c r="F2289" t="s">
        <v>780</v>
      </c>
      <c r="G2289" t="s">
        <v>18</v>
      </c>
      <c r="H2289" s="4">
        <v>0</v>
      </c>
      <c r="J2289" t="str">
        <f t="shared" si="70"/>
        <v>0000260804Registered Vehicles</v>
      </c>
      <c r="K2289" s="4">
        <f t="shared" si="71"/>
        <v>0</v>
      </c>
    </row>
    <row r="2290" spans="1:11">
      <c r="A2290" t="s">
        <v>779</v>
      </c>
      <c r="B2290" t="s">
        <v>10</v>
      </c>
      <c r="C2290" s="3">
        <v>46128</v>
      </c>
      <c r="D2290" t="s">
        <v>763</v>
      </c>
      <c r="E2290" t="s">
        <v>21</v>
      </c>
      <c r="F2290" t="s">
        <v>780</v>
      </c>
      <c r="G2290" t="s">
        <v>17</v>
      </c>
      <c r="H2290" s="4">
        <v>0</v>
      </c>
      <c r="J2290" t="str">
        <f t="shared" si="70"/>
        <v>0000260804Registered Automobiles</v>
      </c>
      <c r="K2290" s="4">
        <f t="shared" si="71"/>
        <v>0</v>
      </c>
    </row>
    <row r="2291" spans="1:11">
      <c r="A2291" t="s">
        <v>779</v>
      </c>
      <c r="B2291" t="s">
        <v>10</v>
      </c>
      <c r="C2291" s="3">
        <v>46128</v>
      </c>
      <c r="D2291" t="s">
        <v>763</v>
      </c>
      <c r="E2291" t="s">
        <v>21</v>
      </c>
      <c r="F2291" t="s">
        <v>780</v>
      </c>
      <c r="G2291" t="s">
        <v>16</v>
      </c>
      <c r="H2291" s="4">
        <v>0</v>
      </c>
      <c r="J2291" t="str">
        <f t="shared" si="70"/>
        <v>0000260804Consolidated City Population</v>
      </c>
      <c r="K2291" s="4">
        <f t="shared" si="71"/>
        <v>0</v>
      </c>
    </row>
    <row r="2292" spans="1:11">
      <c r="A2292" t="s">
        <v>779</v>
      </c>
      <c r="B2292" t="s">
        <v>10</v>
      </c>
      <c r="C2292" s="3">
        <v>46128</v>
      </c>
      <c r="D2292" t="s">
        <v>763</v>
      </c>
      <c r="E2292" t="s">
        <v>21</v>
      </c>
      <c r="F2292" t="s">
        <v>780</v>
      </c>
      <c r="G2292" t="s">
        <v>14</v>
      </c>
      <c r="H2292" s="4">
        <v>752</v>
      </c>
      <c r="J2292" t="str">
        <f t="shared" si="70"/>
        <v>0000260804Decennial Unit Population</v>
      </c>
      <c r="K2292" s="4">
        <f t="shared" si="71"/>
        <v>752</v>
      </c>
    </row>
    <row r="2293" spans="1:11">
      <c r="A2293" t="s">
        <v>779</v>
      </c>
      <c r="B2293" t="s">
        <v>10</v>
      </c>
      <c r="C2293" s="3">
        <v>46128</v>
      </c>
      <c r="D2293" t="s">
        <v>763</v>
      </c>
      <c r="E2293" t="s">
        <v>21</v>
      </c>
      <c r="F2293" t="s">
        <v>780</v>
      </c>
      <c r="G2293" t="s">
        <v>15</v>
      </c>
      <c r="H2293" s="4">
        <v>752</v>
      </c>
      <c r="J2293" t="str">
        <f t="shared" si="70"/>
        <v>0000260804Current Unit Population</v>
      </c>
      <c r="K2293" s="4">
        <f t="shared" si="71"/>
        <v>752</v>
      </c>
    </row>
    <row r="2294" spans="1:11">
      <c r="A2294" t="s">
        <v>781</v>
      </c>
      <c r="B2294" t="s">
        <v>10</v>
      </c>
      <c r="C2294" s="3">
        <v>46128</v>
      </c>
      <c r="D2294" t="s">
        <v>763</v>
      </c>
      <c r="E2294" t="s">
        <v>21</v>
      </c>
      <c r="F2294" t="s">
        <v>782</v>
      </c>
      <c r="G2294" t="s">
        <v>14</v>
      </c>
      <c r="H2294" s="4">
        <v>1774</v>
      </c>
      <c r="J2294" t="str">
        <f t="shared" si="70"/>
        <v>0000193298Decennial Unit Population</v>
      </c>
      <c r="K2294" s="4">
        <f t="shared" si="71"/>
        <v>1774</v>
      </c>
    </row>
    <row r="2295" spans="1:11">
      <c r="A2295" t="s">
        <v>781</v>
      </c>
      <c r="B2295" t="s">
        <v>10</v>
      </c>
      <c r="C2295" s="3">
        <v>46128</v>
      </c>
      <c r="D2295" t="s">
        <v>763</v>
      </c>
      <c r="E2295" t="s">
        <v>21</v>
      </c>
      <c r="F2295" t="s">
        <v>782</v>
      </c>
      <c r="G2295" t="s">
        <v>15</v>
      </c>
      <c r="H2295" s="4">
        <v>1774</v>
      </c>
      <c r="J2295" t="str">
        <f t="shared" si="70"/>
        <v>0000193298Current Unit Population</v>
      </c>
      <c r="K2295" s="4">
        <f t="shared" si="71"/>
        <v>1774</v>
      </c>
    </row>
    <row r="2296" spans="1:11">
      <c r="A2296" t="s">
        <v>781</v>
      </c>
      <c r="B2296" t="s">
        <v>10</v>
      </c>
      <c r="C2296" s="3">
        <v>46128</v>
      </c>
      <c r="D2296" t="s">
        <v>763</v>
      </c>
      <c r="E2296" t="s">
        <v>21</v>
      </c>
      <c r="F2296" t="s">
        <v>782</v>
      </c>
      <c r="G2296" t="s">
        <v>16</v>
      </c>
      <c r="H2296" s="4">
        <v>0</v>
      </c>
      <c r="J2296" t="str">
        <f t="shared" si="70"/>
        <v>0000193298Consolidated City Population</v>
      </c>
      <c r="K2296" s="4">
        <f t="shared" si="71"/>
        <v>0</v>
      </c>
    </row>
    <row r="2297" spans="1:11">
      <c r="A2297" t="s">
        <v>781</v>
      </c>
      <c r="B2297" t="s">
        <v>10</v>
      </c>
      <c r="C2297" s="3">
        <v>46128</v>
      </c>
      <c r="D2297" t="s">
        <v>763</v>
      </c>
      <c r="E2297" t="s">
        <v>21</v>
      </c>
      <c r="F2297" t="s">
        <v>782</v>
      </c>
      <c r="G2297" t="s">
        <v>18</v>
      </c>
      <c r="H2297" s="4">
        <v>0</v>
      </c>
      <c r="J2297" t="str">
        <f t="shared" si="70"/>
        <v>0000193298Registered Vehicles</v>
      </c>
      <c r="K2297" s="4">
        <f t="shared" si="71"/>
        <v>0</v>
      </c>
    </row>
    <row r="2298" spans="1:11">
      <c r="A2298" t="s">
        <v>781</v>
      </c>
      <c r="B2298" t="s">
        <v>10</v>
      </c>
      <c r="C2298" s="3">
        <v>46128</v>
      </c>
      <c r="D2298" t="s">
        <v>763</v>
      </c>
      <c r="E2298" t="s">
        <v>21</v>
      </c>
      <c r="F2298" t="s">
        <v>782</v>
      </c>
      <c r="G2298" t="s">
        <v>17</v>
      </c>
      <c r="H2298" s="4">
        <v>0</v>
      </c>
      <c r="J2298" t="str">
        <f t="shared" si="70"/>
        <v>0000193298Registered Automobiles</v>
      </c>
      <c r="K2298" s="4">
        <f t="shared" si="71"/>
        <v>0</v>
      </c>
    </row>
    <row r="2299" spans="1:11">
      <c r="A2299" t="s">
        <v>781</v>
      </c>
      <c r="B2299" t="s">
        <v>10</v>
      </c>
      <c r="C2299" s="3">
        <v>46128</v>
      </c>
      <c r="D2299" t="s">
        <v>763</v>
      </c>
      <c r="E2299" t="s">
        <v>21</v>
      </c>
      <c r="F2299" t="s">
        <v>782</v>
      </c>
      <c r="G2299" t="s">
        <v>19</v>
      </c>
      <c r="H2299" s="4">
        <v>10.45</v>
      </c>
      <c r="J2299" t="str">
        <f t="shared" si="70"/>
        <v>0000193298Miles of Road of Unit</v>
      </c>
      <c r="K2299" s="4">
        <f t="shared" si="71"/>
        <v>10.45</v>
      </c>
    </row>
    <row r="2300" spans="1:11">
      <c r="A2300" t="s">
        <v>783</v>
      </c>
      <c r="B2300" t="s">
        <v>10</v>
      </c>
      <c r="C2300" s="3">
        <v>46128</v>
      </c>
      <c r="D2300" t="s">
        <v>763</v>
      </c>
      <c r="E2300" t="s">
        <v>21</v>
      </c>
      <c r="F2300" t="s">
        <v>784</v>
      </c>
      <c r="G2300" t="s">
        <v>14</v>
      </c>
      <c r="H2300" s="4">
        <v>44</v>
      </c>
      <c r="J2300" t="str">
        <f t="shared" si="70"/>
        <v>0000260805Decennial Unit Population</v>
      </c>
      <c r="K2300" s="4">
        <f t="shared" si="71"/>
        <v>44</v>
      </c>
    </row>
    <row r="2301" spans="1:11">
      <c r="A2301" t="s">
        <v>783</v>
      </c>
      <c r="B2301" t="s">
        <v>10</v>
      </c>
      <c r="C2301" s="3">
        <v>46128</v>
      </c>
      <c r="D2301" t="s">
        <v>763</v>
      </c>
      <c r="E2301" t="s">
        <v>21</v>
      </c>
      <c r="F2301" t="s">
        <v>784</v>
      </c>
      <c r="G2301" t="s">
        <v>15</v>
      </c>
      <c r="H2301" s="4">
        <v>44</v>
      </c>
      <c r="J2301" t="str">
        <f t="shared" si="70"/>
        <v>0000260805Current Unit Population</v>
      </c>
      <c r="K2301" s="4">
        <f t="shared" si="71"/>
        <v>44</v>
      </c>
    </row>
    <row r="2302" spans="1:11">
      <c r="A2302" t="s">
        <v>783</v>
      </c>
      <c r="B2302" t="s">
        <v>10</v>
      </c>
      <c r="C2302" s="3">
        <v>46128</v>
      </c>
      <c r="D2302" t="s">
        <v>763</v>
      </c>
      <c r="E2302" t="s">
        <v>21</v>
      </c>
      <c r="F2302" t="s">
        <v>784</v>
      </c>
      <c r="G2302" t="s">
        <v>16</v>
      </c>
      <c r="H2302" s="4">
        <v>0</v>
      </c>
      <c r="J2302" t="str">
        <f t="shared" si="70"/>
        <v>0000260805Consolidated City Population</v>
      </c>
      <c r="K2302" s="4">
        <f t="shared" si="71"/>
        <v>0</v>
      </c>
    </row>
    <row r="2303" spans="1:11">
      <c r="A2303" t="s">
        <v>783</v>
      </c>
      <c r="B2303" t="s">
        <v>10</v>
      </c>
      <c r="C2303" s="3">
        <v>46128</v>
      </c>
      <c r="D2303" t="s">
        <v>763</v>
      </c>
      <c r="E2303" t="s">
        <v>21</v>
      </c>
      <c r="F2303" t="s">
        <v>784</v>
      </c>
      <c r="G2303" t="s">
        <v>17</v>
      </c>
      <c r="H2303" s="4">
        <v>0</v>
      </c>
      <c r="J2303" t="str">
        <f t="shared" si="70"/>
        <v>0000260805Registered Automobiles</v>
      </c>
      <c r="K2303" s="4">
        <f t="shared" si="71"/>
        <v>0</v>
      </c>
    </row>
    <row r="2304" spans="1:11">
      <c r="A2304" t="s">
        <v>783</v>
      </c>
      <c r="B2304" t="s">
        <v>10</v>
      </c>
      <c r="C2304" s="3">
        <v>46128</v>
      </c>
      <c r="D2304" t="s">
        <v>763</v>
      </c>
      <c r="E2304" t="s">
        <v>21</v>
      </c>
      <c r="F2304" t="s">
        <v>784</v>
      </c>
      <c r="G2304" t="s">
        <v>18</v>
      </c>
      <c r="H2304" s="4">
        <v>0</v>
      </c>
      <c r="J2304" t="str">
        <f t="shared" si="70"/>
        <v>0000260805Registered Vehicles</v>
      </c>
      <c r="K2304" s="4">
        <f t="shared" si="71"/>
        <v>0</v>
      </c>
    </row>
    <row r="2305" spans="1:11">
      <c r="A2305" t="s">
        <v>783</v>
      </c>
      <c r="B2305" t="s">
        <v>10</v>
      </c>
      <c r="C2305" s="3">
        <v>46128</v>
      </c>
      <c r="D2305" t="s">
        <v>763</v>
      </c>
      <c r="E2305" t="s">
        <v>21</v>
      </c>
      <c r="F2305" t="s">
        <v>784</v>
      </c>
      <c r="G2305" t="s">
        <v>19</v>
      </c>
      <c r="H2305" s="4">
        <v>0</v>
      </c>
      <c r="J2305" t="str">
        <f t="shared" si="70"/>
        <v>0000260805Miles of Road of Unit</v>
      </c>
      <c r="K2305" s="4">
        <f t="shared" si="71"/>
        <v>0</v>
      </c>
    </row>
    <row r="2306" spans="1:11">
      <c r="A2306" t="s">
        <v>785</v>
      </c>
      <c r="B2306" t="s">
        <v>10</v>
      </c>
      <c r="C2306" s="3">
        <v>46128</v>
      </c>
      <c r="D2306" t="s">
        <v>763</v>
      </c>
      <c r="E2306" t="s">
        <v>21</v>
      </c>
      <c r="F2306" t="s">
        <v>786</v>
      </c>
      <c r="G2306" t="s">
        <v>15</v>
      </c>
      <c r="H2306" s="4">
        <v>655</v>
      </c>
      <c r="J2306" t="str">
        <f t="shared" si="70"/>
        <v>0000121952Current Unit Population</v>
      </c>
      <c r="K2306" s="4">
        <f t="shared" si="71"/>
        <v>655</v>
      </c>
    </row>
    <row r="2307" spans="1:11">
      <c r="A2307" t="s">
        <v>785</v>
      </c>
      <c r="B2307" t="s">
        <v>10</v>
      </c>
      <c r="C2307" s="3">
        <v>46128</v>
      </c>
      <c r="D2307" t="s">
        <v>763</v>
      </c>
      <c r="E2307" t="s">
        <v>21</v>
      </c>
      <c r="F2307" t="s">
        <v>786</v>
      </c>
      <c r="G2307" t="s">
        <v>14</v>
      </c>
      <c r="H2307" s="4">
        <v>655</v>
      </c>
      <c r="J2307" t="str">
        <f t="shared" ref="J2307:J2370" si="72">A2307&amp;G2307</f>
        <v>0000121952Decennial Unit Population</v>
      </c>
      <c r="K2307" s="4">
        <f t="shared" ref="K2307:K2370" si="73">H2307</f>
        <v>655</v>
      </c>
    </row>
    <row r="2308" spans="1:11">
      <c r="A2308" t="s">
        <v>785</v>
      </c>
      <c r="B2308" t="s">
        <v>10</v>
      </c>
      <c r="C2308" s="3">
        <v>46128</v>
      </c>
      <c r="D2308" t="s">
        <v>763</v>
      </c>
      <c r="E2308" t="s">
        <v>21</v>
      </c>
      <c r="F2308" t="s">
        <v>786</v>
      </c>
      <c r="G2308" t="s">
        <v>16</v>
      </c>
      <c r="H2308" s="4">
        <v>0</v>
      </c>
      <c r="J2308" t="str">
        <f t="shared" si="72"/>
        <v>0000121952Consolidated City Population</v>
      </c>
      <c r="K2308" s="4">
        <f t="shared" si="73"/>
        <v>0</v>
      </c>
    </row>
    <row r="2309" spans="1:11">
      <c r="A2309" t="s">
        <v>785</v>
      </c>
      <c r="B2309" t="s">
        <v>10</v>
      </c>
      <c r="C2309" s="3">
        <v>46128</v>
      </c>
      <c r="D2309" t="s">
        <v>763</v>
      </c>
      <c r="E2309" t="s">
        <v>21</v>
      </c>
      <c r="F2309" t="s">
        <v>786</v>
      </c>
      <c r="G2309" t="s">
        <v>19</v>
      </c>
      <c r="H2309" s="4">
        <v>5.56</v>
      </c>
      <c r="J2309" t="str">
        <f t="shared" si="72"/>
        <v>0000121952Miles of Road of Unit</v>
      </c>
      <c r="K2309" s="4">
        <f t="shared" si="73"/>
        <v>5.56</v>
      </c>
    </row>
    <row r="2310" spans="1:11">
      <c r="A2310" t="s">
        <v>785</v>
      </c>
      <c r="B2310" t="s">
        <v>10</v>
      </c>
      <c r="C2310" s="3">
        <v>46128</v>
      </c>
      <c r="D2310" t="s">
        <v>763</v>
      </c>
      <c r="E2310" t="s">
        <v>21</v>
      </c>
      <c r="F2310" t="s">
        <v>786</v>
      </c>
      <c r="G2310" t="s">
        <v>18</v>
      </c>
      <c r="H2310" s="4">
        <v>0</v>
      </c>
      <c r="J2310" t="str">
        <f t="shared" si="72"/>
        <v>0000121952Registered Vehicles</v>
      </c>
      <c r="K2310" s="4">
        <f t="shared" si="73"/>
        <v>0</v>
      </c>
    </row>
    <row r="2311" spans="1:11">
      <c r="A2311" t="s">
        <v>785</v>
      </c>
      <c r="B2311" t="s">
        <v>10</v>
      </c>
      <c r="C2311" s="3">
        <v>46128</v>
      </c>
      <c r="D2311" t="s">
        <v>763</v>
      </c>
      <c r="E2311" t="s">
        <v>21</v>
      </c>
      <c r="F2311" t="s">
        <v>786</v>
      </c>
      <c r="G2311" t="s">
        <v>17</v>
      </c>
      <c r="H2311" s="4">
        <v>0</v>
      </c>
      <c r="J2311" t="str">
        <f t="shared" si="72"/>
        <v>0000121952Registered Automobiles</v>
      </c>
      <c r="K2311" s="4">
        <f t="shared" si="73"/>
        <v>0</v>
      </c>
    </row>
    <row r="2312" spans="1:11">
      <c r="A2312" t="s">
        <v>787</v>
      </c>
      <c r="B2312" t="s">
        <v>10</v>
      </c>
      <c r="C2312" s="3">
        <v>46128</v>
      </c>
      <c r="D2312" t="s">
        <v>763</v>
      </c>
      <c r="E2312" t="s">
        <v>21</v>
      </c>
      <c r="F2312" t="s">
        <v>788</v>
      </c>
      <c r="G2312" t="s">
        <v>16</v>
      </c>
      <c r="H2312" s="4">
        <v>0</v>
      </c>
      <c r="J2312" t="str">
        <f t="shared" si="72"/>
        <v>0000121958Consolidated City Population</v>
      </c>
      <c r="K2312" s="4">
        <f t="shared" si="73"/>
        <v>0</v>
      </c>
    </row>
    <row r="2313" spans="1:11">
      <c r="A2313" t="s">
        <v>787</v>
      </c>
      <c r="B2313" t="s">
        <v>10</v>
      </c>
      <c r="C2313" s="3">
        <v>46128</v>
      </c>
      <c r="D2313" t="s">
        <v>763</v>
      </c>
      <c r="E2313" t="s">
        <v>21</v>
      </c>
      <c r="F2313" t="s">
        <v>788</v>
      </c>
      <c r="G2313" t="s">
        <v>15</v>
      </c>
      <c r="H2313" s="4">
        <v>1490</v>
      </c>
      <c r="J2313" t="str">
        <f t="shared" si="72"/>
        <v>0000121958Current Unit Population</v>
      </c>
      <c r="K2313" s="4">
        <f t="shared" si="73"/>
        <v>1490</v>
      </c>
    </row>
    <row r="2314" spans="1:11">
      <c r="A2314" t="s">
        <v>787</v>
      </c>
      <c r="B2314" t="s">
        <v>10</v>
      </c>
      <c r="C2314" s="3">
        <v>46128</v>
      </c>
      <c r="D2314" t="s">
        <v>763</v>
      </c>
      <c r="E2314" t="s">
        <v>21</v>
      </c>
      <c r="F2314" t="s">
        <v>788</v>
      </c>
      <c r="G2314" t="s">
        <v>14</v>
      </c>
      <c r="H2314" s="4">
        <v>1490</v>
      </c>
      <c r="J2314" t="str">
        <f t="shared" si="72"/>
        <v>0000121958Decennial Unit Population</v>
      </c>
      <c r="K2314" s="4">
        <f t="shared" si="73"/>
        <v>1490</v>
      </c>
    </row>
    <row r="2315" spans="1:11">
      <c r="A2315" t="s">
        <v>787</v>
      </c>
      <c r="B2315" t="s">
        <v>10</v>
      </c>
      <c r="C2315" s="3">
        <v>46128</v>
      </c>
      <c r="D2315" t="s">
        <v>763</v>
      </c>
      <c r="E2315" t="s">
        <v>21</v>
      </c>
      <c r="F2315" t="s">
        <v>788</v>
      </c>
      <c r="G2315" t="s">
        <v>17</v>
      </c>
      <c r="H2315" s="4">
        <v>0</v>
      </c>
      <c r="J2315" t="str">
        <f t="shared" si="72"/>
        <v>0000121958Registered Automobiles</v>
      </c>
      <c r="K2315" s="4">
        <f t="shared" si="73"/>
        <v>0</v>
      </c>
    </row>
    <row r="2316" spans="1:11">
      <c r="A2316" t="s">
        <v>787</v>
      </c>
      <c r="B2316" t="s">
        <v>10</v>
      </c>
      <c r="C2316" s="3">
        <v>46128</v>
      </c>
      <c r="D2316" t="s">
        <v>763</v>
      </c>
      <c r="E2316" t="s">
        <v>21</v>
      </c>
      <c r="F2316" t="s">
        <v>788</v>
      </c>
      <c r="G2316" t="s">
        <v>18</v>
      </c>
      <c r="H2316" s="4">
        <v>0</v>
      </c>
      <c r="J2316" t="str">
        <f t="shared" si="72"/>
        <v>0000121958Registered Vehicles</v>
      </c>
      <c r="K2316" s="4">
        <f t="shared" si="73"/>
        <v>0</v>
      </c>
    </row>
    <row r="2317" spans="1:11">
      <c r="A2317" t="s">
        <v>787</v>
      </c>
      <c r="B2317" t="s">
        <v>10</v>
      </c>
      <c r="C2317" s="3">
        <v>46128</v>
      </c>
      <c r="D2317" t="s">
        <v>763</v>
      </c>
      <c r="E2317" t="s">
        <v>21</v>
      </c>
      <c r="F2317" t="s">
        <v>788</v>
      </c>
      <c r="G2317" t="s">
        <v>19</v>
      </c>
      <c r="H2317" s="4">
        <v>2.87</v>
      </c>
      <c r="J2317" t="str">
        <f t="shared" si="72"/>
        <v>0000121958Miles of Road of Unit</v>
      </c>
      <c r="K2317" s="4">
        <f t="shared" si="73"/>
        <v>2.87</v>
      </c>
    </row>
    <row r="2318" spans="1:11">
      <c r="A2318" t="s">
        <v>789</v>
      </c>
      <c r="B2318" t="s">
        <v>10</v>
      </c>
      <c r="C2318" s="3">
        <v>46128</v>
      </c>
      <c r="D2318" t="s">
        <v>763</v>
      </c>
      <c r="E2318" t="s">
        <v>21</v>
      </c>
      <c r="F2318" t="s">
        <v>790</v>
      </c>
      <c r="G2318" t="s">
        <v>18</v>
      </c>
      <c r="H2318" s="4">
        <v>0</v>
      </c>
      <c r="J2318" t="str">
        <f t="shared" si="72"/>
        <v>0000121959Registered Vehicles</v>
      </c>
      <c r="K2318" s="4">
        <f t="shared" si="73"/>
        <v>0</v>
      </c>
    </row>
    <row r="2319" spans="1:11">
      <c r="A2319" t="s">
        <v>789</v>
      </c>
      <c r="B2319" t="s">
        <v>10</v>
      </c>
      <c r="C2319" s="3">
        <v>46128</v>
      </c>
      <c r="D2319" t="s">
        <v>763</v>
      </c>
      <c r="E2319" t="s">
        <v>21</v>
      </c>
      <c r="F2319" t="s">
        <v>790</v>
      </c>
      <c r="G2319" t="s">
        <v>17</v>
      </c>
      <c r="H2319" s="4">
        <v>0</v>
      </c>
      <c r="J2319" t="str">
        <f t="shared" si="72"/>
        <v>0000121959Registered Automobiles</v>
      </c>
      <c r="K2319" s="4">
        <f t="shared" si="73"/>
        <v>0</v>
      </c>
    </row>
    <row r="2320" spans="1:11">
      <c r="A2320" t="s">
        <v>789</v>
      </c>
      <c r="B2320" t="s">
        <v>10</v>
      </c>
      <c r="C2320" s="3">
        <v>46128</v>
      </c>
      <c r="D2320" t="s">
        <v>763</v>
      </c>
      <c r="E2320" t="s">
        <v>21</v>
      </c>
      <c r="F2320" t="s">
        <v>790</v>
      </c>
      <c r="G2320" t="s">
        <v>16</v>
      </c>
      <c r="H2320" s="4">
        <v>0</v>
      </c>
      <c r="J2320" t="str">
        <f t="shared" si="72"/>
        <v>0000121959Consolidated City Population</v>
      </c>
      <c r="K2320" s="4">
        <f t="shared" si="73"/>
        <v>0</v>
      </c>
    </row>
    <row r="2321" spans="1:11">
      <c r="A2321" t="s">
        <v>789</v>
      </c>
      <c r="B2321" t="s">
        <v>10</v>
      </c>
      <c r="C2321" s="3">
        <v>46128</v>
      </c>
      <c r="D2321" t="s">
        <v>763</v>
      </c>
      <c r="E2321" t="s">
        <v>21</v>
      </c>
      <c r="F2321" t="s">
        <v>790</v>
      </c>
      <c r="G2321" t="s">
        <v>15</v>
      </c>
      <c r="H2321" s="4">
        <v>430</v>
      </c>
      <c r="J2321" t="str">
        <f t="shared" si="72"/>
        <v>0000121959Current Unit Population</v>
      </c>
      <c r="K2321" s="4">
        <f t="shared" si="73"/>
        <v>430</v>
      </c>
    </row>
    <row r="2322" spans="1:11">
      <c r="A2322" t="s">
        <v>789</v>
      </c>
      <c r="B2322" t="s">
        <v>10</v>
      </c>
      <c r="C2322" s="3">
        <v>46128</v>
      </c>
      <c r="D2322" t="s">
        <v>763</v>
      </c>
      <c r="E2322" t="s">
        <v>21</v>
      </c>
      <c r="F2322" t="s">
        <v>790</v>
      </c>
      <c r="G2322" t="s">
        <v>14</v>
      </c>
      <c r="H2322" s="4">
        <v>430</v>
      </c>
      <c r="J2322" t="str">
        <f t="shared" si="72"/>
        <v>0000121959Decennial Unit Population</v>
      </c>
      <c r="K2322" s="4">
        <f t="shared" si="73"/>
        <v>430</v>
      </c>
    </row>
    <row r="2323" spans="1:11">
      <c r="A2323" t="s">
        <v>789</v>
      </c>
      <c r="B2323" t="s">
        <v>10</v>
      </c>
      <c r="C2323" s="3">
        <v>46128</v>
      </c>
      <c r="D2323" t="s">
        <v>763</v>
      </c>
      <c r="E2323" t="s">
        <v>21</v>
      </c>
      <c r="F2323" t="s">
        <v>790</v>
      </c>
      <c r="G2323" t="s">
        <v>19</v>
      </c>
      <c r="H2323" s="4">
        <v>3.84</v>
      </c>
      <c r="J2323" t="str">
        <f t="shared" si="72"/>
        <v>0000121959Miles of Road of Unit</v>
      </c>
      <c r="K2323" s="4">
        <f t="shared" si="73"/>
        <v>3.84</v>
      </c>
    </row>
    <row r="2324" spans="1:11">
      <c r="A2324" t="s">
        <v>791</v>
      </c>
      <c r="B2324" t="s">
        <v>10</v>
      </c>
      <c r="C2324" s="3">
        <v>46128</v>
      </c>
      <c r="D2324" t="s">
        <v>763</v>
      </c>
      <c r="E2324" t="s">
        <v>21</v>
      </c>
      <c r="F2324" t="s">
        <v>792</v>
      </c>
      <c r="G2324" t="s">
        <v>18</v>
      </c>
      <c r="H2324" s="4">
        <v>0</v>
      </c>
      <c r="J2324" t="str">
        <f t="shared" si="72"/>
        <v>0000260808Registered Vehicles</v>
      </c>
      <c r="K2324" s="4">
        <f t="shared" si="73"/>
        <v>0</v>
      </c>
    </row>
    <row r="2325" spans="1:11">
      <c r="A2325" t="s">
        <v>791</v>
      </c>
      <c r="B2325" t="s">
        <v>10</v>
      </c>
      <c r="C2325" s="3">
        <v>46128</v>
      </c>
      <c r="D2325" t="s">
        <v>763</v>
      </c>
      <c r="E2325" t="s">
        <v>21</v>
      </c>
      <c r="F2325" t="s">
        <v>792</v>
      </c>
      <c r="G2325" t="s">
        <v>19</v>
      </c>
      <c r="H2325" s="4">
        <v>1.69</v>
      </c>
      <c r="J2325" t="str">
        <f t="shared" si="72"/>
        <v>0000260808Miles of Road of Unit</v>
      </c>
      <c r="K2325" s="4">
        <f t="shared" si="73"/>
        <v>1.69</v>
      </c>
    </row>
    <row r="2326" spans="1:11">
      <c r="A2326" t="s">
        <v>791</v>
      </c>
      <c r="B2326" t="s">
        <v>10</v>
      </c>
      <c r="C2326" s="3">
        <v>46128</v>
      </c>
      <c r="D2326" t="s">
        <v>763</v>
      </c>
      <c r="E2326" t="s">
        <v>21</v>
      </c>
      <c r="F2326" t="s">
        <v>792</v>
      </c>
      <c r="G2326" t="s">
        <v>14</v>
      </c>
      <c r="H2326" s="4">
        <v>215</v>
      </c>
      <c r="J2326" t="str">
        <f t="shared" si="72"/>
        <v>0000260808Decennial Unit Population</v>
      </c>
      <c r="K2326" s="4">
        <f t="shared" si="73"/>
        <v>215</v>
      </c>
    </row>
    <row r="2327" spans="1:11">
      <c r="A2327" t="s">
        <v>791</v>
      </c>
      <c r="B2327" t="s">
        <v>10</v>
      </c>
      <c r="C2327" s="3">
        <v>46128</v>
      </c>
      <c r="D2327" t="s">
        <v>763</v>
      </c>
      <c r="E2327" t="s">
        <v>21</v>
      </c>
      <c r="F2327" t="s">
        <v>792</v>
      </c>
      <c r="G2327" t="s">
        <v>15</v>
      </c>
      <c r="H2327" s="4">
        <v>215</v>
      </c>
      <c r="J2327" t="str">
        <f t="shared" si="72"/>
        <v>0000260808Current Unit Population</v>
      </c>
      <c r="K2327" s="4">
        <f t="shared" si="73"/>
        <v>215</v>
      </c>
    </row>
    <row r="2328" spans="1:11">
      <c r="A2328" t="s">
        <v>791</v>
      </c>
      <c r="B2328" t="s">
        <v>10</v>
      </c>
      <c r="C2328" s="3">
        <v>46128</v>
      </c>
      <c r="D2328" t="s">
        <v>763</v>
      </c>
      <c r="E2328" t="s">
        <v>21</v>
      </c>
      <c r="F2328" t="s">
        <v>792</v>
      </c>
      <c r="G2328" t="s">
        <v>16</v>
      </c>
      <c r="H2328" s="4">
        <v>0</v>
      </c>
      <c r="J2328" t="str">
        <f t="shared" si="72"/>
        <v>0000260808Consolidated City Population</v>
      </c>
      <c r="K2328" s="4">
        <f t="shared" si="73"/>
        <v>0</v>
      </c>
    </row>
    <row r="2329" spans="1:11">
      <c r="A2329" t="s">
        <v>791</v>
      </c>
      <c r="B2329" t="s">
        <v>10</v>
      </c>
      <c r="C2329" s="3">
        <v>46128</v>
      </c>
      <c r="D2329" t="s">
        <v>763</v>
      </c>
      <c r="E2329" t="s">
        <v>21</v>
      </c>
      <c r="F2329" t="s">
        <v>792</v>
      </c>
      <c r="G2329" t="s">
        <v>17</v>
      </c>
      <c r="H2329" s="4">
        <v>0</v>
      </c>
      <c r="J2329" t="str">
        <f t="shared" si="72"/>
        <v>0000260808Registered Automobiles</v>
      </c>
      <c r="K2329" s="4">
        <f t="shared" si="73"/>
        <v>0</v>
      </c>
    </row>
    <row r="2330" spans="1:11">
      <c r="A2330" t="s">
        <v>793</v>
      </c>
      <c r="B2330" t="s">
        <v>10</v>
      </c>
      <c r="C2330" s="3">
        <v>46128</v>
      </c>
      <c r="D2330" t="s">
        <v>763</v>
      </c>
      <c r="E2330" t="s">
        <v>21</v>
      </c>
      <c r="F2330" t="s">
        <v>794</v>
      </c>
      <c r="G2330" t="s">
        <v>18</v>
      </c>
      <c r="H2330" s="4">
        <v>0</v>
      </c>
      <c r="J2330" t="str">
        <f t="shared" si="72"/>
        <v>0000260807Registered Vehicles</v>
      </c>
      <c r="K2330" s="4">
        <f t="shared" si="73"/>
        <v>0</v>
      </c>
    </row>
    <row r="2331" spans="1:11">
      <c r="A2331" t="s">
        <v>793</v>
      </c>
      <c r="B2331" t="s">
        <v>10</v>
      </c>
      <c r="C2331" s="3">
        <v>46128</v>
      </c>
      <c r="D2331" t="s">
        <v>763</v>
      </c>
      <c r="E2331" t="s">
        <v>21</v>
      </c>
      <c r="F2331" t="s">
        <v>794</v>
      </c>
      <c r="G2331" t="s">
        <v>17</v>
      </c>
      <c r="H2331" s="4">
        <v>0</v>
      </c>
      <c r="J2331" t="str">
        <f t="shared" si="72"/>
        <v>0000260807Registered Automobiles</v>
      </c>
      <c r="K2331" s="4">
        <f t="shared" si="73"/>
        <v>0</v>
      </c>
    </row>
    <row r="2332" spans="1:11">
      <c r="A2332" t="s">
        <v>793</v>
      </c>
      <c r="B2332" t="s">
        <v>10</v>
      </c>
      <c r="C2332" s="3">
        <v>46128</v>
      </c>
      <c r="D2332" t="s">
        <v>763</v>
      </c>
      <c r="E2332" t="s">
        <v>21</v>
      </c>
      <c r="F2332" t="s">
        <v>794</v>
      </c>
      <c r="G2332" t="s">
        <v>16</v>
      </c>
      <c r="H2332" s="4">
        <v>0</v>
      </c>
      <c r="J2332" t="str">
        <f t="shared" si="72"/>
        <v>0000260807Consolidated City Population</v>
      </c>
      <c r="K2332" s="4">
        <f t="shared" si="73"/>
        <v>0</v>
      </c>
    </row>
    <row r="2333" spans="1:11">
      <c r="A2333" t="s">
        <v>793</v>
      </c>
      <c r="B2333" t="s">
        <v>10</v>
      </c>
      <c r="C2333" s="3">
        <v>46128</v>
      </c>
      <c r="D2333" t="s">
        <v>763</v>
      </c>
      <c r="E2333" t="s">
        <v>21</v>
      </c>
      <c r="F2333" t="s">
        <v>794</v>
      </c>
      <c r="G2333" t="s">
        <v>15</v>
      </c>
      <c r="H2333" s="4">
        <v>95</v>
      </c>
      <c r="J2333" t="str">
        <f t="shared" si="72"/>
        <v>0000260807Current Unit Population</v>
      </c>
      <c r="K2333" s="4">
        <f t="shared" si="73"/>
        <v>95</v>
      </c>
    </row>
    <row r="2334" spans="1:11">
      <c r="A2334" t="s">
        <v>793</v>
      </c>
      <c r="B2334" t="s">
        <v>10</v>
      </c>
      <c r="C2334" s="3">
        <v>46128</v>
      </c>
      <c r="D2334" t="s">
        <v>763</v>
      </c>
      <c r="E2334" t="s">
        <v>21</v>
      </c>
      <c r="F2334" t="s">
        <v>794</v>
      </c>
      <c r="G2334" t="s">
        <v>14</v>
      </c>
      <c r="H2334" s="4">
        <v>95</v>
      </c>
      <c r="J2334" t="str">
        <f t="shared" si="72"/>
        <v>0000260807Decennial Unit Population</v>
      </c>
      <c r="K2334" s="4">
        <f t="shared" si="73"/>
        <v>95</v>
      </c>
    </row>
    <row r="2335" spans="1:11">
      <c r="A2335" t="s">
        <v>793</v>
      </c>
      <c r="B2335" t="s">
        <v>10</v>
      </c>
      <c r="C2335" s="3">
        <v>46128</v>
      </c>
      <c r="D2335" t="s">
        <v>763</v>
      </c>
      <c r="E2335" t="s">
        <v>21</v>
      </c>
      <c r="F2335" t="s">
        <v>794</v>
      </c>
      <c r="G2335" t="s">
        <v>19</v>
      </c>
      <c r="H2335" s="4">
        <v>0</v>
      </c>
      <c r="J2335" t="str">
        <f t="shared" si="72"/>
        <v>0000260807Miles of Road of Unit</v>
      </c>
      <c r="K2335" s="4">
        <f t="shared" si="73"/>
        <v>0</v>
      </c>
    </row>
    <row r="2336" spans="1:11">
      <c r="A2336" t="s">
        <v>795</v>
      </c>
      <c r="B2336" t="s">
        <v>10</v>
      </c>
      <c r="C2336" s="3">
        <v>46128</v>
      </c>
      <c r="D2336" t="s">
        <v>763</v>
      </c>
      <c r="E2336" t="s">
        <v>796</v>
      </c>
      <c r="F2336" t="s">
        <v>797</v>
      </c>
      <c r="G2336" t="s">
        <v>18</v>
      </c>
      <c r="H2336" s="4">
        <v>0</v>
      </c>
      <c r="J2336" t="str">
        <f t="shared" si="72"/>
        <v>0000121947Registered Vehicles</v>
      </c>
      <c r="K2336" s="4">
        <f t="shared" si="73"/>
        <v>0</v>
      </c>
    </row>
    <row r="2337" spans="1:11">
      <c r="A2337" t="s">
        <v>795</v>
      </c>
      <c r="B2337" t="s">
        <v>10</v>
      </c>
      <c r="C2337" s="3">
        <v>46128</v>
      </c>
      <c r="D2337" t="s">
        <v>763</v>
      </c>
      <c r="E2337" t="s">
        <v>796</v>
      </c>
      <c r="F2337" t="s">
        <v>797</v>
      </c>
      <c r="G2337" t="s">
        <v>17</v>
      </c>
      <c r="H2337" s="4">
        <v>0</v>
      </c>
      <c r="J2337" t="str">
        <f t="shared" si="72"/>
        <v>0000121947Registered Automobiles</v>
      </c>
      <c r="K2337" s="4">
        <f t="shared" si="73"/>
        <v>0</v>
      </c>
    </row>
    <row r="2338" spans="1:11">
      <c r="A2338" t="s">
        <v>795</v>
      </c>
      <c r="B2338" t="s">
        <v>10</v>
      </c>
      <c r="C2338" s="3">
        <v>46128</v>
      </c>
      <c r="D2338" t="s">
        <v>763</v>
      </c>
      <c r="E2338" t="s">
        <v>796</v>
      </c>
      <c r="F2338" t="s">
        <v>797</v>
      </c>
      <c r="G2338" t="s">
        <v>16</v>
      </c>
      <c r="H2338" s="4">
        <v>887642</v>
      </c>
      <c r="J2338" t="str">
        <f t="shared" si="72"/>
        <v>0000121947Consolidated City Population</v>
      </c>
      <c r="K2338" s="4">
        <f t="shared" si="73"/>
        <v>887642</v>
      </c>
    </row>
    <row r="2339" spans="1:11">
      <c r="A2339" t="s">
        <v>795</v>
      </c>
      <c r="B2339" t="s">
        <v>10</v>
      </c>
      <c r="C2339" s="3">
        <v>46128</v>
      </c>
      <c r="D2339" t="s">
        <v>763</v>
      </c>
      <c r="E2339" t="s">
        <v>796</v>
      </c>
      <c r="F2339" t="s">
        <v>797</v>
      </c>
      <c r="G2339" t="s">
        <v>15</v>
      </c>
      <c r="H2339" s="4">
        <v>691032</v>
      </c>
      <c r="J2339" t="str">
        <f t="shared" si="72"/>
        <v>0000121947Current Unit Population</v>
      </c>
      <c r="K2339" s="4">
        <f t="shared" si="73"/>
        <v>691032</v>
      </c>
    </row>
    <row r="2340" spans="1:11">
      <c r="A2340" t="s">
        <v>795</v>
      </c>
      <c r="B2340" t="s">
        <v>10</v>
      </c>
      <c r="C2340" s="3">
        <v>46128</v>
      </c>
      <c r="D2340" t="s">
        <v>763</v>
      </c>
      <c r="E2340" t="s">
        <v>796</v>
      </c>
      <c r="F2340" t="s">
        <v>797</v>
      </c>
      <c r="G2340" t="s">
        <v>14</v>
      </c>
      <c r="H2340" s="4">
        <v>324565</v>
      </c>
      <c r="J2340" t="str">
        <f t="shared" si="72"/>
        <v>0000121947Decennial Unit Population</v>
      </c>
      <c r="K2340" s="4">
        <f t="shared" si="73"/>
        <v>324565</v>
      </c>
    </row>
    <row r="2341" spans="1:11">
      <c r="A2341" t="s">
        <v>795</v>
      </c>
      <c r="B2341" t="s">
        <v>10</v>
      </c>
      <c r="C2341" s="3">
        <v>46128</v>
      </c>
      <c r="D2341" t="s">
        <v>763</v>
      </c>
      <c r="E2341" t="s">
        <v>796</v>
      </c>
      <c r="F2341" t="s">
        <v>797</v>
      </c>
      <c r="G2341" t="s">
        <v>19</v>
      </c>
      <c r="H2341" s="4">
        <v>1287.1400000000001</v>
      </c>
      <c r="J2341" t="str">
        <f t="shared" si="72"/>
        <v>0000121947Miles of Road of Unit</v>
      </c>
      <c r="K2341" s="4">
        <f t="shared" si="73"/>
        <v>1287.1400000000001</v>
      </c>
    </row>
    <row r="2342" spans="1:11">
      <c r="A2342" t="s">
        <v>798</v>
      </c>
      <c r="B2342" t="s">
        <v>10</v>
      </c>
      <c r="C2342" s="3">
        <v>46128</v>
      </c>
      <c r="D2342" t="s">
        <v>799</v>
      </c>
      <c r="E2342" t="s">
        <v>12</v>
      </c>
      <c r="F2342" t="s">
        <v>13</v>
      </c>
      <c r="G2342" t="s">
        <v>19</v>
      </c>
      <c r="H2342" s="4">
        <v>909.05</v>
      </c>
      <c r="J2342" t="str">
        <f t="shared" si="72"/>
        <v>0000075755Miles of Road of Unit</v>
      </c>
      <c r="K2342" s="4">
        <f t="shared" si="73"/>
        <v>909.05</v>
      </c>
    </row>
    <row r="2343" spans="1:11">
      <c r="A2343" t="s">
        <v>798</v>
      </c>
      <c r="B2343" t="s">
        <v>10</v>
      </c>
      <c r="C2343" s="3">
        <v>46128</v>
      </c>
      <c r="D2343" t="s">
        <v>799</v>
      </c>
      <c r="E2343" t="s">
        <v>12</v>
      </c>
      <c r="F2343" t="s">
        <v>13</v>
      </c>
      <c r="G2343" t="s">
        <v>18</v>
      </c>
      <c r="H2343" s="4">
        <v>56151</v>
      </c>
      <c r="J2343" t="str">
        <f t="shared" si="72"/>
        <v>0000075755Registered Vehicles</v>
      </c>
      <c r="K2343" s="4">
        <f t="shared" si="73"/>
        <v>56151</v>
      </c>
    </row>
    <row r="2344" spans="1:11">
      <c r="A2344" t="s">
        <v>798</v>
      </c>
      <c r="B2344" t="s">
        <v>10</v>
      </c>
      <c r="C2344" s="3">
        <v>46128</v>
      </c>
      <c r="D2344" t="s">
        <v>799</v>
      </c>
      <c r="E2344" t="s">
        <v>12</v>
      </c>
      <c r="F2344" t="s">
        <v>13</v>
      </c>
      <c r="G2344" t="s">
        <v>17</v>
      </c>
      <c r="H2344" s="4">
        <v>31195</v>
      </c>
      <c r="J2344" t="str">
        <f t="shared" si="72"/>
        <v>0000075755Registered Automobiles</v>
      </c>
      <c r="K2344" s="4">
        <f t="shared" si="73"/>
        <v>31195</v>
      </c>
    </row>
    <row r="2345" spans="1:11">
      <c r="A2345" t="s">
        <v>798</v>
      </c>
      <c r="B2345" t="s">
        <v>10</v>
      </c>
      <c r="C2345" s="3">
        <v>46128</v>
      </c>
      <c r="D2345" t="s">
        <v>799</v>
      </c>
      <c r="E2345" t="s">
        <v>12</v>
      </c>
      <c r="F2345" t="s">
        <v>13</v>
      </c>
      <c r="G2345" t="s">
        <v>16</v>
      </c>
      <c r="H2345" s="4">
        <v>0</v>
      </c>
      <c r="J2345" t="str">
        <f t="shared" si="72"/>
        <v>0000075755Consolidated City Population</v>
      </c>
      <c r="K2345" s="4">
        <f t="shared" si="73"/>
        <v>0</v>
      </c>
    </row>
    <row r="2346" spans="1:11">
      <c r="A2346" t="s">
        <v>798</v>
      </c>
      <c r="B2346" t="s">
        <v>10</v>
      </c>
      <c r="C2346" s="3">
        <v>46128</v>
      </c>
      <c r="D2346" t="s">
        <v>799</v>
      </c>
      <c r="E2346" t="s">
        <v>12</v>
      </c>
      <c r="F2346" t="s">
        <v>13</v>
      </c>
      <c r="G2346" t="s">
        <v>15</v>
      </c>
      <c r="H2346" s="4">
        <v>26106</v>
      </c>
      <c r="J2346" t="str">
        <f t="shared" si="72"/>
        <v>0000075755Current Unit Population</v>
      </c>
      <c r="K2346" s="4">
        <f t="shared" si="73"/>
        <v>26106</v>
      </c>
    </row>
    <row r="2347" spans="1:11">
      <c r="A2347" t="s">
        <v>798</v>
      </c>
      <c r="B2347" t="s">
        <v>10</v>
      </c>
      <c r="C2347" s="3">
        <v>46128</v>
      </c>
      <c r="D2347" t="s">
        <v>799</v>
      </c>
      <c r="E2347" t="s">
        <v>12</v>
      </c>
      <c r="F2347" t="s">
        <v>13</v>
      </c>
      <c r="G2347" t="s">
        <v>14</v>
      </c>
      <c r="H2347" s="4">
        <v>26106</v>
      </c>
      <c r="J2347" t="str">
        <f t="shared" si="72"/>
        <v>0000075755Decennial Unit Population</v>
      </c>
      <c r="K2347" s="4">
        <f t="shared" si="73"/>
        <v>26106</v>
      </c>
    </row>
    <row r="2348" spans="1:11">
      <c r="A2348" t="s">
        <v>800</v>
      </c>
      <c r="B2348" t="s">
        <v>10</v>
      </c>
      <c r="C2348" s="3">
        <v>46128</v>
      </c>
      <c r="D2348" t="s">
        <v>799</v>
      </c>
      <c r="E2348" t="s">
        <v>21</v>
      </c>
      <c r="F2348" t="s">
        <v>801</v>
      </c>
      <c r="G2348" t="s">
        <v>18</v>
      </c>
      <c r="H2348" s="4">
        <v>0</v>
      </c>
      <c r="J2348" t="str">
        <f t="shared" si="72"/>
        <v>0000193492Registered Vehicles</v>
      </c>
      <c r="K2348" s="4">
        <f t="shared" si="73"/>
        <v>0</v>
      </c>
    </row>
    <row r="2349" spans="1:11">
      <c r="A2349" t="s">
        <v>800</v>
      </c>
      <c r="B2349" t="s">
        <v>10</v>
      </c>
      <c r="C2349" s="3">
        <v>46128</v>
      </c>
      <c r="D2349" t="s">
        <v>799</v>
      </c>
      <c r="E2349" t="s">
        <v>21</v>
      </c>
      <c r="F2349" t="s">
        <v>801</v>
      </c>
      <c r="G2349" t="s">
        <v>19</v>
      </c>
      <c r="H2349" s="4">
        <v>61.65</v>
      </c>
      <c r="J2349" t="str">
        <f t="shared" si="72"/>
        <v>0000193492Miles of Road of Unit</v>
      </c>
      <c r="K2349" s="4">
        <f t="shared" si="73"/>
        <v>61.65</v>
      </c>
    </row>
    <row r="2350" spans="1:11">
      <c r="A2350" t="s">
        <v>800</v>
      </c>
      <c r="B2350" t="s">
        <v>10</v>
      </c>
      <c r="C2350" s="3">
        <v>46128</v>
      </c>
      <c r="D2350" t="s">
        <v>799</v>
      </c>
      <c r="E2350" t="s">
        <v>21</v>
      </c>
      <c r="F2350" t="s">
        <v>801</v>
      </c>
      <c r="G2350" t="s">
        <v>17</v>
      </c>
      <c r="H2350" s="4">
        <v>0</v>
      </c>
      <c r="J2350" t="str">
        <f t="shared" si="72"/>
        <v>0000193492Registered Automobiles</v>
      </c>
      <c r="K2350" s="4">
        <f t="shared" si="73"/>
        <v>0</v>
      </c>
    </row>
    <row r="2351" spans="1:11">
      <c r="A2351" t="s">
        <v>800</v>
      </c>
      <c r="B2351" t="s">
        <v>10</v>
      </c>
      <c r="C2351" s="3">
        <v>46128</v>
      </c>
      <c r="D2351" t="s">
        <v>799</v>
      </c>
      <c r="E2351" t="s">
        <v>21</v>
      </c>
      <c r="F2351" t="s">
        <v>801</v>
      </c>
      <c r="G2351" t="s">
        <v>16</v>
      </c>
      <c r="H2351" s="4">
        <v>0</v>
      </c>
      <c r="J2351" t="str">
        <f t="shared" si="72"/>
        <v>0000193492Consolidated City Population</v>
      </c>
      <c r="K2351" s="4">
        <f t="shared" si="73"/>
        <v>0</v>
      </c>
    </row>
    <row r="2352" spans="1:11">
      <c r="A2352" t="s">
        <v>800</v>
      </c>
      <c r="B2352" t="s">
        <v>10</v>
      </c>
      <c r="C2352" s="3">
        <v>46128</v>
      </c>
      <c r="D2352" t="s">
        <v>799</v>
      </c>
      <c r="E2352" t="s">
        <v>21</v>
      </c>
      <c r="F2352" t="s">
        <v>801</v>
      </c>
      <c r="G2352" t="s">
        <v>15</v>
      </c>
      <c r="H2352" s="4">
        <v>10214</v>
      </c>
      <c r="J2352" t="str">
        <f t="shared" si="72"/>
        <v>0000193492Current Unit Population</v>
      </c>
      <c r="K2352" s="4">
        <f t="shared" si="73"/>
        <v>10214</v>
      </c>
    </row>
    <row r="2353" spans="1:11">
      <c r="A2353" t="s">
        <v>800</v>
      </c>
      <c r="B2353" t="s">
        <v>10</v>
      </c>
      <c r="C2353" s="3">
        <v>46128</v>
      </c>
      <c r="D2353" t="s">
        <v>799</v>
      </c>
      <c r="E2353" t="s">
        <v>21</v>
      </c>
      <c r="F2353" t="s">
        <v>801</v>
      </c>
      <c r="G2353" t="s">
        <v>14</v>
      </c>
      <c r="H2353" s="4">
        <v>10214</v>
      </c>
      <c r="J2353" t="str">
        <f t="shared" si="72"/>
        <v>0000193492Decennial Unit Population</v>
      </c>
      <c r="K2353" s="4">
        <f t="shared" si="73"/>
        <v>10214</v>
      </c>
    </row>
    <row r="2354" spans="1:11">
      <c r="A2354" t="s">
        <v>802</v>
      </c>
      <c r="B2354" t="s">
        <v>10</v>
      </c>
      <c r="C2354" s="3">
        <v>46128</v>
      </c>
      <c r="D2354" t="s">
        <v>799</v>
      </c>
      <c r="E2354" t="s">
        <v>21</v>
      </c>
      <c r="F2354" t="s">
        <v>803</v>
      </c>
      <c r="G2354" t="s">
        <v>17</v>
      </c>
      <c r="H2354" s="4">
        <v>0</v>
      </c>
      <c r="J2354" t="str">
        <f t="shared" si="72"/>
        <v>0000193481Registered Automobiles</v>
      </c>
      <c r="K2354" s="4">
        <f t="shared" si="73"/>
        <v>0</v>
      </c>
    </row>
    <row r="2355" spans="1:11">
      <c r="A2355" t="s">
        <v>802</v>
      </c>
      <c r="B2355" t="s">
        <v>10</v>
      </c>
      <c r="C2355" s="3">
        <v>46128</v>
      </c>
      <c r="D2355" t="s">
        <v>799</v>
      </c>
      <c r="E2355" t="s">
        <v>21</v>
      </c>
      <c r="F2355" t="s">
        <v>803</v>
      </c>
      <c r="G2355" t="s">
        <v>18</v>
      </c>
      <c r="H2355" s="4">
        <v>0</v>
      </c>
      <c r="J2355" t="str">
        <f t="shared" si="72"/>
        <v>0000193481Registered Vehicles</v>
      </c>
      <c r="K2355" s="4">
        <f t="shared" si="73"/>
        <v>0</v>
      </c>
    </row>
    <row r="2356" spans="1:11">
      <c r="A2356" t="s">
        <v>802</v>
      </c>
      <c r="B2356" t="s">
        <v>10</v>
      </c>
      <c r="C2356" s="3">
        <v>46128</v>
      </c>
      <c r="D2356" t="s">
        <v>799</v>
      </c>
      <c r="E2356" t="s">
        <v>21</v>
      </c>
      <c r="F2356" t="s">
        <v>803</v>
      </c>
      <c r="G2356" t="s">
        <v>16</v>
      </c>
      <c r="H2356" s="4">
        <v>0</v>
      </c>
      <c r="J2356" t="str">
        <f t="shared" si="72"/>
        <v>0000193481Consolidated City Population</v>
      </c>
      <c r="K2356" s="4">
        <f t="shared" si="73"/>
        <v>0</v>
      </c>
    </row>
    <row r="2357" spans="1:11">
      <c r="A2357" t="s">
        <v>802</v>
      </c>
      <c r="B2357" t="s">
        <v>10</v>
      </c>
      <c r="C2357" s="3">
        <v>46128</v>
      </c>
      <c r="D2357" t="s">
        <v>799</v>
      </c>
      <c r="E2357" t="s">
        <v>21</v>
      </c>
      <c r="F2357" t="s">
        <v>803</v>
      </c>
      <c r="G2357" t="s">
        <v>15</v>
      </c>
      <c r="H2357" s="4">
        <v>1777</v>
      </c>
      <c r="J2357" t="str">
        <f t="shared" si="72"/>
        <v>0000193481Current Unit Population</v>
      </c>
      <c r="K2357" s="4">
        <f t="shared" si="73"/>
        <v>1777</v>
      </c>
    </row>
    <row r="2358" spans="1:11">
      <c r="A2358" t="s">
        <v>802</v>
      </c>
      <c r="B2358" t="s">
        <v>10</v>
      </c>
      <c r="C2358" s="3">
        <v>46128</v>
      </c>
      <c r="D2358" t="s">
        <v>799</v>
      </c>
      <c r="E2358" t="s">
        <v>21</v>
      </c>
      <c r="F2358" t="s">
        <v>803</v>
      </c>
      <c r="G2358" t="s">
        <v>14</v>
      </c>
      <c r="H2358" s="4">
        <v>1777</v>
      </c>
      <c r="J2358" t="str">
        <f t="shared" si="72"/>
        <v>0000193481Decennial Unit Population</v>
      </c>
      <c r="K2358" s="4">
        <f t="shared" si="73"/>
        <v>1777</v>
      </c>
    </row>
    <row r="2359" spans="1:11">
      <c r="A2359" t="s">
        <v>802</v>
      </c>
      <c r="B2359" t="s">
        <v>10</v>
      </c>
      <c r="C2359" s="3">
        <v>46128</v>
      </c>
      <c r="D2359" t="s">
        <v>799</v>
      </c>
      <c r="E2359" t="s">
        <v>21</v>
      </c>
      <c r="F2359" t="s">
        <v>803</v>
      </c>
      <c r="G2359" t="s">
        <v>19</v>
      </c>
      <c r="H2359" s="4">
        <v>11.97</v>
      </c>
      <c r="J2359" t="str">
        <f t="shared" si="72"/>
        <v>0000193481Miles of Road of Unit</v>
      </c>
      <c r="K2359" s="4">
        <f t="shared" si="73"/>
        <v>11.97</v>
      </c>
    </row>
    <row r="2360" spans="1:11">
      <c r="A2360" t="s">
        <v>804</v>
      </c>
      <c r="B2360" t="s">
        <v>10</v>
      </c>
      <c r="C2360" s="3">
        <v>46128</v>
      </c>
      <c r="D2360" t="s">
        <v>799</v>
      </c>
      <c r="E2360" t="s">
        <v>21</v>
      </c>
      <c r="F2360" t="s">
        <v>805</v>
      </c>
      <c r="G2360" t="s">
        <v>15</v>
      </c>
      <c r="H2360" s="4">
        <v>1698</v>
      </c>
      <c r="J2360" t="str">
        <f t="shared" si="72"/>
        <v>0000193485Current Unit Population</v>
      </c>
      <c r="K2360" s="4">
        <f t="shared" si="73"/>
        <v>1698</v>
      </c>
    </row>
    <row r="2361" spans="1:11">
      <c r="A2361" t="s">
        <v>804</v>
      </c>
      <c r="B2361" t="s">
        <v>10</v>
      </c>
      <c r="C2361" s="3">
        <v>46128</v>
      </c>
      <c r="D2361" t="s">
        <v>799</v>
      </c>
      <c r="E2361" t="s">
        <v>21</v>
      </c>
      <c r="F2361" t="s">
        <v>805</v>
      </c>
      <c r="G2361" t="s">
        <v>14</v>
      </c>
      <c r="H2361" s="4">
        <v>1698</v>
      </c>
      <c r="J2361" t="str">
        <f t="shared" si="72"/>
        <v>0000193485Decennial Unit Population</v>
      </c>
      <c r="K2361" s="4">
        <f t="shared" si="73"/>
        <v>1698</v>
      </c>
    </row>
    <row r="2362" spans="1:11">
      <c r="A2362" t="s">
        <v>804</v>
      </c>
      <c r="B2362" t="s">
        <v>10</v>
      </c>
      <c r="C2362" s="3">
        <v>46128</v>
      </c>
      <c r="D2362" t="s">
        <v>799</v>
      </c>
      <c r="E2362" t="s">
        <v>21</v>
      </c>
      <c r="F2362" t="s">
        <v>805</v>
      </c>
      <c r="G2362" t="s">
        <v>16</v>
      </c>
      <c r="H2362" s="4">
        <v>0</v>
      </c>
      <c r="J2362" t="str">
        <f t="shared" si="72"/>
        <v>0000193485Consolidated City Population</v>
      </c>
      <c r="K2362" s="4">
        <f t="shared" si="73"/>
        <v>0</v>
      </c>
    </row>
    <row r="2363" spans="1:11">
      <c r="A2363" t="s">
        <v>804</v>
      </c>
      <c r="B2363" t="s">
        <v>10</v>
      </c>
      <c r="C2363" s="3">
        <v>46128</v>
      </c>
      <c r="D2363" t="s">
        <v>799</v>
      </c>
      <c r="E2363" t="s">
        <v>21</v>
      </c>
      <c r="F2363" t="s">
        <v>805</v>
      </c>
      <c r="G2363" t="s">
        <v>19</v>
      </c>
      <c r="H2363" s="4">
        <v>14.73</v>
      </c>
      <c r="J2363" t="str">
        <f t="shared" si="72"/>
        <v>0000193485Miles of Road of Unit</v>
      </c>
      <c r="K2363" s="4">
        <f t="shared" si="73"/>
        <v>14.73</v>
      </c>
    </row>
    <row r="2364" spans="1:11">
      <c r="A2364" t="s">
        <v>804</v>
      </c>
      <c r="B2364" t="s">
        <v>10</v>
      </c>
      <c r="C2364" s="3">
        <v>46128</v>
      </c>
      <c r="D2364" t="s">
        <v>799</v>
      </c>
      <c r="E2364" t="s">
        <v>21</v>
      </c>
      <c r="F2364" t="s">
        <v>805</v>
      </c>
      <c r="G2364" t="s">
        <v>18</v>
      </c>
      <c r="H2364" s="4">
        <v>0</v>
      </c>
      <c r="J2364" t="str">
        <f t="shared" si="72"/>
        <v>0000193485Registered Vehicles</v>
      </c>
      <c r="K2364" s="4">
        <f t="shared" si="73"/>
        <v>0</v>
      </c>
    </row>
    <row r="2365" spans="1:11">
      <c r="A2365" t="s">
        <v>804</v>
      </c>
      <c r="B2365" t="s">
        <v>10</v>
      </c>
      <c r="C2365" s="3">
        <v>46128</v>
      </c>
      <c r="D2365" t="s">
        <v>799</v>
      </c>
      <c r="E2365" t="s">
        <v>21</v>
      </c>
      <c r="F2365" t="s">
        <v>805</v>
      </c>
      <c r="G2365" t="s">
        <v>17</v>
      </c>
      <c r="H2365" s="4">
        <v>0</v>
      </c>
      <c r="J2365" t="str">
        <f t="shared" si="72"/>
        <v>0000193485Registered Automobiles</v>
      </c>
      <c r="K2365" s="4">
        <f t="shared" si="73"/>
        <v>0</v>
      </c>
    </row>
    <row r="2366" spans="1:11">
      <c r="A2366" t="s">
        <v>806</v>
      </c>
      <c r="B2366" t="s">
        <v>10</v>
      </c>
      <c r="C2366" s="3">
        <v>46128</v>
      </c>
      <c r="D2366" t="s">
        <v>799</v>
      </c>
      <c r="E2366" t="s">
        <v>21</v>
      </c>
      <c r="F2366" t="s">
        <v>807</v>
      </c>
      <c r="G2366" t="s">
        <v>18</v>
      </c>
      <c r="H2366" s="4">
        <v>0</v>
      </c>
      <c r="J2366" t="str">
        <f t="shared" si="72"/>
        <v>0000193487Registered Vehicles</v>
      </c>
      <c r="K2366" s="4">
        <f t="shared" si="73"/>
        <v>0</v>
      </c>
    </row>
    <row r="2367" spans="1:11">
      <c r="A2367" t="s">
        <v>806</v>
      </c>
      <c r="B2367" t="s">
        <v>10</v>
      </c>
      <c r="C2367" s="3">
        <v>46128</v>
      </c>
      <c r="D2367" t="s">
        <v>799</v>
      </c>
      <c r="E2367" t="s">
        <v>21</v>
      </c>
      <c r="F2367" t="s">
        <v>807</v>
      </c>
      <c r="G2367" t="s">
        <v>17</v>
      </c>
      <c r="H2367" s="4">
        <v>0</v>
      </c>
      <c r="J2367" t="str">
        <f t="shared" si="72"/>
        <v>0000193487Registered Automobiles</v>
      </c>
      <c r="K2367" s="4">
        <f t="shared" si="73"/>
        <v>0</v>
      </c>
    </row>
    <row r="2368" spans="1:11">
      <c r="A2368" t="s">
        <v>806</v>
      </c>
      <c r="B2368" t="s">
        <v>10</v>
      </c>
      <c r="C2368" s="3">
        <v>46128</v>
      </c>
      <c r="D2368" t="s">
        <v>799</v>
      </c>
      <c r="E2368" t="s">
        <v>21</v>
      </c>
      <c r="F2368" t="s">
        <v>807</v>
      </c>
      <c r="G2368" t="s">
        <v>14</v>
      </c>
      <c r="H2368" s="4">
        <v>4696</v>
      </c>
      <c r="J2368" t="str">
        <f t="shared" si="72"/>
        <v>0000193487Decennial Unit Population</v>
      </c>
      <c r="K2368" s="4">
        <f t="shared" si="73"/>
        <v>4696</v>
      </c>
    </row>
    <row r="2369" spans="1:11">
      <c r="A2369" t="s">
        <v>806</v>
      </c>
      <c r="B2369" t="s">
        <v>10</v>
      </c>
      <c r="C2369" s="3">
        <v>46128</v>
      </c>
      <c r="D2369" t="s">
        <v>799</v>
      </c>
      <c r="E2369" t="s">
        <v>21</v>
      </c>
      <c r="F2369" t="s">
        <v>807</v>
      </c>
      <c r="G2369" t="s">
        <v>15</v>
      </c>
      <c r="H2369" s="4">
        <v>4696</v>
      </c>
      <c r="J2369" t="str">
        <f t="shared" si="72"/>
        <v>0000193487Current Unit Population</v>
      </c>
      <c r="K2369" s="4">
        <f t="shared" si="73"/>
        <v>4696</v>
      </c>
    </row>
    <row r="2370" spans="1:11">
      <c r="A2370" t="s">
        <v>806</v>
      </c>
      <c r="B2370" t="s">
        <v>10</v>
      </c>
      <c r="C2370" s="3">
        <v>46128</v>
      </c>
      <c r="D2370" t="s">
        <v>799</v>
      </c>
      <c r="E2370" t="s">
        <v>21</v>
      </c>
      <c r="F2370" t="s">
        <v>807</v>
      </c>
      <c r="G2370" t="s">
        <v>16</v>
      </c>
      <c r="H2370" s="4">
        <v>0</v>
      </c>
      <c r="J2370" t="str">
        <f t="shared" si="72"/>
        <v>0000193487Consolidated City Population</v>
      </c>
      <c r="K2370" s="4">
        <f t="shared" si="73"/>
        <v>0</v>
      </c>
    </row>
    <row r="2371" spans="1:11">
      <c r="A2371" t="s">
        <v>806</v>
      </c>
      <c r="B2371" t="s">
        <v>10</v>
      </c>
      <c r="C2371" s="3">
        <v>46128</v>
      </c>
      <c r="D2371" t="s">
        <v>799</v>
      </c>
      <c r="E2371" t="s">
        <v>21</v>
      </c>
      <c r="F2371" t="s">
        <v>807</v>
      </c>
      <c r="G2371" t="s">
        <v>19</v>
      </c>
      <c r="H2371" s="4">
        <v>28.62</v>
      </c>
      <c r="J2371" t="str">
        <f t="shared" ref="J2371:J2434" si="74">A2371&amp;G2371</f>
        <v>0000193487Miles of Road of Unit</v>
      </c>
      <c r="K2371" s="4">
        <f t="shared" ref="K2371:K2434" si="75">H2371</f>
        <v>28.62</v>
      </c>
    </row>
    <row r="2372" spans="1:11">
      <c r="A2372" t="s">
        <v>808</v>
      </c>
      <c r="B2372" t="s">
        <v>10</v>
      </c>
      <c r="C2372" s="3">
        <v>46128</v>
      </c>
      <c r="D2372" t="s">
        <v>799</v>
      </c>
      <c r="E2372" t="s">
        <v>21</v>
      </c>
      <c r="F2372" t="s">
        <v>809</v>
      </c>
      <c r="G2372" t="s">
        <v>19</v>
      </c>
      <c r="H2372" s="4">
        <v>16.21</v>
      </c>
      <c r="J2372" t="str">
        <f t="shared" si="74"/>
        <v>0000193489Miles of Road of Unit</v>
      </c>
      <c r="K2372" s="4">
        <f t="shared" si="75"/>
        <v>16.21</v>
      </c>
    </row>
    <row r="2373" spans="1:11">
      <c r="A2373" t="s">
        <v>808</v>
      </c>
      <c r="B2373" t="s">
        <v>10</v>
      </c>
      <c r="C2373" s="3">
        <v>46128</v>
      </c>
      <c r="D2373" t="s">
        <v>799</v>
      </c>
      <c r="E2373" t="s">
        <v>21</v>
      </c>
      <c r="F2373" t="s">
        <v>809</v>
      </c>
      <c r="G2373" t="s">
        <v>18</v>
      </c>
      <c r="H2373" s="4">
        <v>0</v>
      </c>
      <c r="J2373" t="str">
        <f t="shared" si="74"/>
        <v>0000193489Registered Vehicles</v>
      </c>
      <c r="K2373" s="4">
        <f t="shared" si="75"/>
        <v>0</v>
      </c>
    </row>
    <row r="2374" spans="1:11">
      <c r="A2374" t="s">
        <v>808</v>
      </c>
      <c r="B2374" t="s">
        <v>10</v>
      </c>
      <c r="C2374" s="3">
        <v>46128</v>
      </c>
      <c r="D2374" t="s">
        <v>799</v>
      </c>
      <c r="E2374" t="s">
        <v>21</v>
      </c>
      <c r="F2374" t="s">
        <v>809</v>
      </c>
      <c r="G2374" t="s">
        <v>17</v>
      </c>
      <c r="H2374" s="4">
        <v>0</v>
      </c>
      <c r="J2374" t="str">
        <f t="shared" si="74"/>
        <v>0000193489Registered Automobiles</v>
      </c>
      <c r="K2374" s="4">
        <f t="shared" si="75"/>
        <v>0</v>
      </c>
    </row>
    <row r="2375" spans="1:11">
      <c r="A2375" t="s">
        <v>808</v>
      </c>
      <c r="B2375" t="s">
        <v>10</v>
      </c>
      <c r="C2375" s="3">
        <v>46128</v>
      </c>
      <c r="D2375" t="s">
        <v>799</v>
      </c>
      <c r="E2375" t="s">
        <v>21</v>
      </c>
      <c r="F2375" t="s">
        <v>809</v>
      </c>
      <c r="G2375" t="s">
        <v>16</v>
      </c>
      <c r="H2375" s="4">
        <v>0</v>
      </c>
      <c r="J2375" t="str">
        <f t="shared" si="74"/>
        <v>0000193489Consolidated City Population</v>
      </c>
      <c r="K2375" s="4">
        <f t="shared" si="75"/>
        <v>0</v>
      </c>
    </row>
    <row r="2376" spans="1:11">
      <c r="A2376" t="s">
        <v>808</v>
      </c>
      <c r="B2376" t="s">
        <v>10</v>
      </c>
      <c r="C2376" s="3">
        <v>46128</v>
      </c>
      <c r="D2376" t="s">
        <v>799</v>
      </c>
      <c r="E2376" t="s">
        <v>21</v>
      </c>
      <c r="F2376" t="s">
        <v>809</v>
      </c>
      <c r="G2376" t="s">
        <v>14</v>
      </c>
      <c r="H2376" s="4">
        <v>1129</v>
      </c>
      <c r="J2376" t="str">
        <f t="shared" si="74"/>
        <v>0000193489Decennial Unit Population</v>
      </c>
      <c r="K2376" s="4">
        <f t="shared" si="75"/>
        <v>1129</v>
      </c>
    </row>
    <row r="2377" spans="1:11">
      <c r="A2377" t="s">
        <v>808</v>
      </c>
      <c r="B2377" t="s">
        <v>10</v>
      </c>
      <c r="C2377" s="3">
        <v>46128</v>
      </c>
      <c r="D2377" t="s">
        <v>799</v>
      </c>
      <c r="E2377" t="s">
        <v>21</v>
      </c>
      <c r="F2377" t="s">
        <v>809</v>
      </c>
      <c r="G2377" t="s">
        <v>15</v>
      </c>
      <c r="H2377" s="4">
        <v>1129</v>
      </c>
      <c r="J2377" t="str">
        <f t="shared" si="74"/>
        <v>0000193489Current Unit Population</v>
      </c>
      <c r="K2377" s="4">
        <f t="shared" si="75"/>
        <v>1129</v>
      </c>
    </row>
    <row r="2378" spans="1:11">
      <c r="A2378" t="s">
        <v>810</v>
      </c>
      <c r="B2378" t="s">
        <v>10</v>
      </c>
      <c r="C2378" s="3">
        <v>46128</v>
      </c>
      <c r="D2378" t="s">
        <v>799</v>
      </c>
      <c r="E2378" t="s">
        <v>21</v>
      </c>
      <c r="F2378" t="s">
        <v>811</v>
      </c>
      <c r="G2378" t="s">
        <v>18</v>
      </c>
      <c r="H2378" s="4">
        <v>0</v>
      </c>
      <c r="J2378" t="str">
        <f t="shared" si="74"/>
        <v>0000193491Registered Vehicles</v>
      </c>
      <c r="K2378" s="4">
        <f t="shared" si="75"/>
        <v>0</v>
      </c>
    </row>
    <row r="2379" spans="1:11">
      <c r="A2379" t="s">
        <v>810</v>
      </c>
      <c r="B2379" t="s">
        <v>10</v>
      </c>
      <c r="C2379" s="3">
        <v>46128</v>
      </c>
      <c r="D2379" t="s">
        <v>799</v>
      </c>
      <c r="E2379" t="s">
        <v>21</v>
      </c>
      <c r="F2379" t="s">
        <v>811</v>
      </c>
      <c r="G2379" t="s">
        <v>17</v>
      </c>
      <c r="H2379" s="4">
        <v>0</v>
      </c>
      <c r="J2379" t="str">
        <f t="shared" si="74"/>
        <v>0000193491Registered Automobiles</v>
      </c>
      <c r="K2379" s="4">
        <f t="shared" si="75"/>
        <v>0</v>
      </c>
    </row>
    <row r="2380" spans="1:11">
      <c r="A2380" t="s">
        <v>810</v>
      </c>
      <c r="B2380" t="s">
        <v>10</v>
      </c>
      <c r="C2380" s="3">
        <v>46128</v>
      </c>
      <c r="D2380" t="s">
        <v>799</v>
      </c>
      <c r="E2380" t="s">
        <v>21</v>
      </c>
      <c r="F2380" t="s">
        <v>811</v>
      </c>
      <c r="G2380" t="s">
        <v>16</v>
      </c>
      <c r="H2380" s="4">
        <v>0</v>
      </c>
      <c r="J2380" t="str">
        <f t="shared" si="74"/>
        <v>0000193491Consolidated City Population</v>
      </c>
      <c r="K2380" s="4">
        <f t="shared" si="75"/>
        <v>0</v>
      </c>
    </row>
    <row r="2381" spans="1:11">
      <c r="A2381" t="s">
        <v>810</v>
      </c>
      <c r="B2381" t="s">
        <v>10</v>
      </c>
      <c r="C2381" s="3">
        <v>46128</v>
      </c>
      <c r="D2381" t="s">
        <v>799</v>
      </c>
      <c r="E2381" t="s">
        <v>21</v>
      </c>
      <c r="F2381" t="s">
        <v>811</v>
      </c>
      <c r="G2381" t="s">
        <v>15</v>
      </c>
      <c r="H2381" s="4">
        <v>475</v>
      </c>
      <c r="J2381" t="str">
        <f t="shared" si="74"/>
        <v>0000193491Current Unit Population</v>
      </c>
      <c r="K2381" s="4">
        <f t="shared" si="75"/>
        <v>475</v>
      </c>
    </row>
    <row r="2382" spans="1:11">
      <c r="A2382" t="s">
        <v>810</v>
      </c>
      <c r="B2382" t="s">
        <v>10</v>
      </c>
      <c r="C2382" s="3">
        <v>46128</v>
      </c>
      <c r="D2382" t="s">
        <v>799</v>
      </c>
      <c r="E2382" t="s">
        <v>21</v>
      </c>
      <c r="F2382" t="s">
        <v>811</v>
      </c>
      <c r="G2382" t="s">
        <v>14</v>
      </c>
      <c r="H2382" s="4">
        <v>475</v>
      </c>
      <c r="J2382" t="str">
        <f t="shared" si="74"/>
        <v>0000193491Decennial Unit Population</v>
      </c>
      <c r="K2382" s="4">
        <f t="shared" si="75"/>
        <v>475</v>
      </c>
    </row>
    <row r="2383" spans="1:11">
      <c r="A2383" t="s">
        <v>810</v>
      </c>
      <c r="B2383" t="s">
        <v>10</v>
      </c>
      <c r="C2383" s="3">
        <v>46128</v>
      </c>
      <c r="D2383" t="s">
        <v>799</v>
      </c>
      <c r="E2383" t="s">
        <v>21</v>
      </c>
      <c r="F2383" t="s">
        <v>811</v>
      </c>
      <c r="G2383" t="s">
        <v>19</v>
      </c>
      <c r="H2383" s="4">
        <v>5.05</v>
      </c>
      <c r="J2383" t="str">
        <f t="shared" si="74"/>
        <v>0000193491Miles of Road of Unit</v>
      </c>
      <c r="K2383" s="4">
        <f t="shared" si="75"/>
        <v>5.05</v>
      </c>
    </row>
    <row r="2384" spans="1:11">
      <c r="A2384" t="s">
        <v>812</v>
      </c>
      <c r="B2384" t="s">
        <v>10</v>
      </c>
      <c r="C2384" s="3">
        <v>46128</v>
      </c>
      <c r="D2384" t="s">
        <v>813</v>
      </c>
      <c r="E2384" t="s">
        <v>12</v>
      </c>
      <c r="F2384" t="s">
        <v>13</v>
      </c>
      <c r="G2384" t="s">
        <v>18</v>
      </c>
      <c r="H2384" s="4">
        <v>13390</v>
      </c>
      <c r="J2384" t="str">
        <f t="shared" si="74"/>
        <v>0000082950Registered Vehicles</v>
      </c>
      <c r="K2384" s="4">
        <f t="shared" si="75"/>
        <v>13390</v>
      </c>
    </row>
    <row r="2385" spans="1:11">
      <c r="A2385" t="s">
        <v>812</v>
      </c>
      <c r="B2385" t="s">
        <v>10</v>
      </c>
      <c r="C2385" s="3">
        <v>46128</v>
      </c>
      <c r="D2385" t="s">
        <v>813</v>
      </c>
      <c r="E2385" t="s">
        <v>12</v>
      </c>
      <c r="F2385" t="s">
        <v>13</v>
      </c>
      <c r="G2385" t="s">
        <v>17</v>
      </c>
      <c r="H2385" s="4">
        <v>6632</v>
      </c>
      <c r="J2385" t="str">
        <f t="shared" si="74"/>
        <v>0000082950Registered Automobiles</v>
      </c>
      <c r="K2385" s="4">
        <f t="shared" si="75"/>
        <v>6632</v>
      </c>
    </row>
    <row r="2386" spans="1:11">
      <c r="A2386" t="s">
        <v>812</v>
      </c>
      <c r="B2386" t="s">
        <v>10</v>
      </c>
      <c r="C2386" s="3">
        <v>46128</v>
      </c>
      <c r="D2386" t="s">
        <v>813</v>
      </c>
      <c r="E2386" t="s">
        <v>12</v>
      </c>
      <c r="F2386" t="s">
        <v>13</v>
      </c>
      <c r="G2386" t="s">
        <v>16</v>
      </c>
      <c r="H2386" s="4">
        <v>0</v>
      </c>
      <c r="J2386" t="str">
        <f t="shared" si="74"/>
        <v>0000082950Consolidated City Population</v>
      </c>
      <c r="K2386" s="4">
        <f t="shared" si="75"/>
        <v>0</v>
      </c>
    </row>
    <row r="2387" spans="1:11">
      <c r="A2387" t="s">
        <v>812</v>
      </c>
      <c r="B2387" t="s">
        <v>10</v>
      </c>
      <c r="C2387" s="3">
        <v>46128</v>
      </c>
      <c r="D2387" t="s">
        <v>813</v>
      </c>
      <c r="E2387" t="s">
        <v>12</v>
      </c>
      <c r="F2387" t="s">
        <v>13</v>
      </c>
      <c r="G2387" t="s">
        <v>15</v>
      </c>
      <c r="H2387" s="4">
        <v>6368</v>
      </c>
      <c r="J2387" t="str">
        <f t="shared" si="74"/>
        <v>0000082950Current Unit Population</v>
      </c>
      <c r="K2387" s="4">
        <f t="shared" si="75"/>
        <v>6368</v>
      </c>
    </row>
    <row r="2388" spans="1:11">
      <c r="A2388" t="s">
        <v>812</v>
      </c>
      <c r="B2388" t="s">
        <v>10</v>
      </c>
      <c r="C2388" s="3">
        <v>46128</v>
      </c>
      <c r="D2388" t="s">
        <v>813</v>
      </c>
      <c r="E2388" t="s">
        <v>12</v>
      </c>
      <c r="F2388" t="s">
        <v>13</v>
      </c>
      <c r="G2388" t="s">
        <v>14</v>
      </c>
      <c r="H2388" s="4">
        <v>6368</v>
      </c>
      <c r="J2388" t="str">
        <f t="shared" si="74"/>
        <v>0000082950Decennial Unit Population</v>
      </c>
      <c r="K2388" s="4">
        <f t="shared" si="75"/>
        <v>6368</v>
      </c>
    </row>
    <row r="2389" spans="1:11">
      <c r="A2389" t="s">
        <v>812</v>
      </c>
      <c r="B2389" t="s">
        <v>10</v>
      </c>
      <c r="C2389" s="3">
        <v>46128</v>
      </c>
      <c r="D2389" t="s">
        <v>813</v>
      </c>
      <c r="E2389" t="s">
        <v>12</v>
      </c>
      <c r="F2389" t="s">
        <v>13</v>
      </c>
      <c r="G2389" t="s">
        <v>19</v>
      </c>
      <c r="H2389" s="4">
        <v>373</v>
      </c>
      <c r="J2389" t="str">
        <f t="shared" si="74"/>
        <v>0000082950Miles of Road of Unit</v>
      </c>
      <c r="K2389" s="4">
        <f t="shared" si="75"/>
        <v>373</v>
      </c>
    </row>
    <row r="2390" spans="1:11">
      <c r="A2390" t="s">
        <v>814</v>
      </c>
      <c r="B2390" t="s">
        <v>10</v>
      </c>
      <c r="C2390" s="3">
        <v>46128</v>
      </c>
      <c r="D2390" t="s">
        <v>813</v>
      </c>
      <c r="E2390" t="s">
        <v>21</v>
      </c>
      <c r="F2390" t="s">
        <v>815</v>
      </c>
      <c r="G2390" t="s">
        <v>18</v>
      </c>
      <c r="H2390" s="4">
        <v>0</v>
      </c>
      <c r="J2390" t="str">
        <f t="shared" si="74"/>
        <v>0000193507Registered Vehicles</v>
      </c>
      <c r="K2390" s="4">
        <f t="shared" si="75"/>
        <v>0</v>
      </c>
    </row>
    <row r="2391" spans="1:11">
      <c r="A2391" t="s">
        <v>814</v>
      </c>
      <c r="B2391" t="s">
        <v>10</v>
      </c>
      <c r="C2391" s="3">
        <v>46128</v>
      </c>
      <c r="D2391" t="s">
        <v>813</v>
      </c>
      <c r="E2391" t="s">
        <v>21</v>
      </c>
      <c r="F2391" t="s">
        <v>815</v>
      </c>
      <c r="G2391" t="s">
        <v>17</v>
      </c>
      <c r="H2391" s="4">
        <v>0</v>
      </c>
      <c r="J2391" t="str">
        <f t="shared" si="74"/>
        <v>0000193507Registered Automobiles</v>
      </c>
      <c r="K2391" s="4">
        <f t="shared" si="75"/>
        <v>0</v>
      </c>
    </row>
    <row r="2392" spans="1:11">
      <c r="A2392" t="s">
        <v>814</v>
      </c>
      <c r="B2392" t="s">
        <v>10</v>
      </c>
      <c r="C2392" s="3">
        <v>46128</v>
      </c>
      <c r="D2392" t="s">
        <v>813</v>
      </c>
      <c r="E2392" t="s">
        <v>21</v>
      </c>
      <c r="F2392" t="s">
        <v>815</v>
      </c>
      <c r="G2392" t="s">
        <v>16</v>
      </c>
      <c r="H2392" s="4">
        <v>0</v>
      </c>
      <c r="J2392" t="str">
        <f t="shared" si="74"/>
        <v>0000193507Consolidated City Population</v>
      </c>
      <c r="K2392" s="4">
        <f t="shared" si="75"/>
        <v>0</v>
      </c>
    </row>
    <row r="2393" spans="1:11">
      <c r="A2393" t="s">
        <v>814</v>
      </c>
      <c r="B2393" t="s">
        <v>10</v>
      </c>
      <c r="C2393" s="3">
        <v>46128</v>
      </c>
      <c r="D2393" t="s">
        <v>813</v>
      </c>
      <c r="E2393" t="s">
        <v>21</v>
      </c>
      <c r="F2393" t="s">
        <v>815</v>
      </c>
      <c r="G2393" t="s">
        <v>15</v>
      </c>
      <c r="H2393" s="4">
        <v>2601</v>
      </c>
      <c r="J2393" t="str">
        <f t="shared" si="74"/>
        <v>0000193507Current Unit Population</v>
      </c>
      <c r="K2393" s="4">
        <f t="shared" si="75"/>
        <v>2601</v>
      </c>
    </row>
    <row r="2394" spans="1:11">
      <c r="A2394" t="s">
        <v>814</v>
      </c>
      <c r="B2394" t="s">
        <v>10</v>
      </c>
      <c r="C2394" s="3">
        <v>46128</v>
      </c>
      <c r="D2394" t="s">
        <v>813</v>
      </c>
      <c r="E2394" t="s">
        <v>21</v>
      </c>
      <c r="F2394" t="s">
        <v>815</v>
      </c>
      <c r="G2394" t="s">
        <v>14</v>
      </c>
      <c r="H2394" s="4">
        <v>2601</v>
      </c>
      <c r="J2394" t="str">
        <f t="shared" si="74"/>
        <v>0000193507Decennial Unit Population</v>
      </c>
      <c r="K2394" s="4">
        <f t="shared" si="75"/>
        <v>2601</v>
      </c>
    </row>
    <row r="2395" spans="1:11">
      <c r="A2395" t="s">
        <v>814</v>
      </c>
      <c r="B2395" t="s">
        <v>10</v>
      </c>
      <c r="C2395" s="3">
        <v>46128</v>
      </c>
      <c r="D2395" t="s">
        <v>813</v>
      </c>
      <c r="E2395" t="s">
        <v>21</v>
      </c>
      <c r="F2395" t="s">
        <v>815</v>
      </c>
      <c r="G2395" t="s">
        <v>19</v>
      </c>
      <c r="H2395" s="4">
        <v>21.53</v>
      </c>
      <c r="J2395" t="str">
        <f t="shared" si="74"/>
        <v>0000193507Miles of Road of Unit</v>
      </c>
      <c r="K2395" s="4">
        <f t="shared" si="75"/>
        <v>21.53</v>
      </c>
    </row>
    <row r="2396" spans="1:11">
      <c r="A2396" t="s">
        <v>816</v>
      </c>
      <c r="B2396" t="s">
        <v>10</v>
      </c>
      <c r="C2396" s="3">
        <v>46128</v>
      </c>
      <c r="D2396" t="s">
        <v>813</v>
      </c>
      <c r="E2396" t="s">
        <v>21</v>
      </c>
      <c r="F2396" t="s">
        <v>817</v>
      </c>
      <c r="G2396" t="s">
        <v>18</v>
      </c>
      <c r="H2396" s="4">
        <v>0</v>
      </c>
      <c r="J2396" t="str">
        <f t="shared" si="74"/>
        <v>0000193506Registered Vehicles</v>
      </c>
      <c r="K2396" s="4">
        <f t="shared" si="75"/>
        <v>0</v>
      </c>
    </row>
    <row r="2397" spans="1:11">
      <c r="A2397" t="s">
        <v>816</v>
      </c>
      <c r="B2397" t="s">
        <v>10</v>
      </c>
      <c r="C2397" s="3">
        <v>46128</v>
      </c>
      <c r="D2397" t="s">
        <v>813</v>
      </c>
      <c r="E2397" t="s">
        <v>21</v>
      </c>
      <c r="F2397" t="s">
        <v>817</v>
      </c>
      <c r="G2397" t="s">
        <v>17</v>
      </c>
      <c r="H2397" s="4">
        <v>0</v>
      </c>
      <c r="J2397" t="str">
        <f t="shared" si="74"/>
        <v>0000193506Registered Automobiles</v>
      </c>
      <c r="K2397" s="4">
        <f t="shared" si="75"/>
        <v>0</v>
      </c>
    </row>
    <row r="2398" spans="1:11">
      <c r="A2398" t="s">
        <v>816</v>
      </c>
      <c r="B2398" t="s">
        <v>10</v>
      </c>
      <c r="C2398" s="3">
        <v>46128</v>
      </c>
      <c r="D2398" t="s">
        <v>813</v>
      </c>
      <c r="E2398" t="s">
        <v>21</v>
      </c>
      <c r="F2398" t="s">
        <v>817</v>
      </c>
      <c r="G2398" t="s">
        <v>16</v>
      </c>
      <c r="H2398" s="4">
        <v>0</v>
      </c>
      <c r="J2398" t="str">
        <f t="shared" si="74"/>
        <v>0000193506Consolidated City Population</v>
      </c>
      <c r="K2398" s="4">
        <f t="shared" si="75"/>
        <v>0</v>
      </c>
    </row>
    <row r="2399" spans="1:11">
      <c r="A2399" t="s">
        <v>816</v>
      </c>
      <c r="B2399" t="s">
        <v>10</v>
      </c>
      <c r="C2399" s="3">
        <v>46128</v>
      </c>
      <c r="D2399" t="s">
        <v>813</v>
      </c>
      <c r="E2399" t="s">
        <v>21</v>
      </c>
      <c r="F2399" t="s">
        <v>817</v>
      </c>
      <c r="G2399" t="s">
        <v>15</v>
      </c>
      <c r="H2399" s="4">
        <v>166</v>
      </c>
      <c r="J2399" t="str">
        <f t="shared" si="74"/>
        <v>0000193506Current Unit Population</v>
      </c>
      <c r="K2399" s="4">
        <f t="shared" si="75"/>
        <v>166</v>
      </c>
    </row>
    <row r="2400" spans="1:11">
      <c r="A2400" t="s">
        <v>816</v>
      </c>
      <c r="B2400" t="s">
        <v>10</v>
      </c>
      <c r="C2400" s="3">
        <v>46128</v>
      </c>
      <c r="D2400" t="s">
        <v>813</v>
      </c>
      <c r="E2400" t="s">
        <v>21</v>
      </c>
      <c r="F2400" t="s">
        <v>817</v>
      </c>
      <c r="G2400" t="s">
        <v>14</v>
      </c>
      <c r="H2400" s="4">
        <v>166</v>
      </c>
      <c r="J2400" t="str">
        <f t="shared" si="74"/>
        <v>0000193506Decennial Unit Population</v>
      </c>
      <c r="K2400" s="4">
        <f t="shared" si="75"/>
        <v>166</v>
      </c>
    </row>
    <row r="2401" spans="1:11">
      <c r="A2401" t="s">
        <v>816</v>
      </c>
      <c r="B2401" t="s">
        <v>10</v>
      </c>
      <c r="C2401" s="3">
        <v>46128</v>
      </c>
      <c r="D2401" t="s">
        <v>813</v>
      </c>
      <c r="E2401" t="s">
        <v>21</v>
      </c>
      <c r="F2401" t="s">
        <v>817</v>
      </c>
      <c r="G2401" t="s">
        <v>19</v>
      </c>
      <c r="H2401" s="4">
        <v>2.0299999999999998</v>
      </c>
      <c r="J2401" t="str">
        <f t="shared" si="74"/>
        <v>0000193506Miles of Road of Unit</v>
      </c>
      <c r="K2401" s="4">
        <f t="shared" si="75"/>
        <v>2.0299999999999998</v>
      </c>
    </row>
    <row r="2402" spans="1:11">
      <c r="A2402" t="s">
        <v>818</v>
      </c>
      <c r="B2402" t="s">
        <v>10</v>
      </c>
      <c r="C2402" s="3">
        <v>46128</v>
      </c>
      <c r="D2402" t="s">
        <v>813</v>
      </c>
      <c r="E2402" t="s">
        <v>21</v>
      </c>
      <c r="F2402" t="s">
        <v>819</v>
      </c>
      <c r="G2402" t="s">
        <v>18</v>
      </c>
      <c r="H2402" s="4">
        <v>0</v>
      </c>
      <c r="J2402" t="str">
        <f t="shared" si="74"/>
        <v>0000193509Registered Vehicles</v>
      </c>
      <c r="K2402" s="4">
        <f t="shared" si="75"/>
        <v>0</v>
      </c>
    </row>
    <row r="2403" spans="1:11">
      <c r="A2403" t="s">
        <v>818</v>
      </c>
      <c r="B2403" t="s">
        <v>10</v>
      </c>
      <c r="C2403" s="3">
        <v>46128</v>
      </c>
      <c r="D2403" t="s">
        <v>813</v>
      </c>
      <c r="E2403" t="s">
        <v>21</v>
      </c>
      <c r="F2403" t="s">
        <v>819</v>
      </c>
      <c r="G2403" t="s">
        <v>17</v>
      </c>
      <c r="H2403" s="4">
        <v>0</v>
      </c>
      <c r="J2403" t="str">
        <f t="shared" si="74"/>
        <v>0000193509Registered Automobiles</v>
      </c>
      <c r="K2403" s="4">
        <f t="shared" si="75"/>
        <v>0</v>
      </c>
    </row>
    <row r="2404" spans="1:11">
      <c r="A2404" t="s">
        <v>818</v>
      </c>
      <c r="B2404" t="s">
        <v>10</v>
      </c>
      <c r="C2404" s="3">
        <v>46128</v>
      </c>
      <c r="D2404" t="s">
        <v>813</v>
      </c>
      <c r="E2404" t="s">
        <v>21</v>
      </c>
      <c r="F2404" t="s">
        <v>819</v>
      </c>
      <c r="G2404" t="s">
        <v>16</v>
      </c>
      <c r="H2404" s="4">
        <v>0</v>
      </c>
      <c r="J2404" t="str">
        <f t="shared" si="74"/>
        <v>0000193509Consolidated City Population</v>
      </c>
      <c r="K2404" s="4">
        <f t="shared" si="75"/>
        <v>0</v>
      </c>
    </row>
    <row r="2405" spans="1:11">
      <c r="A2405" t="s">
        <v>818</v>
      </c>
      <c r="B2405" t="s">
        <v>10</v>
      </c>
      <c r="C2405" s="3">
        <v>46128</v>
      </c>
      <c r="D2405" t="s">
        <v>813</v>
      </c>
      <c r="E2405" t="s">
        <v>21</v>
      </c>
      <c r="F2405" t="s">
        <v>819</v>
      </c>
      <c r="G2405" t="s">
        <v>15</v>
      </c>
      <c r="H2405" s="4">
        <v>677</v>
      </c>
      <c r="J2405" t="str">
        <f t="shared" si="74"/>
        <v>0000193509Current Unit Population</v>
      </c>
      <c r="K2405" s="4">
        <f t="shared" si="75"/>
        <v>677</v>
      </c>
    </row>
    <row r="2406" spans="1:11">
      <c r="A2406" t="s">
        <v>818</v>
      </c>
      <c r="B2406" t="s">
        <v>10</v>
      </c>
      <c r="C2406" s="3">
        <v>46128</v>
      </c>
      <c r="D2406" t="s">
        <v>813</v>
      </c>
      <c r="E2406" t="s">
        <v>21</v>
      </c>
      <c r="F2406" t="s">
        <v>819</v>
      </c>
      <c r="G2406" t="s">
        <v>14</v>
      </c>
      <c r="H2406" s="4">
        <v>677</v>
      </c>
      <c r="J2406" t="str">
        <f t="shared" si="74"/>
        <v>0000193509Decennial Unit Population</v>
      </c>
      <c r="K2406" s="4">
        <f t="shared" si="75"/>
        <v>677</v>
      </c>
    </row>
    <row r="2407" spans="1:11">
      <c r="A2407" t="s">
        <v>818</v>
      </c>
      <c r="B2407" t="s">
        <v>10</v>
      </c>
      <c r="C2407" s="3">
        <v>46128</v>
      </c>
      <c r="D2407" t="s">
        <v>813</v>
      </c>
      <c r="E2407" t="s">
        <v>21</v>
      </c>
      <c r="F2407" t="s">
        <v>819</v>
      </c>
      <c r="G2407" t="s">
        <v>19</v>
      </c>
      <c r="H2407" s="4">
        <v>8.9499999999999993</v>
      </c>
      <c r="J2407" t="str">
        <f t="shared" si="74"/>
        <v>0000193509Miles of Road of Unit</v>
      </c>
      <c r="K2407" s="4">
        <f t="shared" si="75"/>
        <v>8.9499999999999993</v>
      </c>
    </row>
    <row r="2408" spans="1:11">
      <c r="A2408" t="s">
        <v>820</v>
      </c>
      <c r="B2408" t="s">
        <v>10</v>
      </c>
      <c r="C2408" s="3">
        <v>46128</v>
      </c>
      <c r="D2408" t="s">
        <v>821</v>
      </c>
      <c r="E2408" t="s">
        <v>12</v>
      </c>
      <c r="F2408" t="s">
        <v>13</v>
      </c>
      <c r="G2408" t="s">
        <v>14</v>
      </c>
      <c r="H2408" s="4">
        <v>22171</v>
      </c>
      <c r="J2408" t="str">
        <f t="shared" si="74"/>
        <v>0000075197Decennial Unit Population</v>
      </c>
      <c r="K2408" s="4">
        <f t="shared" si="75"/>
        <v>22171</v>
      </c>
    </row>
    <row r="2409" spans="1:11">
      <c r="A2409" t="s">
        <v>820</v>
      </c>
      <c r="B2409" t="s">
        <v>10</v>
      </c>
      <c r="C2409" s="3">
        <v>46128</v>
      </c>
      <c r="D2409" t="s">
        <v>821</v>
      </c>
      <c r="E2409" t="s">
        <v>12</v>
      </c>
      <c r="F2409" t="s">
        <v>13</v>
      </c>
      <c r="G2409" t="s">
        <v>15</v>
      </c>
      <c r="H2409" s="4">
        <v>22171</v>
      </c>
      <c r="J2409" t="str">
        <f t="shared" si="74"/>
        <v>0000075197Current Unit Population</v>
      </c>
      <c r="K2409" s="4">
        <f t="shared" si="75"/>
        <v>22171</v>
      </c>
    </row>
    <row r="2410" spans="1:11">
      <c r="A2410" t="s">
        <v>820</v>
      </c>
      <c r="B2410" t="s">
        <v>10</v>
      </c>
      <c r="C2410" s="3">
        <v>46128</v>
      </c>
      <c r="D2410" t="s">
        <v>821</v>
      </c>
      <c r="E2410" t="s">
        <v>12</v>
      </c>
      <c r="F2410" t="s">
        <v>13</v>
      </c>
      <c r="G2410" t="s">
        <v>19</v>
      </c>
      <c r="H2410" s="4">
        <v>785.28</v>
      </c>
      <c r="J2410" t="str">
        <f t="shared" si="74"/>
        <v>0000075197Miles of Road of Unit</v>
      </c>
      <c r="K2410" s="4">
        <f t="shared" si="75"/>
        <v>785.28</v>
      </c>
    </row>
    <row r="2411" spans="1:11">
      <c r="A2411" t="s">
        <v>820</v>
      </c>
      <c r="B2411" t="s">
        <v>10</v>
      </c>
      <c r="C2411" s="3">
        <v>46128</v>
      </c>
      <c r="D2411" t="s">
        <v>821</v>
      </c>
      <c r="E2411" t="s">
        <v>12</v>
      </c>
      <c r="F2411" t="s">
        <v>13</v>
      </c>
      <c r="G2411" t="s">
        <v>16</v>
      </c>
      <c r="H2411" s="4">
        <v>0</v>
      </c>
      <c r="J2411" t="str">
        <f t="shared" si="74"/>
        <v>0000075197Consolidated City Population</v>
      </c>
      <c r="K2411" s="4">
        <f t="shared" si="75"/>
        <v>0</v>
      </c>
    </row>
    <row r="2412" spans="1:11">
      <c r="A2412" t="s">
        <v>820</v>
      </c>
      <c r="B2412" t="s">
        <v>10</v>
      </c>
      <c r="C2412" s="3">
        <v>46128</v>
      </c>
      <c r="D2412" t="s">
        <v>821</v>
      </c>
      <c r="E2412" t="s">
        <v>12</v>
      </c>
      <c r="F2412" t="s">
        <v>13</v>
      </c>
      <c r="G2412" t="s">
        <v>17</v>
      </c>
      <c r="H2412" s="4">
        <v>21059</v>
      </c>
      <c r="J2412" t="str">
        <f t="shared" si="74"/>
        <v>0000075197Registered Automobiles</v>
      </c>
      <c r="K2412" s="4">
        <f t="shared" si="75"/>
        <v>21059</v>
      </c>
    </row>
    <row r="2413" spans="1:11">
      <c r="A2413" t="s">
        <v>820</v>
      </c>
      <c r="B2413" t="s">
        <v>10</v>
      </c>
      <c r="C2413" s="3">
        <v>46128</v>
      </c>
      <c r="D2413" t="s">
        <v>821</v>
      </c>
      <c r="E2413" t="s">
        <v>12</v>
      </c>
      <c r="F2413" t="s">
        <v>13</v>
      </c>
      <c r="G2413" t="s">
        <v>18</v>
      </c>
      <c r="H2413" s="4">
        <v>39297</v>
      </c>
      <c r="J2413" t="str">
        <f t="shared" si="74"/>
        <v>0000075197Registered Vehicles</v>
      </c>
      <c r="K2413" s="4">
        <f t="shared" si="75"/>
        <v>39297</v>
      </c>
    </row>
    <row r="2414" spans="1:11">
      <c r="A2414" t="s">
        <v>822</v>
      </c>
      <c r="B2414" t="s">
        <v>10</v>
      </c>
      <c r="C2414" s="3">
        <v>46128</v>
      </c>
      <c r="D2414" t="s">
        <v>821</v>
      </c>
      <c r="E2414" t="s">
        <v>21</v>
      </c>
      <c r="F2414" t="s">
        <v>823</v>
      </c>
      <c r="G2414" t="s">
        <v>14</v>
      </c>
      <c r="H2414" s="4">
        <v>11073</v>
      </c>
      <c r="J2414" t="str">
        <f t="shared" si="74"/>
        <v>0000193523Decennial Unit Population</v>
      </c>
      <c r="K2414" s="4">
        <f t="shared" si="75"/>
        <v>11073</v>
      </c>
    </row>
    <row r="2415" spans="1:11">
      <c r="A2415" t="s">
        <v>822</v>
      </c>
      <c r="B2415" t="s">
        <v>10</v>
      </c>
      <c r="C2415" s="3">
        <v>46128</v>
      </c>
      <c r="D2415" t="s">
        <v>821</v>
      </c>
      <c r="E2415" t="s">
        <v>21</v>
      </c>
      <c r="F2415" t="s">
        <v>823</v>
      </c>
      <c r="G2415" t="s">
        <v>15</v>
      </c>
      <c r="H2415" s="4">
        <v>11073</v>
      </c>
      <c r="J2415" t="str">
        <f t="shared" si="74"/>
        <v>0000193523Current Unit Population</v>
      </c>
      <c r="K2415" s="4">
        <f t="shared" si="75"/>
        <v>11073</v>
      </c>
    </row>
    <row r="2416" spans="1:11">
      <c r="A2416" t="s">
        <v>822</v>
      </c>
      <c r="B2416" t="s">
        <v>10</v>
      </c>
      <c r="C2416" s="3">
        <v>46128</v>
      </c>
      <c r="D2416" t="s">
        <v>821</v>
      </c>
      <c r="E2416" t="s">
        <v>21</v>
      </c>
      <c r="F2416" t="s">
        <v>823</v>
      </c>
      <c r="G2416" t="s">
        <v>17</v>
      </c>
      <c r="H2416" s="4">
        <v>0</v>
      </c>
      <c r="J2416" t="str">
        <f t="shared" si="74"/>
        <v>0000193523Registered Automobiles</v>
      </c>
      <c r="K2416" s="4">
        <f t="shared" si="75"/>
        <v>0</v>
      </c>
    </row>
    <row r="2417" spans="1:11">
      <c r="A2417" t="s">
        <v>822</v>
      </c>
      <c r="B2417" t="s">
        <v>10</v>
      </c>
      <c r="C2417" s="3">
        <v>46128</v>
      </c>
      <c r="D2417" t="s">
        <v>821</v>
      </c>
      <c r="E2417" t="s">
        <v>21</v>
      </c>
      <c r="F2417" t="s">
        <v>823</v>
      </c>
      <c r="G2417" t="s">
        <v>18</v>
      </c>
      <c r="H2417" s="4">
        <v>0</v>
      </c>
      <c r="J2417" t="str">
        <f t="shared" si="74"/>
        <v>0000193523Registered Vehicles</v>
      </c>
      <c r="K2417" s="4">
        <f t="shared" si="75"/>
        <v>0</v>
      </c>
    </row>
    <row r="2418" spans="1:11">
      <c r="A2418" t="s">
        <v>822</v>
      </c>
      <c r="B2418" t="s">
        <v>10</v>
      </c>
      <c r="C2418" s="3">
        <v>46128</v>
      </c>
      <c r="D2418" t="s">
        <v>821</v>
      </c>
      <c r="E2418" t="s">
        <v>21</v>
      </c>
      <c r="F2418" t="s">
        <v>823</v>
      </c>
      <c r="G2418" t="s">
        <v>19</v>
      </c>
      <c r="H2418" s="4">
        <v>65.209999999999994</v>
      </c>
      <c r="J2418" t="str">
        <f t="shared" si="74"/>
        <v>0000193523Miles of Road of Unit</v>
      </c>
      <c r="K2418" s="4">
        <f t="shared" si="75"/>
        <v>65.209999999999994</v>
      </c>
    </row>
    <row r="2419" spans="1:11">
      <c r="A2419" t="s">
        <v>822</v>
      </c>
      <c r="B2419" t="s">
        <v>10</v>
      </c>
      <c r="C2419" s="3">
        <v>46128</v>
      </c>
      <c r="D2419" t="s">
        <v>821</v>
      </c>
      <c r="E2419" t="s">
        <v>21</v>
      </c>
      <c r="F2419" t="s">
        <v>823</v>
      </c>
      <c r="G2419" t="s">
        <v>16</v>
      </c>
      <c r="H2419" s="4">
        <v>0</v>
      </c>
      <c r="J2419" t="str">
        <f t="shared" si="74"/>
        <v>0000193523Consolidated City Population</v>
      </c>
      <c r="K2419" s="4">
        <f t="shared" si="75"/>
        <v>0</v>
      </c>
    </row>
    <row r="2420" spans="1:11">
      <c r="A2420" t="s">
        <v>824</v>
      </c>
      <c r="B2420" t="s">
        <v>10</v>
      </c>
      <c r="C2420" s="3">
        <v>46128</v>
      </c>
      <c r="D2420" t="s">
        <v>821</v>
      </c>
      <c r="E2420" t="s">
        <v>21</v>
      </c>
      <c r="F2420" t="s">
        <v>825</v>
      </c>
      <c r="G2420" t="s">
        <v>14</v>
      </c>
      <c r="H2420" s="4">
        <v>317</v>
      </c>
      <c r="J2420" t="str">
        <f t="shared" si="74"/>
        <v>0000193517Decennial Unit Population</v>
      </c>
      <c r="K2420" s="4">
        <f t="shared" si="75"/>
        <v>317</v>
      </c>
    </row>
    <row r="2421" spans="1:11">
      <c r="A2421" t="s">
        <v>824</v>
      </c>
      <c r="B2421" t="s">
        <v>10</v>
      </c>
      <c r="C2421" s="3">
        <v>46128</v>
      </c>
      <c r="D2421" t="s">
        <v>821</v>
      </c>
      <c r="E2421" t="s">
        <v>21</v>
      </c>
      <c r="F2421" t="s">
        <v>825</v>
      </c>
      <c r="G2421" t="s">
        <v>15</v>
      </c>
      <c r="H2421" s="4">
        <v>317</v>
      </c>
      <c r="J2421" t="str">
        <f t="shared" si="74"/>
        <v>0000193517Current Unit Population</v>
      </c>
      <c r="K2421" s="4">
        <f t="shared" si="75"/>
        <v>317</v>
      </c>
    </row>
    <row r="2422" spans="1:11">
      <c r="A2422" t="s">
        <v>824</v>
      </c>
      <c r="B2422" t="s">
        <v>10</v>
      </c>
      <c r="C2422" s="3">
        <v>46128</v>
      </c>
      <c r="D2422" t="s">
        <v>821</v>
      </c>
      <c r="E2422" t="s">
        <v>21</v>
      </c>
      <c r="F2422" t="s">
        <v>825</v>
      </c>
      <c r="G2422" t="s">
        <v>16</v>
      </c>
      <c r="H2422" s="4">
        <v>0</v>
      </c>
      <c r="J2422" t="str">
        <f t="shared" si="74"/>
        <v>0000193517Consolidated City Population</v>
      </c>
      <c r="K2422" s="4">
        <f t="shared" si="75"/>
        <v>0</v>
      </c>
    </row>
    <row r="2423" spans="1:11">
      <c r="A2423" t="s">
        <v>824</v>
      </c>
      <c r="B2423" t="s">
        <v>10</v>
      </c>
      <c r="C2423" s="3">
        <v>46128</v>
      </c>
      <c r="D2423" t="s">
        <v>821</v>
      </c>
      <c r="E2423" t="s">
        <v>21</v>
      </c>
      <c r="F2423" t="s">
        <v>825</v>
      </c>
      <c r="G2423" t="s">
        <v>17</v>
      </c>
      <c r="H2423" s="4">
        <v>0</v>
      </c>
      <c r="J2423" t="str">
        <f t="shared" si="74"/>
        <v>0000193517Registered Automobiles</v>
      </c>
      <c r="K2423" s="4">
        <f t="shared" si="75"/>
        <v>0</v>
      </c>
    </row>
    <row r="2424" spans="1:11">
      <c r="A2424" t="s">
        <v>824</v>
      </c>
      <c r="B2424" t="s">
        <v>10</v>
      </c>
      <c r="C2424" s="3">
        <v>46128</v>
      </c>
      <c r="D2424" t="s">
        <v>821</v>
      </c>
      <c r="E2424" t="s">
        <v>21</v>
      </c>
      <c r="F2424" t="s">
        <v>825</v>
      </c>
      <c r="G2424" t="s">
        <v>18</v>
      </c>
      <c r="H2424" s="4">
        <v>0</v>
      </c>
      <c r="J2424" t="str">
        <f t="shared" si="74"/>
        <v>0000193517Registered Vehicles</v>
      </c>
      <c r="K2424" s="4">
        <f t="shared" si="75"/>
        <v>0</v>
      </c>
    </row>
    <row r="2425" spans="1:11">
      <c r="A2425" t="s">
        <v>824</v>
      </c>
      <c r="B2425" t="s">
        <v>10</v>
      </c>
      <c r="C2425" s="3">
        <v>46128</v>
      </c>
      <c r="D2425" t="s">
        <v>821</v>
      </c>
      <c r="E2425" t="s">
        <v>21</v>
      </c>
      <c r="F2425" t="s">
        <v>825</v>
      </c>
      <c r="G2425" t="s">
        <v>19</v>
      </c>
      <c r="H2425" s="4">
        <v>3.17</v>
      </c>
      <c r="J2425" t="str">
        <f t="shared" si="74"/>
        <v>0000193517Miles of Road of Unit</v>
      </c>
      <c r="K2425" s="4">
        <f t="shared" si="75"/>
        <v>3.17</v>
      </c>
    </row>
    <row r="2426" spans="1:11">
      <c r="A2426" t="s">
        <v>826</v>
      </c>
      <c r="B2426" t="s">
        <v>10</v>
      </c>
      <c r="C2426" s="3">
        <v>46128</v>
      </c>
      <c r="D2426" t="s">
        <v>821</v>
      </c>
      <c r="E2426" t="s">
        <v>21</v>
      </c>
      <c r="F2426" t="s">
        <v>827</v>
      </c>
      <c r="G2426" t="s">
        <v>19</v>
      </c>
      <c r="H2426" s="4">
        <v>5.58</v>
      </c>
      <c r="J2426" t="str">
        <f t="shared" si="74"/>
        <v>0000193518Miles of Road of Unit</v>
      </c>
      <c r="K2426" s="4">
        <f t="shared" si="75"/>
        <v>5.58</v>
      </c>
    </row>
    <row r="2427" spans="1:11">
      <c r="A2427" t="s">
        <v>826</v>
      </c>
      <c r="B2427" t="s">
        <v>10</v>
      </c>
      <c r="C2427" s="3">
        <v>46128</v>
      </c>
      <c r="D2427" t="s">
        <v>821</v>
      </c>
      <c r="E2427" t="s">
        <v>21</v>
      </c>
      <c r="F2427" t="s">
        <v>827</v>
      </c>
      <c r="G2427" t="s">
        <v>18</v>
      </c>
      <c r="H2427" s="4">
        <v>0</v>
      </c>
      <c r="J2427" t="str">
        <f t="shared" si="74"/>
        <v>0000193518Registered Vehicles</v>
      </c>
      <c r="K2427" s="4">
        <f t="shared" si="75"/>
        <v>0</v>
      </c>
    </row>
    <row r="2428" spans="1:11">
      <c r="A2428" t="s">
        <v>826</v>
      </c>
      <c r="B2428" t="s">
        <v>10</v>
      </c>
      <c r="C2428" s="3">
        <v>46128</v>
      </c>
      <c r="D2428" t="s">
        <v>821</v>
      </c>
      <c r="E2428" t="s">
        <v>21</v>
      </c>
      <c r="F2428" t="s">
        <v>827</v>
      </c>
      <c r="G2428" t="s">
        <v>17</v>
      </c>
      <c r="H2428" s="4">
        <v>0</v>
      </c>
      <c r="J2428" t="str">
        <f t="shared" si="74"/>
        <v>0000193518Registered Automobiles</v>
      </c>
      <c r="K2428" s="4">
        <f t="shared" si="75"/>
        <v>0</v>
      </c>
    </row>
    <row r="2429" spans="1:11">
      <c r="A2429" t="s">
        <v>826</v>
      </c>
      <c r="B2429" t="s">
        <v>10</v>
      </c>
      <c r="C2429" s="3">
        <v>46128</v>
      </c>
      <c r="D2429" t="s">
        <v>821</v>
      </c>
      <c r="E2429" t="s">
        <v>21</v>
      </c>
      <c r="F2429" t="s">
        <v>827</v>
      </c>
      <c r="G2429" t="s">
        <v>16</v>
      </c>
      <c r="H2429" s="4">
        <v>0</v>
      </c>
      <c r="J2429" t="str">
        <f t="shared" si="74"/>
        <v>0000193518Consolidated City Population</v>
      </c>
      <c r="K2429" s="4">
        <f t="shared" si="75"/>
        <v>0</v>
      </c>
    </row>
    <row r="2430" spans="1:11">
      <c r="A2430" t="s">
        <v>826</v>
      </c>
      <c r="B2430" t="s">
        <v>10</v>
      </c>
      <c r="C2430" s="3">
        <v>46128</v>
      </c>
      <c r="D2430" t="s">
        <v>821</v>
      </c>
      <c r="E2430" t="s">
        <v>21</v>
      </c>
      <c r="F2430" t="s">
        <v>827</v>
      </c>
      <c r="G2430" t="s">
        <v>14</v>
      </c>
      <c r="H2430" s="4">
        <v>814</v>
      </c>
      <c r="J2430" t="str">
        <f t="shared" si="74"/>
        <v>0000193518Decennial Unit Population</v>
      </c>
      <c r="K2430" s="4">
        <f t="shared" si="75"/>
        <v>814</v>
      </c>
    </row>
    <row r="2431" spans="1:11">
      <c r="A2431" t="s">
        <v>826</v>
      </c>
      <c r="B2431" t="s">
        <v>10</v>
      </c>
      <c r="C2431" s="3">
        <v>46128</v>
      </c>
      <c r="D2431" t="s">
        <v>821</v>
      </c>
      <c r="E2431" t="s">
        <v>21</v>
      </c>
      <c r="F2431" t="s">
        <v>827</v>
      </c>
      <c r="G2431" t="s">
        <v>15</v>
      </c>
      <c r="H2431" s="4">
        <v>814</v>
      </c>
      <c r="J2431" t="str">
        <f t="shared" si="74"/>
        <v>0000193518Current Unit Population</v>
      </c>
      <c r="K2431" s="4">
        <f t="shared" si="75"/>
        <v>814</v>
      </c>
    </row>
    <row r="2432" spans="1:11">
      <c r="A2432" t="s">
        <v>828</v>
      </c>
      <c r="B2432" t="s">
        <v>10</v>
      </c>
      <c r="C2432" s="3">
        <v>46128</v>
      </c>
      <c r="D2432" t="s">
        <v>821</v>
      </c>
      <c r="E2432" t="s">
        <v>21</v>
      </c>
      <c r="F2432" t="s">
        <v>829</v>
      </c>
      <c r="G2432" t="s">
        <v>17</v>
      </c>
      <c r="H2432" s="4">
        <v>0</v>
      </c>
      <c r="J2432" t="str">
        <f t="shared" si="74"/>
        <v>0000193519Registered Automobiles</v>
      </c>
      <c r="K2432" s="4">
        <f t="shared" si="75"/>
        <v>0</v>
      </c>
    </row>
    <row r="2433" spans="1:11">
      <c r="A2433" t="s">
        <v>828</v>
      </c>
      <c r="B2433" t="s">
        <v>10</v>
      </c>
      <c r="C2433" s="3">
        <v>46128</v>
      </c>
      <c r="D2433" t="s">
        <v>821</v>
      </c>
      <c r="E2433" t="s">
        <v>21</v>
      </c>
      <c r="F2433" t="s">
        <v>829</v>
      </c>
      <c r="G2433" t="s">
        <v>18</v>
      </c>
      <c r="H2433" s="4">
        <v>0</v>
      </c>
      <c r="J2433" t="str">
        <f t="shared" si="74"/>
        <v>0000193519Registered Vehicles</v>
      </c>
      <c r="K2433" s="4">
        <f t="shared" si="75"/>
        <v>0</v>
      </c>
    </row>
    <row r="2434" spans="1:11">
      <c r="A2434" t="s">
        <v>828</v>
      </c>
      <c r="B2434" t="s">
        <v>10</v>
      </c>
      <c r="C2434" s="3">
        <v>46128</v>
      </c>
      <c r="D2434" t="s">
        <v>821</v>
      </c>
      <c r="E2434" t="s">
        <v>21</v>
      </c>
      <c r="F2434" t="s">
        <v>829</v>
      </c>
      <c r="G2434" t="s">
        <v>16</v>
      </c>
      <c r="H2434" s="4">
        <v>0</v>
      </c>
      <c r="J2434" t="str">
        <f t="shared" si="74"/>
        <v>0000193519Consolidated City Population</v>
      </c>
      <c r="K2434" s="4">
        <f t="shared" si="75"/>
        <v>0</v>
      </c>
    </row>
    <row r="2435" spans="1:11">
      <c r="A2435" t="s">
        <v>828</v>
      </c>
      <c r="B2435" t="s">
        <v>10</v>
      </c>
      <c r="C2435" s="3">
        <v>46128</v>
      </c>
      <c r="D2435" t="s">
        <v>821</v>
      </c>
      <c r="E2435" t="s">
        <v>21</v>
      </c>
      <c r="F2435" t="s">
        <v>829</v>
      </c>
      <c r="G2435" t="s">
        <v>15</v>
      </c>
      <c r="H2435" s="4">
        <v>1161</v>
      </c>
      <c r="J2435" t="str">
        <f t="shared" ref="J2435:J2498" si="76">A2435&amp;G2435</f>
        <v>0000193519Current Unit Population</v>
      </c>
      <c r="K2435" s="4">
        <f t="shared" ref="K2435:K2498" si="77">H2435</f>
        <v>1161</v>
      </c>
    </row>
    <row r="2436" spans="1:11">
      <c r="A2436" t="s">
        <v>828</v>
      </c>
      <c r="B2436" t="s">
        <v>10</v>
      </c>
      <c r="C2436" s="3">
        <v>46128</v>
      </c>
      <c r="D2436" t="s">
        <v>821</v>
      </c>
      <c r="E2436" t="s">
        <v>21</v>
      </c>
      <c r="F2436" t="s">
        <v>829</v>
      </c>
      <c r="G2436" t="s">
        <v>14</v>
      </c>
      <c r="H2436" s="4">
        <v>1161</v>
      </c>
      <c r="J2436" t="str">
        <f t="shared" si="76"/>
        <v>0000193519Decennial Unit Population</v>
      </c>
      <c r="K2436" s="4">
        <f t="shared" si="77"/>
        <v>1161</v>
      </c>
    </row>
    <row r="2437" spans="1:11">
      <c r="A2437" t="s">
        <v>828</v>
      </c>
      <c r="B2437" t="s">
        <v>10</v>
      </c>
      <c r="C2437" s="3">
        <v>46128</v>
      </c>
      <c r="D2437" t="s">
        <v>821</v>
      </c>
      <c r="E2437" t="s">
        <v>21</v>
      </c>
      <c r="F2437" t="s">
        <v>829</v>
      </c>
      <c r="G2437" t="s">
        <v>19</v>
      </c>
      <c r="H2437" s="4">
        <v>8.69</v>
      </c>
      <c r="J2437" t="str">
        <f t="shared" si="76"/>
        <v>0000193519Miles of Road of Unit</v>
      </c>
      <c r="K2437" s="4">
        <f t="shared" si="77"/>
        <v>8.69</v>
      </c>
    </row>
    <row r="2438" spans="1:11">
      <c r="A2438" t="s">
        <v>830</v>
      </c>
      <c r="B2438" t="s">
        <v>10</v>
      </c>
      <c r="C2438" s="3">
        <v>46128</v>
      </c>
      <c r="D2438" t="s">
        <v>821</v>
      </c>
      <c r="E2438" t="s">
        <v>21</v>
      </c>
      <c r="F2438" t="s">
        <v>831</v>
      </c>
      <c r="G2438" t="s">
        <v>15</v>
      </c>
      <c r="H2438" s="4">
        <v>478</v>
      </c>
      <c r="J2438" t="str">
        <f t="shared" si="76"/>
        <v>0000193521Current Unit Population</v>
      </c>
      <c r="K2438" s="4">
        <f t="shared" si="77"/>
        <v>478</v>
      </c>
    </row>
    <row r="2439" spans="1:11">
      <c r="A2439" t="s">
        <v>830</v>
      </c>
      <c r="B2439" t="s">
        <v>10</v>
      </c>
      <c r="C2439" s="3">
        <v>46128</v>
      </c>
      <c r="D2439" t="s">
        <v>821</v>
      </c>
      <c r="E2439" t="s">
        <v>21</v>
      </c>
      <c r="F2439" t="s">
        <v>831</v>
      </c>
      <c r="G2439" t="s">
        <v>14</v>
      </c>
      <c r="H2439" s="4">
        <v>478</v>
      </c>
      <c r="J2439" t="str">
        <f t="shared" si="76"/>
        <v>0000193521Decennial Unit Population</v>
      </c>
      <c r="K2439" s="4">
        <f t="shared" si="77"/>
        <v>478</v>
      </c>
    </row>
    <row r="2440" spans="1:11">
      <c r="A2440" t="s">
        <v>830</v>
      </c>
      <c r="B2440" t="s">
        <v>10</v>
      </c>
      <c r="C2440" s="3">
        <v>46128</v>
      </c>
      <c r="D2440" t="s">
        <v>821</v>
      </c>
      <c r="E2440" t="s">
        <v>21</v>
      </c>
      <c r="F2440" t="s">
        <v>831</v>
      </c>
      <c r="G2440" t="s">
        <v>16</v>
      </c>
      <c r="H2440" s="4">
        <v>0</v>
      </c>
      <c r="J2440" t="str">
        <f t="shared" si="76"/>
        <v>0000193521Consolidated City Population</v>
      </c>
      <c r="K2440" s="4">
        <f t="shared" si="77"/>
        <v>0</v>
      </c>
    </row>
    <row r="2441" spans="1:11">
      <c r="A2441" t="s">
        <v>830</v>
      </c>
      <c r="B2441" t="s">
        <v>10</v>
      </c>
      <c r="C2441" s="3">
        <v>46128</v>
      </c>
      <c r="D2441" t="s">
        <v>821</v>
      </c>
      <c r="E2441" t="s">
        <v>21</v>
      </c>
      <c r="F2441" t="s">
        <v>831</v>
      </c>
      <c r="G2441" t="s">
        <v>19</v>
      </c>
      <c r="H2441" s="4">
        <v>3.39</v>
      </c>
      <c r="J2441" t="str">
        <f t="shared" si="76"/>
        <v>0000193521Miles of Road of Unit</v>
      </c>
      <c r="K2441" s="4">
        <f t="shared" si="77"/>
        <v>3.39</v>
      </c>
    </row>
    <row r="2442" spans="1:11">
      <c r="A2442" t="s">
        <v>830</v>
      </c>
      <c r="B2442" t="s">
        <v>10</v>
      </c>
      <c r="C2442" s="3">
        <v>46128</v>
      </c>
      <c r="D2442" t="s">
        <v>821</v>
      </c>
      <c r="E2442" t="s">
        <v>21</v>
      </c>
      <c r="F2442" t="s">
        <v>831</v>
      </c>
      <c r="G2442" t="s">
        <v>18</v>
      </c>
      <c r="H2442" s="4">
        <v>0</v>
      </c>
      <c r="J2442" t="str">
        <f t="shared" si="76"/>
        <v>0000193521Registered Vehicles</v>
      </c>
      <c r="K2442" s="4">
        <f t="shared" si="77"/>
        <v>0</v>
      </c>
    </row>
    <row r="2443" spans="1:11">
      <c r="A2443" t="s">
        <v>830</v>
      </c>
      <c r="B2443" t="s">
        <v>10</v>
      </c>
      <c r="C2443" s="3">
        <v>46128</v>
      </c>
      <c r="D2443" t="s">
        <v>821</v>
      </c>
      <c r="E2443" t="s">
        <v>21</v>
      </c>
      <c r="F2443" t="s">
        <v>831</v>
      </c>
      <c r="G2443" t="s">
        <v>17</v>
      </c>
      <c r="H2443" s="4">
        <v>0</v>
      </c>
      <c r="J2443" t="str">
        <f t="shared" si="76"/>
        <v>0000193521Registered Automobiles</v>
      </c>
      <c r="K2443" s="4">
        <f t="shared" si="77"/>
        <v>0</v>
      </c>
    </row>
    <row r="2444" spans="1:11">
      <c r="A2444" t="s">
        <v>832</v>
      </c>
      <c r="B2444" t="s">
        <v>10</v>
      </c>
      <c r="C2444" s="3">
        <v>46128</v>
      </c>
      <c r="D2444" t="s">
        <v>821</v>
      </c>
      <c r="E2444" t="s">
        <v>21</v>
      </c>
      <c r="F2444" t="s">
        <v>833</v>
      </c>
      <c r="G2444" t="s">
        <v>14</v>
      </c>
      <c r="H2444" s="4">
        <v>199</v>
      </c>
      <c r="J2444" t="str">
        <f t="shared" si="76"/>
        <v>0000193522Decennial Unit Population</v>
      </c>
      <c r="K2444" s="4">
        <f t="shared" si="77"/>
        <v>199</v>
      </c>
    </row>
    <row r="2445" spans="1:11">
      <c r="A2445" t="s">
        <v>832</v>
      </c>
      <c r="B2445" t="s">
        <v>10</v>
      </c>
      <c r="C2445" s="3">
        <v>46128</v>
      </c>
      <c r="D2445" t="s">
        <v>821</v>
      </c>
      <c r="E2445" t="s">
        <v>21</v>
      </c>
      <c r="F2445" t="s">
        <v>833</v>
      </c>
      <c r="G2445" t="s">
        <v>15</v>
      </c>
      <c r="H2445" s="4">
        <v>199</v>
      </c>
      <c r="J2445" t="str">
        <f t="shared" si="76"/>
        <v>0000193522Current Unit Population</v>
      </c>
      <c r="K2445" s="4">
        <f t="shared" si="77"/>
        <v>199</v>
      </c>
    </row>
    <row r="2446" spans="1:11">
      <c r="A2446" t="s">
        <v>832</v>
      </c>
      <c r="B2446" t="s">
        <v>10</v>
      </c>
      <c r="C2446" s="3">
        <v>46128</v>
      </c>
      <c r="D2446" t="s">
        <v>821</v>
      </c>
      <c r="E2446" t="s">
        <v>21</v>
      </c>
      <c r="F2446" t="s">
        <v>833</v>
      </c>
      <c r="G2446" t="s">
        <v>18</v>
      </c>
      <c r="H2446" s="4">
        <v>0</v>
      </c>
      <c r="J2446" t="str">
        <f t="shared" si="76"/>
        <v>0000193522Registered Vehicles</v>
      </c>
      <c r="K2446" s="4">
        <f t="shared" si="77"/>
        <v>0</v>
      </c>
    </row>
    <row r="2447" spans="1:11">
      <c r="A2447" t="s">
        <v>832</v>
      </c>
      <c r="B2447" t="s">
        <v>10</v>
      </c>
      <c r="C2447" s="3">
        <v>46128</v>
      </c>
      <c r="D2447" t="s">
        <v>821</v>
      </c>
      <c r="E2447" t="s">
        <v>21</v>
      </c>
      <c r="F2447" t="s">
        <v>833</v>
      </c>
      <c r="G2447" t="s">
        <v>17</v>
      </c>
      <c r="H2447" s="4">
        <v>0</v>
      </c>
      <c r="J2447" t="str">
        <f t="shared" si="76"/>
        <v>0000193522Registered Automobiles</v>
      </c>
      <c r="K2447" s="4">
        <f t="shared" si="77"/>
        <v>0</v>
      </c>
    </row>
    <row r="2448" spans="1:11">
      <c r="A2448" t="s">
        <v>832</v>
      </c>
      <c r="B2448" t="s">
        <v>10</v>
      </c>
      <c r="C2448" s="3">
        <v>46128</v>
      </c>
      <c r="D2448" t="s">
        <v>821</v>
      </c>
      <c r="E2448" t="s">
        <v>21</v>
      </c>
      <c r="F2448" t="s">
        <v>833</v>
      </c>
      <c r="G2448" t="s">
        <v>16</v>
      </c>
      <c r="H2448" s="4">
        <v>0</v>
      </c>
      <c r="J2448" t="str">
        <f t="shared" si="76"/>
        <v>0000193522Consolidated City Population</v>
      </c>
      <c r="K2448" s="4">
        <f t="shared" si="77"/>
        <v>0</v>
      </c>
    </row>
    <row r="2449" spans="1:11">
      <c r="A2449" t="s">
        <v>832</v>
      </c>
      <c r="B2449" t="s">
        <v>10</v>
      </c>
      <c r="C2449" s="3">
        <v>46128</v>
      </c>
      <c r="D2449" t="s">
        <v>821</v>
      </c>
      <c r="E2449" t="s">
        <v>21</v>
      </c>
      <c r="F2449" t="s">
        <v>833</v>
      </c>
      <c r="G2449" t="s">
        <v>19</v>
      </c>
      <c r="H2449" s="4">
        <v>1.8</v>
      </c>
      <c r="J2449" t="str">
        <f t="shared" si="76"/>
        <v>0000193522Miles of Road of Unit</v>
      </c>
      <c r="K2449" s="4">
        <f t="shared" si="77"/>
        <v>1.8</v>
      </c>
    </row>
    <row r="2450" spans="1:11">
      <c r="A2450" t="s">
        <v>834</v>
      </c>
      <c r="B2450" t="s">
        <v>10</v>
      </c>
      <c r="C2450" s="3">
        <v>46128</v>
      </c>
      <c r="D2450" t="s">
        <v>835</v>
      </c>
      <c r="E2450" t="s">
        <v>12</v>
      </c>
      <c r="F2450" t="s">
        <v>13</v>
      </c>
      <c r="G2450" t="s">
        <v>19</v>
      </c>
      <c r="H2450" s="4">
        <v>706.28</v>
      </c>
      <c r="J2450" t="str">
        <f t="shared" si="76"/>
        <v>0000082923Miles of Road of Unit</v>
      </c>
      <c r="K2450" s="4">
        <f t="shared" si="77"/>
        <v>706.28</v>
      </c>
    </row>
    <row r="2451" spans="1:11">
      <c r="A2451" t="s">
        <v>834</v>
      </c>
      <c r="B2451" t="s">
        <v>10</v>
      </c>
      <c r="C2451" s="3">
        <v>46128</v>
      </c>
      <c r="D2451" t="s">
        <v>835</v>
      </c>
      <c r="E2451" t="s">
        <v>12</v>
      </c>
      <c r="F2451" t="s">
        <v>13</v>
      </c>
      <c r="G2451" t="s">
        <v>18</v>
      </c>
      <c r="H2451" s="4">
        <v>109285</v>
      </c>
      <c r="J2451" t="str">
        <f t="shared" si="76"/>
        <v>0000082923Registered Vehicles</v>
      </c>
      <c r="K2451" s="4">
        <f t="shared" si="77"/>
        <v>109285</v>
      </c>
    </row>
    <row r="2452" spans="1:11">
      <c r="A2452" t="s">
        <v>834</v>
      </c>
      <c r="B2452" t="s">
        <v>10</v>
      </c>
      <c r="C2452" s="3">
        <v>46128</v>
      </c>
      <c r="D2452" t="s">
        <v>835</v>
      </c>
      <c r="E2452" t="s">
        <v>12</v>
      </c>
      <c r="F2452" t="s">
        <v>13</v>
      </c>
      <c r="G2452" t="s">
        <v>17</v>
      </c>
      <c r="H2452" s="4">
        <v>75384</v>
      </c>
      <c r="J2452" t="str">
        <f t="shared" si="76"/>
        <v>0000082923Registered Automobiles</v>
      </c>
      <c r="K2452" s="4">
        <f t="shared" si="77"/>
        <v>75384</v>
      </c>
    </row>
    <row r="2453" spans="1:11">
      <c r="A2453" t="s">
        <v>834</v>
      </c>
      <c r="B2453" t="s">
        <v>10</v>
      </c>
      <c r="C2453" s="3">
        <v>46128</v>
      </c>
      <c r="D2453" t="s">
        <v>835</v>
      </c>
      <c r="E2453" t="s">
        <v>12</v>
      </c>
      <c r="F2453" t="s">
        <v>13</v>
      </c>
      <c r="G2453" t="s">
        <v>16</v>
      </c>
      <c r="H2453" s="4">
        <v>0</v>
      </c>
      <c r="J2453" t="str">
        <f t="shared" si="76"/>
        <v>0000082923Consolidated City Population</v>
      </c>
      <c r="K2453" s="4">
        <f t="shared" si="77"/>
        <v>0</v>
      </c>
    </row>
    <row r="2454" spans="1:11">
      <c r="A2454" t="s">
        <v>834</v>
      </c>
      <c r="B2454" t="s">
        <v>10</v>
      </c>
      <c r="C2454" s="3">
        <v>46128</v>
      </c>
      <c r="D2454" t="s">
        <v>835</v>
      </c>
      <c r="E2454" t="s">
        <v>12</v>
      </c>
      <c r="F2454" t="s">
        <v>13</v>
      </c>
      <c r="G2454" t="s">
        <v>15</v>
      </c>
      <c r="H2454" s="4">
        <v>53692</v>
      </c>
      <c r="J2454" t="str">
        <f t="shared" si="76"/>
        <v>0000082923Current Unit Population</v>
      </c>
      <c r="K2454" s="4">
        <f t="shared" si="77"/>
        <v>53692</v>
      </c>
    </row>
    <row r="2455" spans="1:11">
      <c r="A2455" t="s">
        <v>834</v>
      </c>
      <c r="B2455" t="s">
        <v>10</v>
      </c>
      <c r="C2455" s="3">
        <v>46128</v>
      </c>
      <c r="D2455" t="s">
        <v>835</v>
      </c>
      <c r="E2455" t="s">
        <v>12</v>
      </c>
      <c r="F2455" t="s">
        <v>13</v>
      </c>
      <c r="G2455" t="s">
        <v>14</v>
      </c>
      <c r="H2455" s="4">
        <v>53692</v>
      </c>
      <c r="J2455" t="str">
        <f t="shared" si="76"/>
        <v>0000082923Decennial Unit Population</v>
      </c>
      <c r="K2455" s="4">
        <f t="shared" si="77"/>
        <v>53692</v>
      </c>
    </row>
    <row r="2456" spans="1:11">
      <c r="A2456" t="s">
        <v>836</v>
      </c>
      <c r="B2456" t="s">
        <v>10</v>
      </c>
      <c r="C2456" s="3">
        <v>46128</v>
      </c>
      <c r="D2456" t="s">
        <v>835</v>
      </c>
      <c r="E2456" t="s">
        <v>21</v>
      </c>
      <c r="F2456" t="s">
        <v>837</v>
      </c>
      <c r="G2456" t="s">
        <v>14</v>
      </c>
      <c r="H2456" s="4">
        <v>79168</v>
      </c>
      <c r="J2456" t="str">
        <f t="shared" si="76"/>
        <v>0000193542Decennial Unit Population</v>
      </c>
      <c r="K2456" s="4">
        <f t="shared" si="77"/>
        <v>79168</v>
      </c>
    </row>
    <row r="2457" spans="1:11">
      <c r="A2457" t="s">
        <v>836</v>
      </c>
      <c r="B2457" t="s">
        <v>10</v>
      </c>
      <c r="C2457" s="3">
        <v>46128</v>
      </c>
      <c r="D2457" t="s">
        <v>835</v>
      </c>
      <c r="E2457" t="s">
        <v>21</v>
      </c>
      <c r="F2457" t="s">
        <v>837</v>
      </c>
      <c r="G2457" t="s">
        <v>15</v>
      </c>
      <c r="H2457" s="4">
        <v>79168</v>
      </c>
      <c r="J2457" t="str">
        <f t="shared" si="76"/>
        <v>0000193542Current Unit Population</v>
      </c>
      <c r="K2457" s="4">
        <f t="shared" si="77"/>
        <v>79168</v>
      </c>
    </row>
    <row r="2458" spans="1:11">
      <c r="A2458" t="s">
        <v>836</v>
      </c>
      <c r="B2458" t="s">
        <v>10</v>
      </c>
      <c r="C2458" s="3">
        <v>46128</v>
      </c>
      <c r="D2458" t="s">
        <v>835</v>
      </c>
      <c r="E2458" t="s">
        <v>21</v>
      </c>
      <c r="F2458" t="s">
        <v>837</v>
      </c>
      <c r="G2458" t="s">
        <v>16</v>
      </c>
      <c r="H2458" s="4">
        <v>0</v>
      </c>
      <c r="J2458" t="str">
        <f t="shared" si="76"/>
        <v>0000193542Consolidated City Population</v>
      </c>
      <c r="K2458" s="4">
        <f t="shared" si="77"/>
        <v>0</v>
      </c>
    </row>
    <row r="2459" spans="1:11">
      <c r="A2459" t="s">
        <v>836</v>
      </c>
      <c r="B2459" t="s">
        <v>10</v>
      </c>
      <c r="C2459" s="3">
        <v>46128</v>
      </c>
      <c r="D2459" t="s">
        <v>835</v>
      </c>
      <c r="E2459" t="s">
        <v>21</v>
      </c>
      <c r="F2459" t="s">
        <v>837</v>
      </c>
      <c r="G2459" t="s">
        <v>17</v>
      </c>
      <c r="H2459" s="4">
        <v>0</v>
      </c>
      <c r="J2459" t="str">
        <f t="shared" si="76"/>
        <v>0000193542Registered Automobiles</v>
      </c>
      <c r="K2459" s="4">
        <f t="shared" si="77"/>
        <v>0</v>
      </c>
    </row>
    <row r="2460" spans="1:11">
      <c r="A2460" t="s">
        <v>836</v>
      </c>
      <c r="B2460" t="s">
        <v>10</v>
      </c>
      <c r="C2460" s="3">
        <v>46128</v>
      </c>
      <c r="D2460" t="s">
        <v>835</v>
      </c>
      <c r="E2460" t="s">
        <v>21</v>
      </c>
      <c r="F2460" t="s">
        <v>837</v>
      </c>
      <c r="G2460" t="s">
        <v>18</v>
      </c>
      <c r="H2460" s="4">
        <v>0</v>
      </c>
      <c r="J2460" t="str">
        <f t="shared" si="76"/>
        <v>0000193542Registered Vehicles</v>
      </c>
      <c r="K2460" s="4">
        <f t="shared" si="77"/>
        <v>0</v>
      </c>
    </row>
    <row r="2461" spans="1:11">
      <c r="A2461" t="s">
        <v>836</v>
      </c>
      <c r="B2461" t="s">
        <v>10</v>
      </c>
      <c r="C2461" s="3">
        <v>46128</v>
      </c>
      <c r="D2461" t="s">
        <v>835</v>
      </c>
      <c r="E2461" t="s">
        <v>21</v>
      </c>
      <c r="F2461" t="s">
        <v>837</v>
      </c>
      <c r="G2461" t="s">
        <v>19</v>
      </c>
      <c r="H2461" s="4">
        <v>238.78</v>
      </c>
      <c r="J2461" t="str">
        <f t="shared" si="76"/>
        <v>0000193542Miles of Road of Unit</v>
      </c>
      <c r="K2461" s="4">
        <f t="shared" si="77"/>
        <v>238.78</v>
      </c>
    </row>
    <row r="2462" spans="1:11">
      <c r="A2462" t="s">
        <v>838</v>
      </c>
      <c r="B2462" t="s">
        <v>10</v>
      </c>
      <c r="C2462" s="3">
        <v>46128</v>
      </c>
      <c r="D2462" t="s">
        <v>835</v>
      </c>
      <c r="E2462" t="s">
        <v>21</v>
      </c>
      <c r="F2462" t="s">
        <v>839</v>
      </c>
      <c r="G2462" t="s">
        <v>18</v>
      </c>
      <c r="H2462" s="4">
        <v>0</v>
      </c>
      <c r="J2462" t="str">
        <f t="shared" si="76"/>
        <v>0000193543Registered Vehicles</v>
      </c>
      <c r="K2462" s="4">
        <f t="shared" si="77"/>
        <v>0</v>
      </c>
    </row>
    <row r="2463" spans="1:11">
      <c r="A2463" t="s">
        <v>838</v>
      </c>
      <c r="B2463" t="s">
        <v>10</v>
      </c>
      <c r="C2463" s="3">
        <v>46128</v>
      </c>
      <c r="D2463" t="s">
        <v>835</v>
      </c>
      <c r="E2463" t="s">
        <v>21</v>
      </c>
      <c r="F2463" t="s">
        <v>839</v>
      </c>
      <c r="G2463" t="s">
        <v>19</v>
      </c>
      <c r="H2463" s="4">
        <v>34.979999999999997</v>
      </c>
      <c r="J2463" t="str">
        <f t="shared" si="76"/>
        <v>0000193543Miles of Road of Unit</v>
      </c>
      <c r="K2463" s="4">
        <f t="shared" si="77"/>
        <v>34.979999999999997</v>
      </c>
    </row>
    <row r="2464" spans="1:11">
      <c r="A2464" t="s">
        <v>838</v>
      </c>
      <c r="B2464" t="s">
        <v>10</v>
      </c>
      <c r="C2464" s="3">
        <v>46128</v>
      </c>
      <c r="D2464" t="s">
        <v>835</v>
      </c>
      <c r="E2464" t="s">
        <v>21</v>
      </c>
      <c r="F2464" t="s">
        <v>839</v>
      </c>
      <c r="G2464" t="s">
        <v>17</v>
      </c>
      <c r="H2464" s="4">
        <v>0</v>
      </c>
      <c r="J2464" t="str">
        <f t="shared" si="76"/>
        <v>0000193543Registered Automobiles</v>
      </c>
      <c r="K2464" s="4">
        <f t="shared" si="77"/>
        <v>0</v>
      </c>
    </row>
    <row r="2465" spans="1:11">
      <c r="A2465" t="s">
        <v>838</v>
      </c>
      <c r="B2465" t="s">
        <v>10</v>
      </c>
      <c r="C2465" s="3">
        <v>46128</v>
      </c>
      <c r="D2465" t="s">
        <v>835</v>
      </c>
      <c r="E2465" t="s">
        <v>21</v>
      </c>
      <c r="F2465" t="s">
        <v>839</v>
      </c>
      <c r="G2465" t="s">
        <v>16</v>
      </c>
      <c r="H2465" s="4">
        <v>0</v>
      </c>
      <c r="J2465" t="str">
        <f t="shared" si="76"/>
        <v>0000193543Consolidated City Population</v>
      </c>
      <c r="K2465" s="4">
        <f t="shared" si="77"/>
        <v>0</v>
      </c>
    </row>
    <row r="2466" spans="1:11">
      <c r="A2466" t="s">
        <v>838</v>
      </c>
      <c r="B2466" t="s">
        <v>10</v>
      </c>
      <c r="C2466" s="3">
        <v>46128</v>
      </c>
      <c r="D2466" t="s">
        <v>835</v>
      </c>
      <c r="E2466" t="s">
        <v>21</v>
      </c>
      <c r="F2466" t="s">
        <v>839</v>
      </c>
      <c r="G2466" t="s">
        <v>15</v>
      </c>
      <c r="H2466" s="4">
        <v>6655</v>
      </c>
      <c r="J2466" t="str">
        <f t="shared" si="76"/>
        <v>0000193543Current Unit Population</v>
      </c>
      <c r="K2466" s="4">
        <f t="shared" si="77"/>
        <v>6655</v>
      </c>
    </row>
    <row r="2467" spans="1:11">
      <c r="A2467" t="s">
        <v>838</v>
      </c>
      <c r="B2467" t="s">
        <v>10</v>
      </c>
      <c r="C2467" s="3">
        <v>46128</v>
      </c>
      <c r="D2467" t="s">
        <v>835</v>
      </c>
      <c r="E2467" t="s">
        <v>21</v>
      </c>
      <c r="F2467" t="s">
        <v>839</v>
      </c>
      <c r="G2467" t="s">
        <v>14</v>
      </c>
      <c r="H2467" s="4">
        <v>6655</v>
      </c>
      <c r="J2467" t="str">
        <f t="shared" si="76"/>
        <v>0000193543Decennial Unit Population</v>
      </c>
      <c r="K2467" s="4">
        <f t="shared" si="77"/>
        <v>6655</v>
      </c>
    </row>
    <row r="2468" spans="1:11">
      <c r="A2468" t="s">
        <v>840</v>
      </c>
      <c r="B2468" t="s">
        <v>10</v>
      </c>
      <c r="C2468" s="3">
        <v>46128</v>
      </c>
      <c r="D2468" t="s">
        <v>835</v>
      </c>
      <c r="E2468" t="s">
        <v>21</v>
      </c>
      <c r="F2468" t="s">
        <v>841</v>
      </c>
      <c r="G2468" t="s">
        <v>14</v>
      </c>
      <c r="H2468" s="4">
        <v>203</v>
      </c>
      <c r="J2468" t="str">
        <f t="shared" si="76"/>
        <v>0000193544Decennial Unit Population</v>
      </c>
      <c r="K2468" s="4">
        <f t="shared" si="77"/>
        <v>203</v>
      </c>
    </row>
    <row r="2469" spans="1:11">
      <c r="A2469" t="s">
        <v>840</v>
      </c>
      <c r="B2469" t="s">
        <v>10</v>
      </c>
      <c r="C2469" s="3">
        <v>46128</v>
      </c>
      <c r="D2469" t="s">
        <v>835</v>
      </c>
      <c r="E2469" t="s">
        <v>21</v>
      </c>
      <c r="F2469" t="s">
        <v>841</v>
      </c>
      <c r="G2469" t="s">
        <v>15</v>
      </c>
      <c r="H2469" s="4">
        <v>203</v>
      </c>
      <c r="J2469" t="str">
        <f t="shared" si="76"/>
        <v>0000193544Current Unit Population</v>
      </c>
      <c r="K2469" s="4">
        <f t="shared" si="77"/>
        <v>203</v>
      </c>
    </row>
    <row r="2470" spans="1:11">
      <c r="A2470" t="s">
        <v>840</v>
      </c>
      <c r="B2470" t="s">
        <v>10</v>
      </c>
      <c r="C2470" s="3">
        <v>46128</v>
      </c>
      <c r="D2470" t="s">
        <v>835</v>
      </c>
      <c r="E2470" t="s">
        <v>21</v>
      </c>
      <c r="F2470" t="s">
        <v>841</v>
      </c>
      <c r="G2470" t="s">
        <v>16</v>
      </c>
      <c r="H2470" s="4">
        <v>0</v>
      </c>
      <c r="J2470" t="str">
        <f t="shared" si="76"/>
        <v>0000193544Consolidated City Population</v>
      </c>
      <c r="K2470" s="4">
        <f t="shared" si="77"/>
        <v>0</v>
      </c>
    </row>
    <row r="2471" spans="1:11">
      <c r="A2471" t="s">
        <v>840</v>
      </c>
      <c r="B2471" t="s">
        <v>10</v>
      </c>
      <c r="C2471" s="3">
        <v>46128</v>
      </c>
      <c r="D2471" t="s">
        <v>835</v>
      </c>
      <c r="E2471" t="s">
        <v>21</v>
      </c>
      <c r="F2471" t="s">
        <v>841</v>
      </c>
      <c r="G2471" t="s">
        <v>17</v>
      </c>
      <c r="H2471" s="4">
        <v>0</v>
      </c>
      <c r="J2471" t="str">
        <f t="shared" si="76"/>
        <v>0000193544Registered Automobiles</v>
      </c>
      <c r="K2471" s="4">
        <f t="shared" si="77"/>
        <v>0</v>
      </c>
    </row>
    <row r="2472" spans="1:11">
      <c r="A2472" t="s">
        <v>840</v>
      </c>
      <c r="B2472" t="s">
        <v>10</v>
      </c>
      <c r="C2472" s="3">
        <v>46128</v>
      </c>
      <c r="D2472" t="s">
        <v>835</v>
      </c>
      <c r="E2472" t="s">
        <v>21</v>
      </c>
      <c r="F2472" t="s">
        <v>841</v>
      </c>
      <c r="G2472" t="s">
        <v>18</v>
      </c>
      <c r="H2472" s="4">
        <v>0</v>
      </c>
      <c r="J2472" t="str">
        <f t="shared" si="76"/>
        <v>0000193544Registered Vehicles</v>
      </c>
      <c r="K2472" s="4">
        <f t="shared" si="77"/>
        <v>0</v>
      </c>
    </row>
    <row r="2473" spans="1:11">
      <c r="A2473" t="s">
        <v>840</v>
      </c>
      <c r="B2473" t="s">
        <v>10</v>
      </c>
      <c r="C2473" s="3">
        <v>46128</v>
      </c>
      <c r="D2473" t="s">
        <v>835</v>
      </c>
      <c r="E2473" t="s">
        <v>21</v>
      </c>
      <c r="F2473" t="s">
        <v>841</v>
      </c>
      <c r="G2473" t="s">
        <v>19</v>
      </c>
      <c r="H2473" s="4">
        <v>2.62</v>
      </c>
      <c r="J2473" t="str">
        <f t="shared" si="76"/>
        <v>0000193544Miles of Road of Unit</v>
      </c>
      <c r="K2473" s="4">
        <f t="shared" si="77"/>
        <v>2.62</v>
      </c>
    </row>
    <row r="2474" spans="1:11">
      <c r="A2474" t="s">
        <v>842</v>
      </c>
      <c r="B2474" t="s">
        <v>10</v>
      </c>
      <c r="C2474" s="3">
        <v>46128</v>
      </c>
      <c r="D2474" t="s">
        <v>843</v>
      </c>
      <c r="E2474" t="s">
        <v>12</v>
      </c>
      <c r="F2474" t="s">
        <v>13</v>
      </c>
      <c r="G2474" t="s">
        <v>18</v>
      </c>
      <c r="H2474" s="4">
        <v>45853</v>
      </c>
      <c r="J2474" t="str">
        <f t="shared" si="76"/>
        <v>0000076687Registered Vehicles</v>
      </c>
      <c r="K2474" s="4">
        <f t="shared" si="77"/>
        <v>45853</v>
      </c>
    </row>
    <row r="2475" spans="1:11">
      <c r="A2475" t="s">
        <v>842</v>
      </c>
      <c r="B2475" t="s">
        <v>10</v>
      </c>
      <c r="C2475" s="3">
        <v>46128</v>
      </c>
      <c r="D2475" t="s">
        <v>843</v>
      </c>
      <c r="E2475" t="s">
        <v>12</v>
      </c>
      <c r="F2475" t="s">
        <v>13</v>
      </c>
      <c r="G2475" t="s">
        <v>17</v>
      </c>
      <c r="H2475" s="4">
        <v>25652</v>
      </c>
      <c r="J2475" t="str">
        <f t="shared" si="76"/>
        <v>0000076687Registered Automobiles</v>
      </c>
      <c r="K2475" s="4">
        <f t="shared" si="77"/>
        <v>25652</v>
      </c>
    </row>
    <row r="2476" spans="1:11">
      <c r="A2476" t="s">
        <v>842</v>
      </c>
      <c r="B2476" t="s">
        <v>10</v>
      </c>
      <c r="C2476" s="3">
        <v>46128</v>
      </c>
      <c r="D2476" t="s">
        <v>843</v>
      </c>
      <c r="E2476" t="s">
        <v>12</v>
      </c>
      <c r="F2476" t="s">
        <v>13</v>
      </c>
      <c r="G2476" t="s">
        <v>16</v>
      </c>
      <c r="H2476" s="4">
        <v>0</v>
      </c>
      <c r="J2476" t="str">
        <f t="shared" si="76"/>
        <v>0000076687Consolidated City Population</v>
      </c>
      <c r="K2476" s="4">
        <f t="shared" si="77"/>
        <v>0</v>
      </c>
    </row>
    <row r="2477" spans="1:11">
      <c r="A2477" t="s">
        <v>842</v>
      </c>
      <c r="B2477" t="s">
        <v>10</v>
      </c>
      <c r="C2477" s="3">
        <v>46128</v>
      </c>
      <c r="D2477" t="s">
        <v>843</v>
      </c>
      <c r="E2477" t="s">
        <v>12</v>
      </c>
      <c r="F2477" t="s">
        <v>13</v>
      </c>
      <c r="G2477" t="s">
        <v>15</v>
      </c>
      <c r="H2477" s="4">
        <v>16260</v>
      </c>
      <c r="J2477" t="str">
        <f t="shared" si="76"/>
        <v>0000076687Current Unit Population</v>
      </c>
      <c r="K2477" s="4">
        <f t="shared" si="77"/>
        <v>16260</v>
      </c>
    </row>
    <row r="2478" spans="1:11">
      <c r="A2478" t="s">
        <v>842</v>
      </c>
      <c r="B2478" t="s">
        <v>10</v>
      </c>
      <c r="C2478" s="3">
        <v>46128</v>
      </c>
      <c r="D2478" t="s">
        <v>843</v>
      </c>
      <c r="E2478" t="s">
        <v>12</v>
      </c>
      <c r="F2478" t="s">
        <v>13</v>
      </c>
      <c r="G2478" t="s">
        <v>14</v>
      </c>
      <c r="H2478" s="4">
        <v>16260</v>
      </c>
      <c r="J2478" t="str">
        <f t="shared" si="76"/>
        <v>0000076687Decennial Unit Population</v>
      </c>
      <c r="K2478" s="4">
        <f t="shared" si="77"/>
        <v>16260</v>
      </c>
    </row>
    <row r="2479" spans="1:11">
      <c r="A2479" t="s">
        <v>842</v>
      </c>
      <c r="B2479" t="s">
        <v>10</v>
      </c>
      <c r="C2479" s="3">
        <v>46128</v>
      </c>
      <c r="D2479" t="s">
        <v>843</v>
      </c>
      <c r="E2479" t="s">
        <v>12</v>
      </c>
      <c r="F2479" t="s">
        <v>13</v>
      </c>
      <c r="G2479" t="s">
        <v>19</v>
      </c>
      <c r="H2479" s="4">
        <v>820.39</v>
      </c>
      <c r="J2479" t="str">
        <f t="shared" si="76"/>
        <v>0000076687Miles of Road of Unit</v>
      </c>
      <c r="K2479" s="4">
        <f t="shared" si="77"/>
        <v>820.39</v>
      </c>
    </row>
    <row r="2480" spans="1:11">
      <c r="A2480" t="s">
        <v>844</v>
      </c>
      <c r="B2480" t="s">
        <v>10</v>
      </c>
      <c r="C2480" s="3">
        <v>46128</v>
      </c>
      <c r="D2480" t="s">
        <v>843</v>
      </c>
      <c r="E2480" t="s">
        <v>21</v>
      </c>
      <c r="F2480" t="s">
        <v>845</v>
      </c>
      <c r="G2480" t="s">
        <v>18</v>
      </c>
      <c r="H2480" s="4">
        <v>0</v>
      </c>
      <c r="J2480" t="str">
        <f t="shared" si="76"/>
        <v>0000193563Registered Vehicles</v>
      </c>
      <c r="K2480" s="4">
        <f t="shared" si="77"/>
        <v>0</v>
      </c>
    </row>
    <row r="2481" spans="1:11">
      <c r="A2481" t="s">
        <v>844</v>
      </c>
      <c r="B2481" t="s">
        <v>10</v>
      </c>
      <c r="C2481" s="3">
        <v>46128</v>
      </c>
      <c r="D2481" t="s">
        <v>843</v>
      </c>
      <c r="E2481" t="s">
        <v>21</v>
      </c>
      <c r="F2481" t="s">
        <v>845</v>
      </c>
      <c r="G2481" t="s">
        <v>17</v>
      </c>
      <c r="H2481" s="4">
        <v>0</v>
      </c>
      <c r="J2481" t="str">
        <f t="shared" si="76"/>
        <v>0000193563Registered Automobiles</v>
      </c>
      <c r="K2481" s="4">
        <f t="shared" si="77"/>
        <v>0</v>
      </c>
    </row>
    <row r="2482" spans="1:11">
      <c r="A2482" t="s">
        <v>844</v>
      </c>
      <c r="B2482" t="s">
        <v>10</v>
      </c>
      <c r="C2482" s="3">
        <v>46128</v>
      </c>
      <c r="D2482" t="s">
        <v>843</v>
      </c>
      <c r="E2482" t="s">
        <v>21</v>
      </c>
      <c r="F2482" t="s">
        <v>845</v>
      </c>
      <c r="G2482" t="s">
        <v>16</v>
      </c>
      <c r="H2482" s="4">
        <v>0</v>
      </c>
      <c r="J2482" t="str">
        <f t="shared" si="76"/>
        <v>0000193563Consolidated City Population</v>
      </c>
      <c r="K2482" s="4">
        <f t="shared" si="77"/>
        <v>0</v>
      </c>
    </row>
    <row r="2483" spans="1:11">
      <c r="A2483" t="s">
        <v>844</v>
      </c>
      <c r="B2483" t="s">
        <v>10</v>
      </c>
      <c r="C2483" s="3">
        <v>46128</v>
      </c>
      <c r="D2483" t="s">
        <v>843</v>
      </c>
      <c r="E2483" t="s">
        <v>21</v>
      </c>
      <c r="F2483" t="s">
        <v>845</v>
      </c>
      <c r="G2483" t="s">
        <v>15</v>
      </c>
      <c r="H2483" s="4">
        <v>16306</v>
      </c>
      <c r="J2483" t="str">
        <f t="shared" si="76"/>
        <v>0000193563Current Unit Population</v>
      </c>
      <c r="K2483" s="4">
        <f t="shared" si="77"/>
        <v>16306</v>
      </c>
    </row>
    <row r="2484" spans="1:11">
      <c r="A2484" t="s">
        <v>844</v>
      </c>
      <c r="B2484" t="s">
        <v>10</v>
      </c>
      <c r="C2484" s="3">
        <v>46128</v>
      </c>
      <c r="D2484" t="s">
        <v>843</v>
      </c>
      <c r="E2484" t="s">
        <v>21</v>
      </c>
      <c r="F2484" t="s">
        <v>845</v>
      </c>
      <c r="G2484" t="s">
        <v>14</v>
      </c>
      <c r="H2484" s="4">
        <v>16306</v>
      </c>
      <c r="J2484" t="str">
        <f t="shared" si="76"/>
        <v>0000193563Decennial Unit Population</v>
      </c>
      <c r="K2484" s="4">
        <f t="shared" si="77"/>
        <v>16306</v>
      </c>
    </row>
    <row r="2485" spans="1:11">
      <c r="A2485" t="s">
        <v>844</v>
      </c>
      <c r="B2485" t="s">
        <v>10</v>
      </c>
      <c r="C2485" s="3">
        <v>46128</v>
      </c>
      <c r="D2485" t="s">
        <v>843</v>
      </c>
      <c r="E2485" t="s">
        <v>21</v>
      </c>
      <c r="F2485" t="s">
        <v>845</v>
      </c>
      <c r="G2485" t="s">
        <v>19</v>
      </c>
      <c r="H2485" s="4">
        <v>73.38</v>
      </c>
      <c r="J2485" t="str">
        <f t="shared" si="76"/>
        <v>0000193563Miles of Road of Unit</v>
      </c>
      <c r="K2485" s="4">
        <f t="shared" si="77"/>
        <v>73.38</v>
      </c>
    </row>
    <row r="2486" spans="1:11">
      <c r="A2486" t="s">
        <v>846</v>
      </c>
      <c r="B2486" t="s">
        <v>10</v>
      </c>
      <c r="C2486" s="3">
        <v>46128</v>
      </c>
      <c r="D2486" t="s">
        <v>843</v>
      </c>
      <c r="E2486" t="s">
        <v>21</v>
      </c>
      <c r="F2486" t="s">
        <v>847</v>
      </c>
      <c r="G2486" t="s">
        <v>18</v>
      </c>
      <c r="H2486" s="4">
        <v>0</v>
      </c>
      <c r="J2486" t="str">
        <f t="shared" si="76"/>
        <v>0000193562Registered Vehicles</v>
      </c>
      <c r="K2486" s="4">
        <f t="shared" si="77"/>
        <v>0</v>
      </c>
    </row>
    <row r="2487" spans="1:11">
      <c r="A2487" t="s">
        <v>846</v>
      </c>
      <c r="B2487" t="s">
        <v>10</v>
      </c>
      <c r="C2487" s="3">
        <v>46128</v>
      </c>
      <c r="D2487" t="s">
        <v>843</v>
      </c>
      <c r="E2487" t="s">
        <v>21</v>
      </c>
      <c r="F2487" t="s">
        <v>847</v>
      </c>
      <c r="G2487" t="s">
        <v>17</v>
      </c>
      <c r="H2487" s="4">
        <v>0</v>
      </c>
      <c r="J2487" t="str">
        <f t="shared" si="76"/>
        <v>0000193562Registered Automobiles</v>
      </c>
      <c r="K2487" s="4">
        <f t="shared" si="77"/>
        <v>0</v>
      </c>
    </row>
    <row r="2488" spans="1:11">
      <c r="A2488" t="s">
        <v>846</v>
      </c>
      <c r="B2488" t="s">
        <v>10</v>
      </c>
      <c r="C2488" s="3">
        <v>46128</v>
      </c>
      <c r="D2488" t="s">
        <v>843</v>
      </c>
      <c r="E2488" t="s">
        <v>21</v>
      </c>
      <c r="F2488" t="s">
        <v>847</v>
      </c>
      <c r="G2488" t="s">
        <v>16</v>
      </c>
      <c r="H2488" s="4">
        <v>0</v>
      </c>
      <c r="J2488" t="str">
        <f t="shared" si="76"/>
        <v>0000193562Consolidated City Population</v>
      </c>
      <c r="K2488" s="4">
        <f t="shared" si="77"/>
        <v>0</v>
      </c>
    </row>
    <row r="2489" spans="1:11">
      <c r="A2489" t="s">
        <v>846</v>
      </c>
      <c r="B2489" t="s">
        <v>10</v>
      </c>
      <c r="C2489" s="3">
        <v>46128</v>
      </c>
      <c r="D2489" t="s">
        <v>843</v>
      </c>
      <c r="E2489" t="s">
        <v>21</v>
      </c>
      <c r="F2489" t="s">
        <v>847</v>
      </c>
      <c r="G2489" t="s">
        <v>15</v>
      </c>
      <c r="H2489" s="4">
        <v>66</v>
      </c>
      <c r="J2489" t="str">
        <f t="shared" si="76"/>
        <v>0000193562Current Unit Population</v>
      </c>
      <c r="K2489" s="4">
        <f t="shared" si="77"/>
        <v>66</v>
      </c>
    </row>
    <row r="2490" spans="1:11">
      <c r="A2490" t="s">
        <v>846</v>
      </c>
      <c r="B2490" t="s">
        <v>10</v>
      </c>
      <c r="C2490" s="3">
        <v>46128</v>
      </c>
      <c r="D2490" t="s">
        <v>843</v>
      </c>
      <c r="E2490" t="s">
        <v>21</v>
      </c>
      <c r="F2490" t="s">
        <v>847</v>
      </c>
      <c r="G2490" t="s">
        <v>14</v>
      </c>
      <c r="H2490" s="4">
        <v>66</v>
      </c>
      <c r="J2490" t="str">
        <f t="shared" si="76"/>
        <v>0000193562Decennial Unit Population</v>
      </c>
      <c r="K2490" s="4">
        <f t="shared" si="77"/>
        <v>66</v>
      </c>
    </row>
    <row r="2491" spans="1:11">
      <c r="A2491" t="s">
        <v>846</v>
      </c>
      <c r="B2491" t="s">
        <v>10</v>
      </c>
      <c r="C2491" s="3">
        <v>46128</v>
      </c>
      <c r="D2491" t="s">
        <v>843</v>
      </c>
      <c r="E2491" t="s">
        <v>21</v>
      </c>
      <c r="F2491" t="s">
        <v>847</v>
      </c>
      <c r="G2491" t="s">
        <v>19</v>
      </c>
      <c r="H2491" s="4">
        <v>1.76</v>
      </c>
      <c r="J2491" t="str">
        <f t="shared" si="76"/>
        <v>0000193562Miles of Road of Unit</v>
      </c>
      <c r="K2491" s="4">
        <f t="shared" si="77"/>
        <v>1.76</v>
      </c>
    </row>
    <row r="2492" spans="1:11">
      <c r="A2492" t="s">
        <v>848</v>
      </c>
      <c r="B2492" t="s">
        <v>10</v>
      </c>
      <c r="C2492" s="3">
        <v>46128</v>
      </c>
      <c r="D2492" t="s">
        <v>843</v>
      </c>
      <c r="E2492" t="s">
        <v>21</v>
      </c>
      <c r="F2492" t="s">
        <v>849</v>
      </c>
      <c r="G2492" t="s">
        <v>14</v>
      </c>
      <c r="H2492" s="4">
        <v>711</v>
      </c>
      <c r="J2492" t="str">
        <f t="shared" si="76"/>
        <v>0000193565Decennial Unit Population</v>
      </c>
      <c r="K2492" s="4">
        <f t="shared" si="77"/>
        <v>711</v>
      </c>
    </row>
    <row r="2493" spans="1:11">
      <c r="A2493" t="s">
        <v>848</v>
      </c>
      <c r="B2493" t="s">
        <v>10</v>
      </c>
      <c r="C2493" s="3">
        <v>46128</v>
      </c>
      <c r="D2493" t="s">
        <v>843</v>
      </c>
      <c r="E2493" t="s">
        <v>21</v>
      </c>
      <c r="F2493" t="s">
        <v>849</v>
      </c>
      <c r="G2493" t="s">
        <v>15</v>
      </c>
      <c r="H2493" s="4">
        <v>711</v>
      </c>
      <c r="J2493" t="str">
        <f t="shared" si="76"/>
        <v>0000193565Current Unit Population</v>
      </c>
      <c r="K2493" s="4">
        <f t="shared" si="77"/>
        <v>711</v>
      </c>
    </row>
    <row r="2494" spans="1:11">
      <c r="A2494" t="s">
        <v>848</v>
      </c>
      <c r="B2494" t="s">
        <v>10</v>
      </c>
      <c r="C2494" s="3">
        <v>46128</v>
      </c>
      <c r="D2494" t="s">
        <v>843</v>
      </c>
      <c r="E2494" t="s">
        <v>21</v>
      </c>
      <c r="F2494" t="s">
        <v>849</v>
      </c>
      <c r="G2494" t="s">
        <v>16</v>
      </c>
      <c r="H2494" s="4">
        <v>0</v>
      </c>
      <c r="J2494" t="str">
        <f t="shared" si="76"/>
        <v>0000193565Consolidated City Population</v>
      </c>
      <c r="K2494" s="4">
        <f t="shared" si="77"/>
        <v>0</v>
      </c>
    </row>
    <row r="2495" spans="1:11">
      <c r="A2495" t="s">
        <v>848</v>
      </c>
      <c r="B2495" t="s">
        <v>10</v>
      </c>
      <c r="C2495" s="3">
        <v>46128</v>
      </c>
      <c r="D2495" t="s">
        <v>843</v>
      </c>
      <c r="E2495" t="s">
        <v>21</v>
      </c>
      <c r="F2495" t="s">
        <v>849</v>
      </c>
      <c r="G2495" t="s">
        <v>18</v>
      </c>
      <c r="H2495" s="4">
        <v>0</v>
      </c>
      <c r="J2495" t="str">
        <f t="shared" si="76"/>
        <v>0000193565Registered Vehicles</v>
      </c>
      <c r="K2495" s="4">
        <f t="shared" si="77"/>
        <v>0</v>
      </c>
    </row>
    <row r="2496" spans="1:11">
      <c r="A2496" t="s">
        <v>848</v>
      </c>
      <c r="B2496" t="s">
        <v>10</v>
      </c>
      <c r="C2496" s="3">
        <v>46128</v>
      </c>
      <c r="D2496" t="s">
        <v>843</v>
      </c>
      <c r="E2496" t="s">
        <v>21</v>
      </c>
      <c r="F2496" t="s">
        <v>849</v>
      </c>
      <c r="G2496" t="s">
        <v>17</v>
      </c>
      <c r="H2496" s="4">
        <v>0</v>
      </c>
      <c r="J2496" t="str">
        <f t="shared" si="76"/>
        <v>0000193565Registered Automobiles</v>
      </c>
      <c r="K2496" s="4">
        <f t="shared" si="77"/>
        <v>0</v>
      </c>
    </row>
    <row r="2497" spans="1:11">
      <c r="A2497" t="s">
        <v>848</v>
      </c>
      <c r="B2497" t="s">
        <v>10</v>
      </c>
      <c r="C2497" s="3">
        <v>46128</v>
      </c>
      <c r="D2497" t="s">
        <v>843</v>
      </c>
      <c r="E2497" t="s">
        <v>21</v>
      </c>
      <c r="F2497" t="s">
        <v>849</v>
      </c>
      <c r="G2497" t="s">
        <v>19</v>
      </c>
      <c r="H2497" s="4">
        <v>4.9000000000000004</v>
      </c>
      <c r="J2497" t="str">
        <f t="shared" si="76"/>
        <v>0000193565Miles of Road of Unit</v>
      </c>
      <c r="K2497" s="4">
        <f t="shared" si="77"/>
        <v>4.9000000000000004</v>
      </c>
    </row>
    <row r="2498" spans="1:11">
      <c r="A2498" t="s">
        <v>850</v>
      </c>
      <c r="B2498" t="s">
        <v>10</v>
      </c>
      <c r="C2498" s="3">
        <v>46128</v>
      </c>
      <c r="D2498" t="s">
        <v>843</v>
      </c>
      <c r="E2498" t="s">
        <v>21</v>
      </c>
      <c r="F2498" t="s">
        <v>851</v>
      </c>
      <c r="G2498" t="s">
        <v>18</v>
      </c>
      <c r="H2498" s="4">
        <v>0</v>
      </c>
      <c r="J2498" t="str">
        <f t="shared" si="76"/>
        <v>0000193567Registered Vehicles</v>
      </c>
      <c r="K2498" s="4">
        <f t="shared" si="77"/>
        <v>0</v>
      </c>
    </row>
    <row r="2499" spans="1:11">
      <c r="A2499" t="s">
        <v>850</v>
      </c>
      <c r="B2499" t="s">
        <v>10</v>
      </c>
      <c r="C2499" s="3">
        <v>46128</v>
      </c>
      <c r="D2499" t="s">
        <v>843</v>
      </c>
      <c r="E2499" t="s">
        <v>21</v>
      </c>
      <c r="F2499" t="s">
        <v>851</v>
      </c>
      <c r="G2499" t="s">
        <v>17</v>
      </c>
      <c r="H2499" s="4">
        <v>0</v>
      </c>
      <c r="J2499" t="str">
        <f t="shared" ref="J2499:J2562" si="78">A2499&amp;G2499</f>
        <v>0000193567Registered Automobiles</v>
      </c>
      <c r="K2499" s="4">
        <f t="shared" ref="K2499:K2562" si="79">H2499</f>
        <v>0</v>
      </c>
    </row>
    <row r="2500" spans="1:11">
      <c r="A2500" t="s">
        <v>850</v>
      </c>
      <c r="B2500" t="s">
        <v>10</v>
      </c>
      <c r="C2500" s="3">
        <v>46128</v>
      </c>
      <c r="D2500" t="s">
        <v>843</v>
      </c>
      <c r="E2500" t="s">
        <v>21</v>
      </c>
      <c r="F2500" t="s">
        <v>851</v>
      </c>
      <c r="G2500" t="s">
        <v>19</v>
      </c>
      <c r="H2500" s="4">
        <v>6.86</v>
      </c>
      <c r="J2500" t="str">
        <f t="shared" si="78"/>
        <v>0000193567Miles of Road of Unit</v>
      </c>
      <c r="K2500" s="4">
        <f t="shared" si="79"/>
        <v>6.86</v>
      </c>
    </row>
    <row r="2501" spans="1:11">
      <c r="A2501" t="s">
        <v>850</v>
      </c>
      <c r="B2501" t="s">
        <v>10</v>
      </c>
      <c r="C2501" s="3">
        <v>46128</v>
      </c>
      <c r="D2501" t="s">
        <v>843</v>
      </c>
      <c r="E2501" t="s">
        <v>21</v>
      </c>
      <c r="F2501" t="s">
        <v>851</v>
      </c>
      <c r="G2501" t="s">
        <v>16</v>
      </c>
      <c r="H2501" s="4">
        <v>0</v>
      </c>
      <c r="J2501" t="str">
        <f t="shared" si="78"/>
        <v>0000193567Consolidated City Population</v>
      </c>
      <c r="K2501" s="4">
        <f t="shared" si="79"/>
        <v>0</v>
      </c>
    </row>
    <row r="2502" spans="1:11">
      <c r="A2502" t="s">
        <v>850</v>
      </c>
      <c r="B2502" t="s">
        <v>10</v>
      </c>
      <c r="C2502" s="3">
        <v>46128</v>
      </c>
      <c r="D2502" t="s">
        <v>843</v>
      </c>
      <c r="E2502" t="s">
        <v>21</v>
      </c>
      <c r="F2502" t="s">
        <v>851</v>
      </c>
      <c r="G2502" t="s">
        <v>15</v>
      </c>
      <c r="H2502" s="4">
        <v>1081</v>
      </c>
      <c r="J2502" t="str">
        <f t="shared" si="78"/>
        <v>0000193567Current Unit Population</v>
      </c>
      <c r="K2502" s="4">
        <f t="shared" si="79"/>
        <v>1081</v>
      </c>
    </row>
    <row r="2503" spans="1:11">
      <c r="A2503" t="s">
        <v>850</v>
      </c>
      <c r="B2503" t="s">
        <v>10</v>
      </c>
      <c r="C2503" s="3">
        <v>46128</v>
      </c>
      <c r="D2503" t="s">
        <v>843</v>
      </c>
      <c r="E2503" t="s">
        <v>21</v>
      </c>
      <c r="F2503" t="s">
        <v>851</v>
      </c>
      <c r="G2503" t="s">
        <v>14</v>
      </c>
      <c r="H2503" s="4">
        <v>1081</v>
      </c>
      <c r="J2503" t="str">
        <f t="shared" si="78"/>
        <v>0000193567Decennial Unit Population</v>
      </c>
      <c r="K2503" s="4">
        <f t="shared" si="79"/>
        <v>1081</v>
      </c>
    </row>
    <row r="2504" spans="1:11">
      <c r="A2504" t="s">
        <v>852</v>
      </c>
      <c r="B2504" t="s">
        <v>10</v>
      </c>
      <c r="C2504" s="3">
        <v>46128</v>
      </c>
      <c r="D2504" t="s">
        <v>843</v>
      </c>
      <c r="E2504" t="s">
        <v>21</v>
      </c>
      <c r="F2504" t="s">
        <v>853</v>
      </c>
      <c r="G2504" t="s">
        <v>19</v>
      </c>
      <c r="H2504" s="4">
        <v>4.63</v>
      </c>
      <c r="J2504" t="str">
        <f t="shared" si="78"/>
        <v>0000260824Miles of Road of Unit</v>
      </c>
      <c r="K2504" s="4">
        <f t="shared" si="79"/>
        <v>4.63</v>
      </c>
    </row>
    <row r="2505" spans="1:11">
      <c r="A2505" t="s">
        <v>852</v>
      </c>
      <c r="B2505" t="s">
        <v>10</v>
      </c>
      <c r="C2505" s="3">
        <v>46128</v>
      </c>
      <c r="D2505" t="s">
        <v>843</v>
      </c>
      <c r="E2505" t="s">
        <v>21</v>
      </c>
      <c r="F2505" t="s">
        <v>853</v>
      </c>
      <c r="G2505" t="s">
        <v>16</v>
      </c>
      <c r="H2505" s="4">
        <v>0</v>
      </c>
      <c r="J2505" t="str">
        <f t="shared" si="78"/>
        <v>0000260824Consolidated City Population</v>
      </c>
      <c r="K2505" s="4">
        <f t="shared" si="79"/>
        <v>0</v>
      </c>
    </row>
    <row r="2506" spans="1:11">
      <c r="A2506" t="s">
        <v>852</v>
      </c>
      <c r="B2506" t="s">
        <v>10</v>
      </c>
      <c r="C2506" s="3">
        <v>46128</v>
      </c>
      <c r="D2506" t="s">
        <v>843</v>
      </c>
      <c r="E2506" t="s">
        <v>21</v>
      </c>
      <c r="F2506" t="s">
        <v>853</v>
      </c>
      <c r="G2506" t="s">
        <v>17</v>
      </c>
      <c r="H2506" s="4">
        <v>0</v>
      </c>
      <c r="J2506" t="str">
        <f t="shared" si="78"/>
        <v>0000260824Registered Automobiles</v>
      </c>
      <c r="K2506" s="4">
        <f t="shared" si="79"/>
        <v>0</v>
      </c>
    </row>
    <row r="2507" spans="1:11">
      <c r="A2507" t="s">
        <v>852</v>
      </c>
      <c r="B2507" t="s">
        <v>10</v>
      </c>
      <c r="C2507" s="3">
        <v>46128</v>
      </c>
      <c r="D2507" t="s">
        <v>843</v>
      </c>
      <c r="E2507" t="s">
        <v>21</v>
      </c>
      <c r="F2507" t="s">
        <v>853</v>
      </c>
      <c r="G2507" t="s">
        <v>18</v>
      </c>
      <c r="H2507" s="4">
        <v>0</v>
      </c>
      <c r="J2507" t="str">
        <f t="shared" si="78"/>
        <v>0000260824Registered Vehicles</v>
      </c>
      <c r="K2507" s="4">
        <f t="shared" si="79"/>
        <v>0</v>
      </c>
    </row>
    <row r="2508" spans="1:11">
      <c r="A2508" t="s">
        <v>852</v>
      </c>
      <c r="B2508" t="s">
        <v>10</v>
      </c>
      <c r="C2508" s="3">
        <v>46128</v>
      </c>
      <c r="D2508" t="s">
        <v>843</v>
      </c>
      <c r="E2508" t="s">
        <v>21</v>
      </c>
      <c r="F2508" t="s">
        <v>853</v>
      </c>
      <c r="G2508" t="s">
        <v>14</v>
      </c>
      <c r="H2508" s="4">
        <v>711</v>
      </c>
      <c r="J2508" t="str">
        <f t="shared" si="78"/>
        <v>0000260824Decennial Unit Population</v>
      </c>
      <c r="K2508" s="4">
        <f t="shared" si="79"/>
        <v>711</v>
      </c>
    </row>
    <row r="2509" spans="1:11">
      <c r="A2509" t="s">
        <v>852</v>
      </c>
      <c r="B2509" t="s">
        <v>10</v>
      </c>
      <c r="C2509" s="3">
        <v>46128</v>
      </c>
      <c r="D2509" t="s">
        <v>843</v>
      </c>
      <c r="E2509" t="s">
        <v>21</v>
      </c>
      <c r="F2509" t="s">
        <v>853</v>
      </c>
      <c r="G2509" t="s">
        <v>15</v>
      </c>
      <c r="H2509" s="4">
        <v>711</v>
      </c>
      <c r="J2509" t="str">
        <f t="shared" si="78"/>
        <v>0000260824Current Unit Population</v>
      </c>
      <c r="K2509" s="4">
        <f t="shared" si="79"/>
        <v>711</v>
      </c>
    </row>
    <row r="2510" spans="1:11">
      <c r="A2510" t="s">
        <v>854</v>
      </c>
      <c r="B2510" t="s">
        <v>10</v>
      </c>
      <c r="C2510" s="3">
        <v>46128</v>
      </c>
      <c r="D2510" t="s">
        <v>843</v>
      </c>
      <c r="E2510" t="s">
        <v>21</v>
      </c>
      <c r="F2510" t="s">
        <v>855</v>
      </c>
      <c r="G2510" t="s">
        <v>19</v>
      </c>
      <c r="H2510" s="4">
        <v>3.62</v>
      </c>
      <c r="J2510" t="str">
        <f t="shared" si="78"/>
        <v>0000193571Miles of Road of Unit</v>
      </c>
      <c r="K2510" s="4">
        <f t="shared" si="79"/>
        <v>3.62</v>
      </c>
    </row>
    <row r="2511" spans="1:11">
      <c r="A2511" t="s">
        <v>854</v>
      </c>
      <c r="B2511" t="s">
        <v>10</v>
      </c>
      <c r="C2511" s="3">
        <v>46128</v>
      </c>
      <c r="D2511" t="s">
        <v>843</v>
      </c>
      <c r="E2511" t="s">
        <v>21</v>
      </c>
      <c r="F2511" t="s">
        <v>855</v>
      </c>
      <c r="G2511" t="s">
        <v>15</v>
      </c>
      <c r="H2511" s="4">
        <v>559</v>
      </c>
      <c r="J2511" t="str">
        <f t="shared" si="78"/>
        <v>0000193571Current Unit Population</v>
      </c>
      <c r="K2511" s="4">
        <f t="shared" si="79"/>
        <v>559</v>
      </c>
    </row>
    <row r="2512" spans="1:11">
      <c r="A2512" t="s">
        <v>854</v>
      </c>
      <c r="B2512" t="s">
        <v>10</v>
      </c>
      <c r="C2512" s="3">
        <v>46128</v>
      </c>
      <c r="D2512" t="s">
        <v>843</v>
      </c>
      <c r="E2512" t="s">
        <v>21</v>
      </c>
      <c r="F2512" t="s">
        <v>855</v>
      </c>
      <c r="G2512" t="s">
        <v>14</v>
      </c>
      <c r="H2512" s="4">
        <v>559</v>
      </c>
      <c r="J2512" t="str">
        <f t="shared" si="78"/>
        <v>0000193571Decennial Unit Population</v>
      </c>
      <c r="K2512" s="4">
        <f t="shared" si="79"/>
        <v>559</v>
      </c>
    </row>
    <row r="2513" spans="1:11">
      <c r="A2513" t="s">
        <v>854</v>
      </c>
      <c r="B2513" t="s">
        <v>10</v>
      </c>
      <c r="C2513" s="3">
        <v>46128</v>
      </c>
      <c r="D2513" t="s">
        <v>843</v>
      </c>
      <c r="E2513" t="s">
        <v>21</v>
      </c>
      <c r="F2513" t="s">
        <v>855</v>
      </c>
      <c r="G2513" t="s">
        <v>18</v>
      </c>
      <c r="H2513" s="4">
        <v>0</v>
      </c>
      <c r="J2513" t="str">
        <f t="shared" si="78"/>
        <v>0000193571Registered Vehicles</v>
      </c>
      <c r="K2513" s="4">
        <f t="shared" si="79"/>
        <v>0</v>
      </c>
    </row>
    <row r="2514" spans="1:11">
      <c r="A2514" t="s">
        <v>854</v>
      </c>
      <c r="B2514" t="s">
        <v>10</v>
      </c>
      <c r="C2514" s="3">
        <v>46128</v>
      </c>
      <c r="D2514" t="s">
        <v>843</v>
      </c>
      <c r="E2514" t="s">
        <v>21</v>
      </c>
      <c r="F2514" t="s">
        <v>855</v>
      </c>
      <c r="G2514" t="s">
        <v>17</v>
      </c>
      <c r="H2514" s="4">
        <v>0</v>
      </c>
      <c r="J2514" t="str">
        <f t="shared" si="78"/>
        <v>0000193571Registered Automobiles</v>
      </c>
      <c r="K2514" s="4">
        <f t="shared" si="79"/>
        <v>0</v>
      </c>
    </row>
    <row r="2515" spans="1:11">
      <c r="A2515" t="s">
        <v>854</v>
      </c>
      <c r="B2515" t="s">
        <v>10</v>
      </c>
      <c r="C2515" s="3">
        <v>46128</v>
      </c>
      <c r="D2515" t="s">
        <v>843</v>
      </c>
      <c r="E2515" t="s">
        <v>21</v>
      </c>
      <c r="F2515" t="s">
        <v>855</v>
      </c>
      <c r="G2515" t="s">
        <v>16</v>
      </c>
      <c r="H2515" s="4">
        <v>0</v>
      </c>
      <c r="J2515" t="str">
        <f t="shared" si="78"/>
        <v>0000193571Consolidated City Population</v>
      </c>
      <c r="K2515" s="4">
        <f t="shared" si="79"/>
        <v>0</v>
      </c>
    </row>
    <row r="2516" spans="1:11">
      <c r="A2516" t="s">
        <v>856</v>
      </c>
      <c r="B2516" t="s">
        <v>10</v>
      </c>
      <c r="C2516" s="3">
        <v>46128</v>
      </c>
      <c r="D2516" t="s">
        <v>843</v>
      </c>
      <c r="E2516" t="s">
        <v>21</v>
      </c>
      <c r="F2516" t="s">
        <v>857</v>
      </c>
      <c r="G2516" t="s">
        <v>15</v>
      </c>
      <c r="H2516" s="4">
        <v>427</v>
      </c>
      <c r="J2516" t="str">
        <f t="shared" si="78"/>
        <v>0000193574Current Unit Population</v>
      </c>
      <c r="K2516" s="4">
        <f t="shared" si="79"/>
        <v>427</v>
      </c>
    </row>
    <row r="2517" spans="1:11">
      <c r="A2517" t="s">
        <v>856</v>
      </c>
      <c r="B2517" t="s">
        <v>10</v>
      </c>
      <c r="C2517" s="3">
        <v>46128</v>
      </c>
      <c r="D2517" t="s">
        <v>843</v>
      </c>
      <c r="E2517" t="s">
        <v>21</v>
      </c>
      <c r="F2517" t="s">
        <v>857</v>
      </c>
      <c r="G2517" t="s">
        <v>16</v>
      </c>
      <c r="H2517" s="4">
        <v>0</v>
      </c>
      <c r="J2517" t="str">
        <f t="shared" si="78"/>
        <v>0000193574Consolidated City Population</v>
      </c>
      <c r="K2517" s="4">
        <f t="shared" si="79"/>
        <v>0</v>
      </c>
    </row>
    <row r="2518" spans="1:11">
      <c r="A2518" t="s">
        <v>856</v>
      </c>
      <c r="B2518" t="s">
        <v>10</v>
      </c>
      <c r="C2518" s="3">
        <v>46128</v>
      </c>
      <c r="D2518" t="s">
        <v>843</v>
      </c>
      <c r="E2518" t="s">
        <v>21</v>
      </c>
      <c r="F2518" t="s">
        <v>857</v>
      </c>
      <c r="G2518" t="s">
        <v>17</v>
      </c>
      <c r="H2518" s="4">
        <v>0</v>
      </c>
      <c r="J2518" t="str">
        <f t="shared" si="78"/>
        <v>0000193574Registered Automobiles</v>
      </c>
      <c r="K2518" s="4">
        <f t="shared" si="79"/>
        <v>0</v>
      </c>
    </row>
    <row r="2519" spans="1:11">
      <c r="A2519" t="s">
        <v>856</v>
      </c>
      <c r="B2519" t="s">
        <v>10</v>
      </c>
      <c r="C2519" s="3">
        <v>46128</v>
      </c>
      <c r="D2519" t="s">
        <v>843</v>
      </c>
      <c r="E2519" t="s">
        <v>21</v>
      </c>
      <c r="F2519" t="s">
        <v>857</v>
      </c>
      <c r="G2519" t="s">
        <v>19</v>
      </c>
      <c r="H2519" s="4">
        <v>3.31</v>
      </c>
      <c r="J2519" t="str">
        <f t="shared" si="78"/>
        <v>0000193574Miles of Road of Unit</v>
      </c>
      <c r="K2519" s="4">
        <f t="shared" si="79"/>
        <v>3.31</v>
      </c>
    </row>
    <row r="2520" spans="1:11">
      <c r="A2520" t="s">
        <v>856</v>
      </c>
      <c r="B2520" t="s">
        <v>10</v>
      </c>
      <c r="C2520" s="3">
        <v>46128</v>
      </c>
      <c r="D2520" t="s">
        <v>843</v>
      </c>
      <c r="E2520" t="s">
        <v>21</v>
      </c>
      <c r="F2520" t="s">
        <v>857</v>
      </c>
      <c r="G2520" t="s">
        <v>18</v>
      </c>
      <c r="H2520" s="4">
        <v>0</v>
      </c>
      <c r="J2520" t="str">
        <f t="shared" si="78"/>
        <v>0000193574Registered Vehicles</v>
      </c>
      <c r="K2520" s="4">
        <f t="shared" si="79"/>
        <v>0</v>
      </c>
    </row>
    <row r="2521" spans="1:11">
      <c r="A2521" t="s">
        <v>856</v>
      </c>
      <c r="B2521" t="s">
        <v>10</v>
      </c>
      <c r="C2521" s="3">
        <v>46128</v>
      </c>
      <c r="D2521" t="s">
        <v>843</v>
      </c>
      <c r="E2521" t="s">
        <v>21</v>
      </c>
      <c r="F2521" t="s">
        <v>857</v>
      </c>
      <c r="G2521" t="s">
        <v>14</v>
      </c>
      <c r="H2521" s="4">
        <v>427</v>
      </c>
      <c r="J2521" t="str">
        <f t="shared" si="78"/>
        <v>0000193574Decennial Unit Population</v>
      </c>
      <c r="K2521" s="4">
        <f t="shared" si="79"/>
        <v>427</v>
      </c>
    </row>
    <row r="2522" spans="1:11">
      <c r="A2522" t="s">
        <v>858</v>
      </c>
      <c r="B2522" t="s">
        <v>10</v>
      </c>
      <c r="C2522" s="3">
        <v>46128</v>
      </c>
      <c r="D2522" t="s">
        <v>843</v>
      </c>
      <c r="E2522" t="s">
        <v>21</v>
      </c>
      <c r="F2522" t="s">
        <v>859</v>
      </c>
      <c r="G2522" t="s">
        <v>18</v>
      </c>
      <c r="H2522" s="4">
        <v>0</v>
      </c>
      <c r="J2522" t="str">
        <f t="shared" si="78"/>
        <v>0000193576Registered Vehicles</v>
      </c>
      <c r="K2522" s="4">
        <f t="shared" si="79"/>
        <v>0</v>
      </c>
    </row>
    <row r="2523" spans="1:11">
      <c r="A2523" t="s">
        <v>858</v>
      </c>
      <c r="B2523" t="s">
        <v>10</v>
      </c>
      <c r="C2523" s="3">
        <v>46128</v>
      </c>
      <c r="D2523" t="s">
        <v>843</v>
      </c>
      <c r="E2523" t="s">
        <v>21</v>
      </c>
      <c r="F2523" t="s">
        <v>859</v>
      </c>
      <c r="G2523" t="s">
        <v>17</v>
      </c>
      <c r="H2523" s="4">
        <v>0</v>
      </c>
      <c r="J2523" t="str">
        <f t="shared" si="78"/>
        <v>0000193576Registered Automobiles</v>
      </c>
      <c r="K2523" s="4">
        <f t="shared" si="79"/>
        <v>0</v>
      </c>
    </row>
    <row r="2524" spans="1:11">
      <c r="A2524" t="s">
        <v>858</v>
      </c>
      <c r="B2524" t="s">
        <v>10</v>
      </c>
      <c r="C2524" s="3">
        <v>46128</v>
      </c>
      <c r="D2524" t="s">
        <v>843</v>
      </c>
      <c r="E2524" t="s">
        <v>21</v>
      </c>
      <c r="F2524" t="s">
        <v>859</v>
      </c>
      <c r="G2524" t="s">
        <v>16</v>
      </c>
      <c r="H2524" s="4">
        <v>0</v>
      </c>
      <c r="J2524" t="str">
        <f t="shared" si="78"/>
        <v>0000193576Consolidated City Population</v>
      </c>
      <c r="K2524" s="4">
        <f t="shared" si="79"/>
        <v>0</v>
      </c>
    </row>
    <row r="2525" spans="1:11">
      <c r="A2525" t="s">
        <v>858</v>
      </c>
      <c r="B2525" t="s">
        <v>10</v>
      </c>
      <c r="C2525" s="3">
        <v>46128</v>
      </c>
      <c r="D2525" t="s">
        <v>843</v>
      </c>
      <c r="E2525" t="s">
        <v>21</v>
      </c>
      <c r="F2525" t="s">
        <v>859</v>
      </c>
      <c r="G2525" t="s">
        <v>15</v>
      </c>
      <c r="H2525" s="4">
        <v>960</v>
      </c>
      <c r="J2525" t="str">
        <f t="shared" si="78"/>
        <v>0000193576Current Unit Population</v>
      </c>
      <c r="K2525" s="4">
        <f t="shared" si="79"/>
        <v>960</v>
      </c>
    </row>
    <row r="2526" spans="1:11">
      <c r="A2526" t="s">
        <v>858</v>
      </c>
      <c r="B2526" t="s">
        <v>10</v>
      </c>
      <c r="C2526" s="3">
        <v>46128</v>
      </c>
      <c r="D2526" t="s">
        <v>843</v>
      </c>
      <c r="E2526" t="s">
        <v>21</v>
      </c>
      <c r="F2526" t="s">
        <v>859</v>
      </c>
      <c r="G2526" t="s">
        <v>14</v>
      </c>
      <c r="H2526" s="4">
        <v>960</v>
      </c>
      <c r="J2526" t="str">
        <f t="shared" si="78"/>
        <v>0000193576Decennial Unit Population</v>
      </c>
      <c r="K2526" s="4">
        <f t="shared" si="79"/>
        <v>960</v>
      </c>
    </row>
    <row r="2527" spans="1:11">
      <c r="A2527" t="s">
        <v>858</v>
      </c>
      <c r="B2527" t="s">
        <v>10</v>
      </c>
      <c r="C2527" s="3">
        <v>46128</v>
      </c>
      <c r="D2527" t="s">
        <v>843</v>
      </c>
      <c r="E2527" t="s">
        <v>21</v>
      </c>
      <c r="F2527" t="s">
        <v>859</v>
      </c>
      <c r="G2527" t="s">
        <v>19</v>
      </c>
      <c r="H2527" s="4">
        <v>6.65</v>
      </c>
      <c r="J2527" t="str">
        <f t="shared" si="78"/>
        <v>0000193576Miles of Road of Unit</v>
      </c>
      <c r="K2527" s="4">
        <f t="shared" si="79"/>
        <v>6.65</v>
      </c>
    </row>
    <row r="2528" spans="1:11">
      <c r="A2528" t="s">
        <v>860</v>
      </c>
      <c r="B2528" t="s">
        <v>10</v>
      </c>
      <c r="C2528" s="3">
        <v>46128</v>
      </c>
      <c r="D2528" t="s">
        <v>843</v>
      </c>
      <c r="E2528" t="s">
        <v>21</v>
      </c>
      <c r="F2528" t="s">
        <v>861</v>
      </c>
      <c r="G2528" t="s">
        <v>18</v>
      </c>
      <c r="H2528" s="4">
        <v>0</v>
      </c>
      <c r="J2528" t="str">
        <f t="shared" si="78"/>
        <v>0000193577Registered Vehicles</v>
      </c>
      <c r="K2528" s="4">
        <f t="shared" si="79"/>
        <v>0</v>
      </c>
    </row>
    <row r="2529" spans="1:11">
      <c r="A2529" t="s">
        <v>860</v>
      </c>
      <c r="B2529" t="s">
        <v>10</v>
      </c>
      <c r="C2529" s="3">
        <v>46128</v>
      </c>
      <c r="D2529" t="s">
        <v>843</v>
      </c>
      <c r="E2529" t="s">
        <v>21</v>
      </c>
      <c r="F2529" t="s">
        <v>861</v>
      </c>
      <c r="G2529" t="s">
        <v>19</v>
      </c>
      <c r="H2529" s="4">
        <v>2.02</v>
      </c>
      <c r="J2529" t="str">
        <f t="shared" si="78"/>
        <v>0000193577Miles of Road of Unit</v>
      </c>
      <c r="K2529" s="4">
        <f t="shared" si="79"/>
        <v>2.02</v>
      </c>
    </row>
    <row r="2530" spans="1:11">
      <c r="A2530" t="s">
        <v>860</v>
      </c>
      <c r="B2530" t="s">
        <v>10</v>
      </c>
      <c r="C2530" s="3">
        <v>46128</v>
      </c>
      <c r="D2530" t="s">
        <v>843</v>
      </c>
      <c r="E2530" t="s">
        <v>21</v>
      </c>
      <c r="F2530" t="s">
        <v>861</v>
      </c>
      <c r="G2530" t="s">
        <v>14</v>
      </c>
      <c r="H2530" s="4">
        <v>237</v>
      </c>
      <c r="J2530" t="str">
        <f t="shared" si="78"/>
        <v>0000193577Decennial Unit Population</v>
      </c>
      <c r="K2530" s="4">
        <f t="shared" si="79"/>
        <v>237</v>
      </c>
    </row>
    <row r="2531" spans="1:11">
      <c r="A2531" t="s">
        <v>860</v>
      </c>
      <c r="B2531" t="s">
        <v>10</v>
      </c>
      <c r="C2531" s="3">
        <v>46128</v>
      </c>
      <c r="D2531" t="s">
        <v>843</v>
      </c>
      <c r="E2531" t="s">
        <v>21</v>
      </c>
      <c r="F2531" t="s">
        <v>861</v>
      </c>
      <c r="G2531" t="s">
        <v>15</v>
      </c>
      <c r="H2531" s="4">
        <v>237</v>
      </c>
      <c r="J2531" t="str">
        <f t="shared" si="78"/>
        <v>0000193577Current Unit Population</v>
      </c>
      <c r="K2531" s="4">
        <f t="shared" si="79"/>
        <v>237</v>
      </c>
    </row>
    <row r="2532" spans="1:11">
      <c r="A2532" t="s">
        <v>860</v>
      </c>
      <c r="B2532" t="s">
        <v>10</v>
      </c>
      <c r="C2532" s="3">
        <v>46128</v>
      </c>
      <c r="D2532" t="s">
        <v>843</v>
      </c>
      <c r="E2532" t="s">
        <v>21</v>
      </c>
      <c r="F2532" t="s">
        <v>861</v>
      </c>
      <c r="G2532" t="s">
        <v>16</v>
      </c>
      <c r="H2532" s="4">
        <v>0</v>
      </c>
      <c r="J2532" t="str">
        <f t="shared" si="78"/>
        <v>0000193577Consolidated City Population</v>
      </c>
      <c r="K2532" s="4">
        <f t="shared" si="79"/>
        <v>0</v>
      </c>
    </row>
    <row r="2533" spans="1:11">
      <c r="A2533" t="s">
        <v>860</v>
      </c>
      <c r="B2533" t="s">
        <v>10</v>
      </c>
      <c r="C2533" s="3">
        <v>46128</v>
      </c>
      <c r="D2533" t="s">
        <v>843</v>
      </c>
      <c r="E2533" t="s">
        <v>21</v>
      </c>
      <c r="F2533" t="s">
        <v>861</v>
      </c>
      <c r="G2533" t="s">
        <v>17</v>
      </c>
      <c r="H2533" s="4">
        <v>0</v>
      </c>
      <c r="J2533" t="str">
        <f t="shared" si="78"/>
        <v>0000193577Registered Automobiles</v>
      </c>
      <c r="K2533" s="4">
        <f t="shared" si="79"/>
        <v>0</v>
      </c>
    </row>
    <row r="2534" spans="1:11">
      <c r="A2534" t="s">
        <v>862</v>
      </c>
      <c r="B2534" t="s">
        <v>10</v>
      </c>
      <c r="C2534" s="3">
        <v>46128</v>
      </c>
      <c r="D2534" t="s">
        <v>843</v>
      </c>
      <c r="E2534" t="s">
        <v>21</v>
      </c>
      <c r="F2534" t="s">
        <v>863</v>
      </c>
      <c r="G2534" t="s">
        <v>14</v>
      </c>
      <c r="H2534" s="4">
        <v>309</v>
      </c>
      <c r="J2534" t="str">
        <f t="shared" si="78"/>
        <v>0000193572Decennial Unit Population</v>
      </c>
      <c r="K2534" s="4">
        <f t="shared" si="79"/>
        <v>309</v>
      </c>
    </row>
    <row r="2535" spans="1:11">
      <c r="A2535" t="s">
        <v>862</v>
      </c>
      <c r="B2535" t="s">
        <v>10</v>
      </c>
      <c r="C2535" s="3">
        <v>46128</v>
      </c>
      <c r="D2535" t="s">
        <v>843</v>
      </c>
      <c r="E2535" t="s">
        <v>21</v>
      </c>
      <c r="F2535" t="s">
        <v>863</v>
      </c>
      <c r="G2535" t="s">
        <v>15</v>
      </c>
      <c r="H2535" s="4">
        <v>309</v>
      </c>
      <c r="J2535" t="str">
        <f t="shared" si="78"/>
        <v>0000193572Current Unit Population</v>
      </c>
      <c r="K2535" s="4">
        <f t="shared" si="79"/>
        <v>309</v>
      </c>
    </row>
    <row r="2536" spans="1:11">
      <c r="A2536" t="s">
        <v>862</v>
      </c>
      <c r="B2536" t="s">
        <v>10</v>
      </c>
      <c r="C2536" s="3">
        <v>46128</v>
      </c>
      <c r="D2536" t="s">
        <v>843</v>
      </c>
      <c r="E2536" t="s">
        <v>21</v>
      </c>
      <c r="F2536" t="s">
        <v>863</v>
      </c>
      <c r="G2536" t="s">
        <v>16</v>
      </c>
      <c r="H2536" s="4">
        <v>0</v>
      </c>
      <c r="J2536" t="str">
        <f t="shared" si="78"/>
        <v>0000193572Consolidated City Population</v>
      </c>
      <c r="K2536" s="4">
        <f t="shared" si="79"/>
        <v>0</v>
      </c>
    </row>
    <row r="2537" spans="1:11">
      <c r="A2537" t="s">
        <v>862</v>
      </c>
      <c r="B2537" t="s">
        <v>10</v>
      </c>
      <c r="C2537" s="3">
        <v>46128</v>
      </c>
      <c r="D2537" t="s">
        <v>843</v>
      </c>
      <c r="E2537" t="s">
        <v>21</v>
      </c>
      <c r="F2537" t="s">
        <v>863</v>
      </c>
      <c r="G2537" t="s">
        <v>17</v>
      </c>
      <c r="H2537" s="4">
        <v>0</v>
      </c>
      <c r="J2537" t="str">
        <f t="shared" si="78"/>
        <v>0000193572Registered Automobiles</v>
      </c>
      <c r="K2537" s="4">
        <f t="shared" si="79"/>
        <v>0</v>
      </c>
    </row>
    <row r="2538" spans="1:11">
      <c r="A2538" t="s">
        <v>862</v>
      </c>
      <c r="B2538" t="s">
        <v>10</v>
      </c>
      <c r="C2538" s="3">
        <v>46128</v>
      </c>
      <c r="D2538" t="s">
        <v>843</v>
      </c>
      <c r="E2538" t="s">
        <v>21</v>
      </c>
      <c r="F2538" t="s">
        <v>863</v>
      </c>
      <c r="G2538" t="s">
        <v>18</v>
      </c>
      <c r="H2538" s="4">
        <v>0</v>
      </c>
      <c r="J2538" t="str">
        <f t="shared" si="78"/>
        <v>0000193572Registered Vehicles</v>
      </c>
      <c r="K2538" s="4">
        <f t="shared" si="79"/>
        <v>0</v>
      </c>
    </row>
    <row r="2539" spans="1:11">
      <c r="A2539" t="s">
        <v>862</v>
      </c>
      <c r="B2539" t="s">
        <v>10</v>
      </c>
      <c r="C2539" s="3">
        <v>46128</v>
      </c>
      <c r="D2539" t="s">
        <v>843</v>
      </c>
      <c r="E2539" t="s">
        <v>21</v>
      </c>
      <c r="F2539" t="s">
        <v>863</v>
      </c>
      <c r="G2539" t="s">
        <v>19</v>
      </c>
      <c r="H2539" s="4">
        <v>3.42</v>
      </c>
      <c r="J2539" t="str">
        <f t="shared" si="78"/>
        <v>0000193572Miles of Road of Unit</v>
      </c>
      <c r="K2539" s="4">
        <f t="shared" si="79"/>
        <v>3.42</v>
      </c>
    </row>
    <row r="2540" spans="1:11">
      <c r="A2540" t="s">
        <v>864</v>
      </c>
      <c r="B2540" t="s">
        <v>10</v>
      </c>
      <c r="C2540" s="3">
        <v>46128</v>
      </c>
      <c r="D2540" t="s">
        <v>843</v>
      </c>
      <c r="E2540" t="s">
        <v>21</v>
      </c>
      <c r="F2540" t="s">
        <v>865</v>
      </c>
      <c r="G2540" t="s">
        <v>14</v>
      </c>
      <c r="H2540" s="4">
        <v>309</v>
      </c>
      <c r="J2540" t="str">
        <f t="shared" si="78"/>
        <v>0000193573Decennial Unit Population</v>
      </c>
      <c r="K2540" s="4">
        <f t="shared" si="79"/>
        <v>309</v>
      </c>
    </row>
    <row r="2541" spans="1:11">
      <c r="A2541" t="s">
        <v>864</v>
      </c>
      <c r="B2541" t="s">
        <v>10</v>
      </c>
      <c r="C2541" s="3">
        <v>46128</v>
      </c>
      <c r="D2541" t="s">
        <v>843</v>
      </c>
      <c r="E2541" t="s">
        <v>21</v>
      </c>
      <c r="F2541" t="s">
        <v>865</v>
      </c>
      <c r="G2541" t="s">
        <v>15</v>
      </c>
      <c r="H2541" s="4">
        <v>309</v>
      </c>
      <c r="J2541" t="str">
        <f t="shared" si="78"/>
        <v>0000193573Current Unit Population</v>
      </c>
      <c r="K2541" s="4">
        <f t="shared" si="79"/>
        <v>309</v>
      </c>
    </row>
    <row r="2542" spans="1:11">
      <c r="A2542" t="s">
        <v>864</v>
      </c>
      <c r="B2542" t="s">
        <v>10</v>
      </c>
      <c r="C2542" s="3">
        <v>46128</v>
      </c>
      <c r="D2542" t="s">
        <v>843</v>
      </c>
      <c r="E2542" t="s">
        <v>21</v>
      </c>
      <c r="F2542" t="s">
        <v>865</v>
      </c>
      <c r="G2542" t="s">
        <v>16</v>
      </c>
      <c r="H2542" s="4">
        <v>0</v>
      </c>
      <c r="J2542" t="str">
        <f t="shared" si="78"/>
        <v>0000193573Consolidated City Population</v>
      </c>
      <c r="K2542" s="4">
        <f t="shared" si="79"/>
        <v>0</v>
      </c>
    </row>
    <row r="2543" spans="1:11">
      <c r="A2543" t="s">
        <v>864</v>
      </c>
      <c r="B2543" t="s">
        <v>10</v>
      </c>
      <c r="C2543" s="3">
        <v>46128</v>
      </c>
      <c r="D2543" t="s">
        <v>843</v>
      </c>
      <c r="E2543" t="s">
        <v>21</v>
      </c>
      <c r="F2543" t="s">
        <v>865</v>
      </c>
      <c r="G2543" t="s">
        <v>17</v>
      </c>
      <c r="H2543" s="4">
        <v>0</v>
      </c>
      <c r="J2543" t="str">
        <f t="shared" si="78"/>
        <v>0000193573Registered Automobiles</v>
      </c>
      <c r="K2543" s="4">
        <f t="shared" si="79"/>
        <v>0</v>
      </c>
    </row>
    <row r="2544" spans="1:11">
      <c r="A2544" t="s">
        <v>864</v>
      </c>
      <c r="B2544" t="s">
        <v>10</v>
      </c>
      <c r="C2544" s="3">
        <v>46128</v>
      </c>
      <c r="D2544" t="s">
        <v>843</v>
      </c>
      <c r="E2544" t="s">
        <v>21</v>
      </c>
      <c r="F2544" t="s">
        <v>865</v>
      </c>
      <c r="G2544" t="s">
        <v>18</v>
      </c>
      <c r="H2544" s="4">
        <v>0</v>
      </c>
      <c r="J2544" t="str">
        <f t="shared" si="78"/>
        <v>0000193573Registered Vehicles</v>
      </c>
      <c r="K2544" s="4">
        <f t="shared" si="79"/>
        <v>0</v>
      </c>
    </row>
    <row r="2545" spans="1:11">
      <c r="A2545" t="s">
        <v>864</v>
      </c>
      <c r="B2545" t="s">
        <v>10</v>
      </c>
      <c r="C2545" s="3">
        <v>46128</v>
      </c>
      <c r="D2545" t="s">
        <v>843</v>
      </c>
      <c r="E2545" t="s">
        <v>21</v>
      </c>
      <c r="F2545" t="s">
        <v>865</v>
      </c>
      <c r="G2545" t="s">
        <v>19</v>
      </c>
      <c r="H2545" s="4">
        <v>2.83</v>
      </c>
      <c r="J2545" t="str">
        <f t="shared" si="78"/>
        <v>0000193573Miles of Road of Unit</v>
      </c>
      <c r="K2545" s="4">
        <f t="shared" si="79"/>
        <v>2.83</v>
      </c>
    </row>
    <row r="2546" spans="1:11">
      <c r="A2546" t="s">
        <v>866</v>
      </c>
      <c r="B2546" t="s">
        <v>10</v>
      </c>
      <c r="C2546" s="3">
        <v>46128</v>
      </c>
      <c r="D2546" t="s">
        <v>867</v>
      </c>
      <c r="E2546" t="s">
        <v>12</v>
      </c>
      <c r="F2546" t="s">
        <v>13</v>
      </c>
      <c r="G2546" t="s">
        <v>15</v>
      </c>
      <c r="H2546" s="4">
        <v>44618</v>
      </c>
      <c r="J2546" t="str">
        <f t="shared" si="78"/>
        <v>0000077086Current Unit Population</v>
      </c>
      <c r="K2546" s="4">
        <f t="shared" si="79"/>
        <v>44618</v>
      </c>
    </row>
    <row r="2547" spans="1:11">
      <c r="A2547" t="s">
        <v>866</v>
      </c>
      <c r="B2547" t="s">
        <v>10</v>
      </c>
      <c r="C2547" s="3">
        <v>46128</v>
      </c>
      <c r="D2547" t="s">
        <v>867</v>
      </c>
      <c r="E2547" t="s">
        <v>12</v>
      </c>
      <c r="F2547" t="s">
        <v>13</v>
      </c>
      <c r="G2547" t="s">
        <v>16</v>
      </c>
      <c r="H2547" s="4">
        <v>0</v>
      </c>
      <c r="J2547" t="str">
        <f t="shared" si="78"/>
        <v>0000077086Consolidated City Population</v>
      </c>
      <c r="K2547" s="4">
        <f t="shared" si="79"/>
        <v>0</v>
      </c>
    </row>
    <row r="2548" spans="1:11">
      <c r="A2548" t="s">
        <v>866</v>
      </c>
      <c r="B2548" t="s">
        <v>10</v>
      </c>
      <c r="C2548" s="3">
        <v>46128</v>
      </c>
      <c r="D2548" t="s">
        <v>867</v>
      </c>
      <c r="E2548" t="s">
        <v>12</v>
      </c>
      <c r="F2548" t="s">
        <v>13</v>
      </c>
      <c r="G2548" t="s">
        <v>17</v>
      </c>
      <c r="H2548" s="4">
        <v>50669</v>
      </c>
      <c r="J2548" t="str">
        <f t="shared" si="78"/>
        <v>0000077086Registered Automobiles</v>
      </c>
      <c r="K2548" s="4">
        <f t="shared" si="79"/>
        <v>50669</v>
      </c>
    </row>
    <row r="2549" spans="1:11">
      <c r="A2549" t="s">
        <v>866</v>
      </c>
      <c r="B2549" t="s">
        <v>10</v>
      </c>
      <c r="C2549" s="3">
        <v>46128</v>
      </c>
      <c r="D2549" t="s">
        <v>867</v>
      </c>
      <c r="E2549" t="s">
        <v>12</v>
      </c>
      <c r="F2549" t="s">
        <v>13</v>
      </c>
      <c r="G2549" t="s">
        <v>18</v>
      </c>
      <c r="H2549" s="4">
        <v>91871</v>
      </c>
      <c r="J2549" t="str">
        <f t="shared" si="78"/>
        <v>0000077086Registered Vehicles</v>
      </c>
      <c r="K2549" s="4">
        <f t="shared" si="79"/>
        <v>91871</v>
      </c>
    </row>
    <row r="2550" spans="1:11">
      <c r="A2550" t="s">
        <v>866</v>
      </c>
      <c r="B2550" t="s">
        <v>10</v>
      </c>
      <c r="C2550" s="3">
        <v>46128</v>
      </c>
      <c r="D2550" t="s">
        <v>867</v>
      </c>
      <c r="E2550" t="s">
        <v>12</v>
      </c>
      <c r="F2550" t="s">
        <v>13</v>
      </c>
      <c r="G2550" t="s">
        <v>19</v>
      </c>
      <c r="H2550" s="4">
        <v>681.08</v>
      </c>
      <c r="J2550" t="str">
        <f t="shared" si="78"/>
        <v>0000077086Miles of Road of Unit</v>
      </c>
      <c r="K2550" s="4">
        <f t="shared" si="79"/>
        <v>681.08</v>
      </c>
    </row>
    <row r="2551" spans="1:11">
      <c r="A2551" t="s">
        <v>866</v>
      </c>
      <c r="B2551" t="s">
        <v>10</v>
      </c>
      <c r="C2551" s="3">
        <v>46128</v>
      </c>
      <c r="D2551" t="s">
        <v>867</v>
      </c>
      <c r="E2551" t="s">
        <v>12</v>
      </c>
      <c r="F2551" t="s">
        <v>13</v>
      </c>
      <c r="G2551" t="s">
        <v>14</v>
      </c>
      <c r="H2551" s="4">
        <v>44618</v>
      </c>
      <c r="J2551" t="str">
        <f t="shared" si="78"/>
        <v>0000077086Decennial Unit Population</v>
      </c>
      <c r="K2551" s="4">
        <f t="shared" si="79"/>
        <v>44618</v>
      </c>
    </row>
    <row r="2552" spans="1:11">
      <c r="A2552" t="s">
        <v>868</v>
      </c>
      <c r="B2552" t="s">
        <v>10</v>
      </c>
      <c r="C2552" s="3">
        <v>46128</v>
      </c>
      <c r="D2552" t="s">
        <v>867</v>
      </c>
      <c r="E2552" t="s">
        <v>21</v>
      </c>
      <c r="F2552" t="s">
        <v>869</v>
      </c>
      <c r="G2552" t="s">
        <v>18</v>
      </c>
      <c r="H2552" s="4">
        <v>0</v>
      </c>
      <c r="J2552" t="str">
        <f t="shared" si="78"/>
        <v>0000193590Registered Vehicles</v>
      </c>
      <c r="K2552" s="4">
        <f t="shared" si="79"/>
        <v>0</v>
      </c>
    </row>
    <row r="2553" spans="1:11">
      <c r="A2553" t="s">
        <v>868</v>
      </c>
      <c r="B2553" t="s">
        <v>10</v>
      </c>
      <c r="C2553" s="3">
        <v>46128</v>
      </c>
      <c r="D2553" t="s">
        <v>867</v>
      </c>
      <c r="E2553" t="s">
        <v>21</v>
      </c>
      <c r="F2553" t="s">
        <v>869</v>
      </c>
      <c r="G2553" t="s">
        <v>17</v>
      </c>
      <c r="H2553" s="4">
        <v>0</v>
      </c>
      <c r="J2553" t="str">
        <f t="shared" si="78"/>
        <v>0000193590Registered Automobiles</v>
      </c>
      <c r="K2553" s="4">
        <f t="shared" si="79"/>
        <v>0</v>
      </c>
    </row>
    <row r="2554" spans="1:11">
      <c r="A2554" t="s">
        <v>868</v>
      </c>
      <c r="B2554" t="s">
        <v>10</v>
      </c>
      <c r="C2554" s="3">
        <v>46128</v>
      </c>
      <c r="D2554" t="s">
        <v>867</v>
      </c>
      <c r="E2554" t="s">
        <v>21</v>
      </c>
      <c r="F2554" t="s">
        <v>869</v>
      </c>
      <c r="G2554" t="s">
        <v>16</v>
      </c>
      <c r="H2554" s="4">
        <v>0</v>
      </c>
      <c r="J2554" t="str">
        <f t="shared" si="78"/>
        <v>0000193590Consolidated City Population</v>
      </c>
      <c r="K2554" s="4">
        <f t="shared" si="79"/>
        <v>0</v>
      </c>
    </row>
    <row r="2555" spans="1:11">
      <c r="A2555" t="s">
        <v>868</v>
      </c>
      <c r="B2555" t="s">
        <v>10</v>
      </c>
      <c r="C2555" s="3">
        <v>46128</v>
      </c>
      <c r="D2555" t="s">
        <v>867</v>
      </c>
      <c r="E2555" t="s">
        <v>21</v>
      </c>
      <c r="F2555" t="s">
        <v>869</v>
      </c>
      <c r="G2555" t="s">
        <v>15</v>
      </c>
      <c r="H2555" s="4">
        <v>11932</v>
      </c>
      <c r="J2555" t="str">
        <f t="shared" si="78"/>
        <v>0000193590Current Unit Population</v>
      </c>
      <c r="K2555" s="4">
        <f t="shared" si="79"/>
        <v>11932</v>
      </c>
    </row>
    <row r="2556" spans="1:11">
      <c r="A2556" t="s">
        <v>868</v>
      </c>
      <c r="B2556" t="s">
        <v>10</v>
      </c>
      <c r="C2556" s="3">
        <v>46128</v>
      </c>
      <c r="D2556" t="s">
        <v>867</v>
      </c>
      <c r="E2556" t="s">
        <v>21</v>
      </c>
      <c r="F2556" t="s">
        <v>869</v>
      </c>
      <c r="G2556" t="s">
        <v>14</v>
      </c>
      <c r="H2556" s="4">
        <v>11932</v>
      </c>
      <c r="J2556" t="str">
        <f t="shared" si="78"/>
        <v>0000193590Decennial Unit Population</v>
      </c>
      <c r="K2556" s="4">
        <f t="shared" si="79"/>
        <v>11932</v>
      </c>
    </row>
    <row r="2557" spans="1:11">
      <c r="A2557" t="s">
        <v>868</v>
      </c>
      <c r="B2557" t="s">
        <v>10</v>
      </c>
      <c r="C2557" s="3">
        <v>46128</v>
      </c>
      <c r="D2557" t="s">
        <v>867</v>
      </c>
      <c r="E2557" t="s">
        <v>21</v>
      </c>
      <c r="F2557" t="s">
        <v>869</v>
      </c>
      <c r="G2557" t="s">
        <v>19</v>
      </c>
      <c r="H2557" s="4">
        <v>80.2</v>
      </c>
      <c r="J2557" t="str">
        <f t="shared" si="78"/>
        <v>0000193590Miles of Road of Unit</v>
      </c>
      <c r="K2557" s="4">
        <f t="shared" si="79"/>
        <v>80.2</v>
      </c>
    </row>
    <row r="2558" spans="1:11">
      <c r="A2558" t="s">
        <v>870</v>
      </c>
      <c r="B2558" t="s">
        <v>10</v>
      </c>
      <c r="C2558" s="3">
        <v>46128</v>
      </c>
      <c r="D2558" t="s">
        <v>867</v>
      </c>
      <c r="E2558" t="s">
        <v>21</v>
      </c>
      <c r="F2558" t="s">
        <v>871</v>
      </c>
      <c r="G2558" t="s">
        <v>18</v>
      </c>
      <c r="H2558" s="4">
        <v>0</v>
      </c>
      <c r="J2558" t="str">
        <f t="shared" si="78"/>
        <v>0000193592Registered Vehicles</v>
      </c>
      <c r="K2558" s="4">
        <f t="shared" si="79"/>
        <v>0</v>
      </c>
    </row>
    <row r="2559" spans="1:11">
      <c r="A2559" t="s">
        <v>870</v>
      </c>
      <c r="B2559" t="s">
        <v>10</v>
      </c>
      <c r="C2559" s="3">
        <v>46128</v>
      </c>
      <c r="D2559" t="s">
        <v>867</v>
      </c>
      <c r="E2559" t="s">
        <v>21</v>
      </c>
      <c r="F2559" t="s">
        <v>871</v>
      </c>
      <c r="G2559" t="s">
        <v>19</v>
      </c>
      <c r="H2559" s="4">
        <v>47.73</v>
      </c>
      <c r="J2559" t="str">
        <f t="shared" si="78"/>
        <v>0000193592Miles of Road of Unit</v>
      </c>
      <c r="K2559" s="4">
        <f t="shared" si="79"/>
        <v>47.73</v>
      </c>
    </row>
    <row r="2560" spans="1:11">
      <c r="A2560" t="s">
        <v>870</v>
      </c>
      <c r="B2560" t="s">
        <v>10</v>
      </c>
      <c r="C2560" s="3">
        <v>46128</v>
      </c>
      <c r="D2560" t="s">
        <v>867</v>
      </c>
      <c r="E2560" t="s">
        <v>21</v>
      </c>
      <c r="F2560" t="s">
        <v>871</v>
      </c>
      <c r="G2560" t="s">
        <v>17</v>
      </c>
      <c r="H2560" s="4">
        <v>0</v>
      </c>
      <c r="J2560" t="str">
        <f t="shared" si="78"/>
        <v>0000193592Registered Automobiles</v>
      </c>
      <c r="K2560" s="4">
        <f t="shared" si="79"/>
        <v>0</v>
      </c>
    </row>
    <row r="2561" spans="1:11">
      <c r="A2561" t="s">
        <v>870</v>
      </c>
      <c r="B2561" t="s">
        <v>10</v>
      </c>
      <c r="C2561" s="3">
        <v>46128</v>
      </c>
      <c r="D2561" t="s">
        <v>867</v>
      </c>
      <c r="E2561" t="s">
        <v>21</v>
      </c>
      <c r="F2561" t="s">
        <v>871</v>
      </c>
      <c r="G2561" t="s">
        <v>16</v>
      </c>
      <c r="H2561" s="4">
        <v>0</v>
      </c>
      <c r="J2561" t="str">
        <f t="shared" si="78"/>
        <v>0000193592Consolidated City Population</v>
      </c>
      <c r="K2561" s="4">
        <f t="shared" si="79"/>
        <v>0</v>
      </c>
    </row>
    <row r="2562" spans="1:11">
      <c r="A2562" t="s">
        <v>870</v>
      </c>
      <c r="B2562" t="s">
        <v>10</v>
      </c>
      <c r="C2562" s="3">
        <v>46128</v>
      </c>
      <c r="D2562" t="s">
        <v>867</v>
      </c>
      <c r="E2562" t="s">
        <v>21</v>
      </c>
      <c r="F2562" t="s">
        <v>871</v>
      </c>
      <c r="G2562" t="s">
        <v>15</v>
      </c>
      <c r="H2562" s="4">
        <v>9411</v>
      </c>
      <c r="J2562" t="str">
        <f t="shared" si="78"/>
        <v>0000193592Current Unit Population</v>
      </c>
      <c r="K2562" s="4">
        <f t="shared" si="79"/>
        <v>9411</v>
      </c>
    </row>
    <row r="2563" spans="1:11">
      <c r="A2563" t="s">
        <v>870</v>
      </c>
      <c r="B2563" t="s">
        <v>10</v>
      </c>
      <c r="C2563" s="3">
        <v>46128</v>
      </c>
      <c r="D2563" t="s">
        <v>867</v>
      </c>
      <c r="E2563" t="s">
        <v>21</v>
      </c>
      <c r="F2563" t="s">
        <v>871</v>
      </c>
      <c r="G2563" t="s">
        <v>14</v>
      </c>
      <c r="H2563" s="4">
        <v>9411</v>
      </c>
      <c r="J2563" t="str">
        <f t="shared" ref="J2563:J2626" si="80">A2563&amp;G2563</f>
        <v>0000193592Decennial Unit Population</v>
      </c>
      <c r="K2563" s="4">
        <f t="shared" ref="K2563:K2626" si="81">H2563</f>
        <v>9411</v>
      </c>
    </row>
    <row r="2564" spans="1:11">
      <c r="A2564" t="s">
        <v>872</v>
      </c>
      <c r="B2564" t="s">
        <v>10</v>
      </c>
      <c r="C2564" s="3">
        <v>46128</v>
      </c>
      <c r="D2564" t="s">
        <v>867</v>
      </c>
      <c r="E2564" t="s">
        <v>21</v>
      </c>
      <c r="F2564" t="s">
        <v>873</v>
      </c>
      <c r="G2564" t="s">
        <v>19</v>
      </c>
      <c r="H2564" s="4">
        <v>0.83</v>
      </c>
      <c r="J2564" t="str">
        <f t="shared" si="80"/>
        <v>0000193588Miles of Road of Unit</v>
      </c>
      <c r="K2564" s="4">
        <f t="shared" si="81"/>
        <v>0.83</v>
      </c>
    </row>
    <row r="2565" spans="1:11">
      <c r="A2565" t="s">
        <v>872</v>
      </c>
      <c r="B2565" t="s">
        <v>10</v>
      </c>
      <c r="C2565" s="3">
        <v>46128</v>
      </c>
      <c r="D2565" t="s">
        <v>867</v>
      </c>
      <c r="E2565" t="s">
        <v>21</v>
      </c>
      <c r="F2565" t="s">
        <v>873</v>
      </c>
      <c r="G2565" t="s">
        <v>18</v>
      </c>
      <c r="H2565" s="4">
        <v>0</v>
      </c>
      <c r="J2565" t="str">
        <f t="shared" si="80"/>
        <v>0000193588Registered Vehicles</v>
      </c>
      <c r="K2565" s="4">
        <f t="shared" si="81"/>
        <v>0</v>
      </c>
    </row>
    <row r="2566" spans="1:11">
      <c r="A2566" t="s">
        <v>872</v>
      </c>
      <c r="B2566" t="s">
        <v>10</v>
      </c>
      <c r="C2566" s="3">
        <v>46128</v>
      </c>
      <c r="D2566" t="s">
        <v>867</v>
      </c>
      <c r="E2566" t="s">
        <v>21</v>
      </c>
      <c r="F2566" t="s">
        <v>873</v>
      </c>
      <c r="G2566" t="s">
        <v>17</v>
      </c>
      <c r="H2566" s="4">
        <v>0</v>
      </c>
      <c r="J2566" t="str">
        <f t="shared" si="80"/>
        <v>0000193588Registered Automobiles</v>
      </c>
      <c r="K2566" s="4">
        <f t="shared" si="81"/>
        <v>0</v>
      </c>
    </row>
    <row r="2567" spans="1:11">
      <c r="A2567" t="s">
        <v>872</v>
      </c>
      <c r="B2567" t="s">
        <v>10</v>
      </c>
      <c r="C2567" s="3">
        <v>46128</v>
      </c>
      <c r="D2567" t="s">
        <v>867</v>
      </c>
      <c r="E2567" t="s">
        <v>21</v>
      </c>
      <c r="F2567" t="s">
        <v>873</v>
      </c>
      <c r="G2567" t="s">
        <v>16</v>
      </c>
      <c r="H2567" s="4">
        <v>0</v>
      </c>
      <c r="J2567" t="str">
        <f t="shared" si="80"/>
        <v>0000193588Consolidated City Population</v>
      </c>
      <c r="K2567" s="4">
        <f t="shared" si="81"/>
        <v>0</v>
      </c>
    </row>
    <row r="2568" spans="1:11">
      <c r="A2568" t="s">
        <v>872</v>
      </c>
      <c r="B2568" t="s">
        <v>10</v>
      </c>
      <c r="C2568" s="3">
        <v>46128</v>
      </c>
      <c r="D2568" t="s">
        <v>867</v>
      </c>
      <c r="E2568" t="s">
        <v>21</v>
      </c>
      <c r="F2568" t="s">
        <v>873</v>
      </c>
      <c r="G2568" t="s">
        <v>15</v>
      </c>
      <c r="H2568" s="4">
        <v>95</v>
      </c>
      <c r="J2568" t="str">
        <f t="shared" si="80"/>
        <v>0000193588Current Unit Population</v>
      </c>
      <c r="K2568" s="4">
        <f t="shared" si="81"/>
        <v>95</v>
      </c>
    </row>
    <row r="2569" spans="1:11">
      <c r="A2569" t="s">
        <v>872</v>
      </c>
      <c r="B2569" t="s">
        <v>10</v>
      </c>
      <c r="C2569" s="3">
        <v>46128</v>
      </c>
      <c r="D2569" t="s">
        <v>867</v>
      </c>
      <c r="E2569" t="s">
        <v>21</v>
      </c>
      <c r="F2569" t="s">
        <v>873</v>
      </c>
      <c r="G2569" t="s">
        <v>14</v>
      </c>
      <c r="H2569" s="4">
        <v>95</v>
      </c>
      <c r="J2569" t="str">
        <f t="shared" si="80"/>
        <v>0000193588Decennial Unit Population</v>
      </c>
      <c r="K2569" s="4">
        <f t="shared" si="81"/>
        <v>95</v>
      </c>
    </row>
    <row r="2570" spans="1:11">
      <c r="A2570" t="s">
        <v>874</v>
      </c>
      <c r="B2570" t="s">
        <v>10</v>
      </c>
      <c r="C2570" s="3">
        <v>46128</v>
      </c>
      <c r="D2570" t="s">
        <v>867</v>
      </c>
      <c r="E2570" t="s">
        <v>21</v>
      </c>
      <c r="F2570" t="s">
        <v>875</v>
      </c>
      <c r="G2570" t="s">
        <v>18</v>
      </c>
      <c r="H2570" s="4">
        <v>0</v>
      </c>
      <c r="J2570" t="str">
        <f t="shared" si="80"/>
        <v>0000193589Registered Vehicles</v>
      </c>
      <c r="K2570" s="4">
        <f t="shared" si="81"/>
        <v>0</v>
      </c>
    </row>
    <row r="2571" spans="1:11">
      <c r="A2571" t="s">
        <v>874</v>
      </c>
      <c r="B2571" t="s">
        <v>10</v>
      </c>
      <c r="C2571" s="3">
        <v>46128</v>
      </c>
      <c r="D2571" t="s">
        <v>867</v>
      </c>
      <c r="E2571" t="s">
        <v>21</v>
      </c>
      <c r="F2571" t="s">
        <v>875</v>
      </c>
      <c r="G2571" t="s">
        <v>19</v>
      </c>
      <c r="H2571" s="4">
        <v>10.050000000000001</v>
      </c>
      <c r="J2571" t="str">
        <f t="shared" si="80"/>
        <v>0000193589Miles of Road of Unit</v>
      </c>
      <c r="K2571" s="4">
        <f t="shared" si="81"/>
        <v>10.050000000000001</v>
      </c>
    </row>
    <row r="2572" spans="1:11">
      <c r="A2572" t="s">
        <v>874</v>
      </c>
      <c r="B2572" t="s">
        <v>10</v>
      </c>
      <c r="C2572" s="3">
        <v>46128</v>
      </c>
      <c r="D2572" t="s">
        <v>867</v>
      </c>
      <c r="E2572" t="s">
        <v>21</v>
      </c>
      <c r="F2572" t="s">
        <v>875</v>
      </c>
      <c r="G2572" t="s">
        <v>17</v>
      </c>
      <c r="H2572" s="4">
        <v>0</v>
      </c>
      <c r="J2572" t="str">
        <f t="shared" si="80"/>
        <v>0000193589Registered Automobiles</v>
      </c>
      <c r="K2572" s="4">
        <f t="shared" si="81"/>
        <v>0</v>
      </c>
    </row>
    <row r="2573" spans="1:11">
      <c r="A2573" t="s">
        <v>874</v>
      </c>
      <c r="B2573" t="s">
        <v>10</v>
      </c>
      <c r="C2573" s="3">
        <v>46128</v>
      </c>
      <c r="D2573" t="s">
        <v>867</v>
      </c>
      <c r="E2573" t="s">
        <v>21</v>
      </c>
      <c r="F2573" t="s">
        <v>875</v>
      </c>
      <c r="G2573" t="s">
        <v>14</v>
      </c>
      <c r="H2573" s="4">
        <v>2511</v>
      </c>
      <c r="J2573" t="str">
        <f t="shared" si="80"/>
        <v>0000193589Decennial Unit Population</v>
      </c>
      <c r="K2573" s="4">
        <f t="shared" si="81"/>
        <v>2511</v>
      </c>
    </row>
    <row r="2574" spans="1:11">
      <c r="A2574" t="s">
        <v>874</v>
      </c>
      <c r="B2574" t="s">
        <v>10</v>
      </c>
      <c r="C2574" s="3">
        <v>46128</v>
      </c>
      <c r="D2574" t="s">
        <v>867</v>
      </c>
      <c r="E2574" t="s">
        <v>21</v>
      </c>
      <c r="F2574" t="s">
        <v>875</v>
      </c>
      <c r="G2574" t="s">
        <v>16</v>
      </c>
      <c r="H2574" s="4">
        <v>0</v>
      </c>
      <c r="J2574" t="str">
        <f t="shared" si="80"/>
        <v>0000193589Consolidated City Population</v>
      </c>
      <c r="K2574" s="4">
        <f t="shared" si="81"/>
        <v>0</v>
      </c>
    </row>
    <row r="2575" spans="1:11">
      <c r="A2575" t="s">
        <v>874</v>
      </c>
      <c r="B2575" t="s">
        <v>10</v>
      </c>
      <c r="C2575" s="3">
        <v>46128</v>
      </c>
      <c r="D2575" t="s">
        <v>867</v>
      </c>
      <c r="E2575" t="s">
        <v>21</v>
      </c>
      <c r="F2575" t="s">
        <v>875</v>
      </c>
      <c r="G2575" t="s">
        <v>15</v>
      </c>
      <c r="H2575" s="4">
        <v>2511</v>
      </c>
      <c r="J2575" t="str">
        <f t="shared" si="80"/>
        <v>0000193589Current Unit Population</v>
      </c>
      <c r="K2575" s="4">
        <f t="shared" si="81"/>
        <v>2511</v>
      </c>
    </row>
    <row r="2576" spans="1:11">
      <c r="A2576" t="s">
        <v>876</v>
      </c>
      <c r="B2576" t="s">
        <v>10</v>
      </c>
      <c r="C2576" s="3">
        <v>46128</v>
      </c>
      <c r="D2576" t="s">
        <v>867</v>
      </c>
      <c r="E2576" t="s">
        <v>21</v>
      </c>
      <c r="F2576" t="s">
        <v>877</v>
      </c>
      <c r="G2576" t="s">
        <v>18</v>
      </c>
      <c r="H2576" s="4">
        <v>0</v>
      </c>
      <c r="J2576" t="str">
        <f t="shared" si="80"/>
        <v>0000193594Registered Vehicles</v>
      </c>
      <c r="K2576" s="4">
        <f t="shared" si="81"/>
        <v>0</v>
      </c>
    </row>
    <row r="2577" spans="1:11">
      <c r="A2577" t="s">
        <v>876</v>
      </c>
      <c r="B2577" t="s">
        <v>10</v>
      </c>
      <c r="C2577" s="3">
        <v>46128</v>
      </c>
      <c r="D2577" t="s">
        <v>867</v>
      </c>
      <c r="E2577" t="s">
        <v>21</v>
      </c>
      <c r="F2577" t="s">
        <v>877</v>
      </c>
      <c r="G2577" t="s">
        <v>17</v>
      </c>
      <c r="H2577" s="4">
        <v>0</v>
      </c>
      <c r="J2577" t="str">
        <f t="shared" si="80"/>
        <v>0000193594Registered Automobiles</v>
      </c>
      <c r="K2577" s="4">
        <f t="shared" si="81"/>
        <v>0</v>
      </c>
    </row>
    <row r="2578" spans="1:11">
      <c r="A2578" t="s">
        <v>876</v>
      </c>
      <c r="B2578" t="s">
        <v>10</v>
      </c>
      <c r="C2578" s="3">
        <v>46128</v>
      </c>
      <c r="D2578" t="s">
        <v>867</v>
      </c>
      <c r="E2578" t="s">
        <v>21</v>
      </c>
      <c r="F2578" t="s">
        <v>877</v>
      </c>
      <c r="G2578" t="s">
        <v>16</v>
      </c>
      <c r="H2578" s="4">
        <v>0</v>
      </c>
      <c r="J2578" t="str">
        <f t="shared" si="80"/>
        <v>0000193594Consolidated City Population</v>
      </c>
      <c r="K2578" s="4">
        <f t="shared" si="81"/>
        <v>0</v>
      </c>
    </row>
    <row r="2579" spans="1:11">
      <c r="A2579" t="s">
        <v>876</v>
      </c>
      <c r="B2579" t="s">
        <v>10</v>
      </c>
      <c r="C2579" s="3">
        <v>46128</v>
      </c>
      <c r="D2579" t="s">
        <v>867</v>
      </c>
      <c r="E2579" t="s">
        <v>21</v>
      </c>
      <c r="F2579" t="s">
        <v>877</v>
      </c>
      <c r="G2579" t="s">
        <v>15</v>
      </c>
      <c r="H2579" s="4">
        <v>1014</v>
      </c>
      <c r="J2579" t="str">
        <f t="shared" si="80"/>
        <v>0000193594Current Unit Population</v>
      </c>
      <c r="K2579" s="4">
        <f t="shared" si="81"/>
        <v>1014</v>
      </c>
    </row>
    <row r="2580" spans="1:11">
      <c r="A2580" t="s">
        <v>876</v>
      </c>
      <c r="B2580" t="s">
        <v>10</v>
      </c>
      <c r="C2580" s="3">
        <v>46128</v>
      </c>
      <c r="D2580" t="s">
        <v>867</v>
      </c>
      <c r="E2580" t="s">
        <v>21</v>
      </c>
      <c r="F2580" t="s">
        <v>877</v>
      </c>
      <c r="G2580" t="s">
        <v>14</v>
      </c>
      <c r="H2580" s="4">
        <v>1014</v>
      </c>
      <c r="J2580" t="str">
        <f t="shared" si="80"/>
        <v>0000193594Decennial Unit Population</v>
      </c>
      <c r="K2580" s="4">
        <f t="shared" si="81"/>
        <v>1014</v>
      </c>
    </row>
    <row r="2581" spans="1:11">
      <c r="A2581" t="s">
        <v>876</v>
      </c>
      <c r="B2581" t="s">
        <v>10</v>
      </c>
      <c r="C2581" s="3">
        <v>46128</v>
      </c>
      <c r="D2581" t="s">
        <v>867</v>
      </c>
      <c r="E2581" t="s">
        <v>21</v>
      </c>
      <c r="F2581" t="s">
        <v>877</v>
      </c>
      <c r="G2581" t="s">
        <v>19</v>
      </c>
      <c r="H2581" s="4">
        <v>5.6</v>
      </c>
      <c r="J2581" t="str">
        <f t="shared" si="80"/>
        <v>0000193594Miles of Road of Unit</v>
      </c>
      <c r="K2581" s="4">
        <f t="shared" si="81"/>
        <v>5.6</v>
      </c>
    </row>
    <row r="2582" spans="1:11">
      <c r="A2582" t="s">
        <v>878</v>
      </c>
      <c r="B2582" t="s">
        <v>10</v>
      </c>
      <c r="C2582" s="3">
        <v>46128</v>
      </c>
      <c r="D2582" t="s">
        <v>867</v>
      </c>
      <c r="E2582" t="s">
        <v>21</v>
      </c>
      <c r="F2582" t="s">
        <v>879</v>
      </c>
      <c r="G2582" t="s">
        <v>14</v>
      </c>
      <c r="H2582" s="4">
        <v>556</v>
      </c>
      <c r="J2582" t="str">
        <f t="shared" si="80"/>
        <v>0000193595Decennial Unit Population</v>
      </c>
      <c r="K2582" s="4">
        <f t="shared" si="81"/>
        <v>556</v>
      </c>
    </row>
    <row r="2583" spans="1:11">
      <c r="A2583" t="s">
        <v>878</v>
      </c>
      <c r="B2583" t="s">
        <v>10</v>
      </c>
      <c r="C2583" s="3">
        <v>46128</v>
      </c>
      <c r="D2583" t="s">
        <v>867</v>
      </c>
      <c r="E2583" t="s">
        <v>21</v>
      </c>
      <c r="F2583" t="s">
        <v>879</v>
      </c>
      <c r="G2583" t="s">
        <v>15</v>
      </c>
      <c r="H2583" s="4">
        <v>556</v>
      </c>
      <c r="J2583" t="str">
        <f t="shared" si="80"/>
        <v>0000193595Current Unit Population</v>
      </c>
      <c r="K2583" s="4">
        <f t="shared" si="81"/>
        <v>556</v>
      </c>
    </row>
    <row r="2584" spans="1:11">
      <c r="A2584" t="s">
        <v>878</v>
      </c>
      <c r="B2584" t="s">
        <v>10</v>
      </c>
      <c r="C2584" s="3">
        <v>46128</v>
      </c>
      <c r="D2584" t="s">
        <v>867</v>
      </c>
      <c r="E2584" t="s">
        <v>21</v>
      </c>
      <c r="F2584" t="s">
        <v>879</v>
      </c>
      <c r="G2584" t="s">
        <v>16</v>
      </c>
      <c r="H2584" s="4">
        <v>0</v>
      </c>
      <c r="J2584" t="str">
        <f t="shared" si="80"/>
        <v>0000193595Consolidated City Population</v>
      </c>
      <c r="K2584" s="4">
        <f t="shared" si="81"/>
        <v>0</v>
      </c>
    </row>
    <row r="2585" spans="1:11">
      <c r="A2585" t="s">
        <v>878</v>
      </c>
      <c r="B2585" t="s">
        <v>10</v>
      </c>
      <c r="C2585" s="3">
        <v>46128</v>
      </c>
      <c r="D2585" t="s">
        <v>867</v>
      </c>
      <c r="E2585" t="s">
        <v>21</v>
      </c>
      <c r="F2585" t="s">
        <v>879</v>
      </c>
      <c r="G2585" t="s">
        <v>18</v>
      </c>
      <c r="H2585" s="4">
        <v>0</v>
      </c>
      <c r="J2585" t="str">
        <f t="shared" si="80"/>
        <v>0000193595Registered Vehicles</v>
      </c>
      <c r="K2585" s="4">
        <f t="shared" si="81"/>
        <v>0</v>
      </c>
    </row>
    <row r="2586" spans="1:11">
      <c r="A2586" t="s">
        <v>878</v>
      </c>
      <c r="B2586" t="s">
        <v>10</v>
      </c>
      <c r="C2586" s="3">
        <v>46128</v>
      </c>
      <c r="D2586" t="s">
        <v>867</v>
      </c>
      <c r="E2586" t="s">
        <v>21</v>
      </c>
      <c r="F2586" t="s">
        <v>879</v>
      </c>
      <c r="G2586" t="s">
        <v>19</v>
      </c>
      <c r="H2586" s="4">
        <v>3.53</v>
      </c>
      <c r="J2586" t="str">
        <f t="shared" si="80"/>
        <v>0000193595Miles of Road of Unit</v>
      </c>
      <c r="K2586" s="4">
        <f t="shared" si="81"/>
        <v>3.53</v>
      </c>
    </row>
    <row r="2587" spans="1:11">
      <c r="A2587" t="s">
        <v>878</v>
      </c>
      <c r="B2587" t="s">
        <v>10</v>
      </c>
      <c r="C2587" s="3">
        <v>46128</v>
      </c>
      <c r="D2587" t="s">
        <v>867</v>
      </c>
      <c r="E2587" t="s">
        <v>21</v>
      </c>
      <c r="F2587" t="s">
        <v>879</v>
      </c>
      <c r="G2587" t="s">
        <v>17</v>
      </c>
      <c r="H2587" s="4">
        <v>0</v>
      </c>
      <c r="J2587" t="str">
        <f t="shared" si="80"/>
        <v>0000193595Registered Automobiles</v>
      </c>
      <c r="K2587" s="4">
        <f t="shared" si="81"/>
        <v>0</v>
      </c>
    </row>
    <row r="2588" spans="1:11">
      <c r="A2588" t="s">
        <v>880</v>
      </c>
      <c r="B2588" t="s">
        <v>10</v>
      </c>
      <c r="C2588" s="3">
        <v>46128</v>
      </c>
      <c r="D2588" t="s">
        <v>867</v>
      </c>
      <c r="E2588" t="s">
        <v>21</v>
      </c>
      <c r="F2588" t="s">
        <v>881</v>
      </c>
      <c r="G2588" t="s">
        <v>18</v>
      </c>
      <c r="H2588" s="4">
        <v>0</v>
      </c>
      <c r="J2588" t="str">
        <f t="shared" si="80"/>
        <v>0000193591Registered Vehicles</v>
      </c>
      <c r="K2588" s="4">
        <f t="shared" si="81"/>
        <v>0</v>
      </c>
    </row>
    <row r="2589" spans="1:11">
      <c r="A2589" t="s">
        <v>880</v>
      </c>
      <c r="B2589" t="s">
        <v>10</v>
      </c>
      <c r="C2589" s="3">
        <v>46128</v>
      </c>
      <c r="D2589" t="s">
        <v>867</v>
      </c>
      <c r="E2589" t="s">
        <v>21</v>
      </c>
      <c r="F2589" t="s">
        <v>881</v>
      </c>
      <c r="G2589" t="s">
        <v>17</v>
      </c>
      <c r="H2589" s="4">
        <v>0</v>
      </c>
      <c r="J2589" t="str">
        <f t="shared" si="80"/>
        <v>0000193591Registered Automobiles</v>
      </c>
      <c r="K2589" s="4">
        <f t="shared" si="81"/>
        <v>0</v>
      </c>
    </row>
    <row r="2590" spans="1:11">
      <c r="A2590" t="s">
        <v>880</v>
      </c>
      <c r="B2590" t="s">
        <v>10</v>
      </c>
      <c r="C2590" s="3">
        <v>46128</v>
      </c>
      <c r="D2590" t="s">
        <v>867</v>
      </c>
      <c r="E2590" t="s">
        <v>21</v>
      </c>
      <c r="F2590" t="s">
        <v>881</v>
      </c>
      <c r="G2590" t="s">
        <v>16</v>
      </c>
      <c r="H2590" s="4">
        <v>0</v>
      </c>
      <c r="J2590" t="str">
        <f t="shared" si="80"/>
        <v>0000193591Consolidated City Population</v>
      </c>
      <c r="K2590" s="4">
        <f t="shared" si="81"/>
        <v>0</v>
      </c>
    </row>
    <row r="2591" spans="1:11">
      <c r="A2591" t="s">
        <v>880</v>
      </c>
      <c r="B2591" t="s">
        <v>10</v>
      </c>
      <c r="C2591" s="3">
        <v>46128</v>
      </c>
      <c r="D2591" t="s">
        <v>867</v>
      </c>
      <c r="E2591" t="s">
        <v>21</v>
      </c>
      <c r="F2591" t="s">
        <v>881</v>
      </c>
      <c r="G2591" t="s">
        <v>15</v>
      </c>
      <c r="H2591" s="4">
        <v>1643</v>
      </c>
      <c r="J2591" t="str">
        <f t="shared" si="80"/>
        <v>0000193591Current Unit Population</v>
      </c>
      <c r="K2591" s="4">
        <f t="shared" si="81"/>
        <v>1643</v>
      </c>
    </row>
    <row r="2592" spans="1:11">
      <c r="A2592" t="s">
        <v>880</v>
      </c>
      <c r="B2592" t="s">
        <v>10</v>
      </c>
      <c r="C2592" s="3">
        <v>46128</v>
      </c>
      <c r="D2592" t="s">
        <v>867</v>
      </c>
      <c r="E2592" t="s">
        <v>21</v>
      </c>
      <c r="F2592" t="s">
        <v>881</v>
      </c>
      <c r="G2592" t="s">
        <v>14</v>
      </c>
      <c r="H2592" s="4">
        <v>1643</v>
      </c>
      <c r="J2592" t="str">
        <f t="shared" si="80"/>
        <v>0000193591Decennial Unit Population</v>
      </c>
      <c r="K2592" s="4">
        <f t="shared" si="81"/>
        <v>1643</v>
      </c>
    </row>
    <row r="2593" spans="1:11">
      <c r="A2593" t="s">
        <v>880</v>
      </c>
      <c r="B2593" t="s">
        <v>10</v>
      </c>
      <c r="C2593" s="3">
        <v>46128</v>
      </c>
      <c r="D2593" t="s">
        <v>867</v>
      </c>
      <c r="E2593" t="s">
        <v>21</v>
      </c>
      <c r="F2593" t="s">
        <v>881</v>
      </c>
      <c r="G2593" t="s">
        <v>19</v>
      </c>
      <c r="H2593" s="4">
        <v>6.51</v>
      </c>
      <c r="J2593" t="str">
        <f t="shared" si="80"/>
        <v>0000193591Miles of Road of Unit</v>
      </c>
      <c r="K2593" s="4">
        <f t="shared" si="81"/>
        <v>6.51</v>
      </c>
    </row>
    <row r="2594" spans="1:11">
      <c r="A2594" t="s">
        <v>882</v>
      </c>
      <c r="B2594" t="s">
        <v>10</v>
      </c>
      <c r="C2594" s="3">
        <v>46128</v>
      </c>
      <c r="D2594" t="s">
        <v>883</v>
      </c>
      <c r="E2594" t="s">
        <v>12</v>
      </c>
      <c r="F2594" t="s">
        <v>13</v>
      </c>
      <c r="G2594" t="s">
        <v>19</v>
      </c>
      <c r="H2594" s="4">
        <v>656.93</v>
      </c>
      <c r="J2594" t="str">
        <f t="shared" si="80"/>
        <v>0000082924Miles of Road of Unit</v>
      </c>
      <c r="K2594" s="4">
        <f t="shared" si="81"/>
        <v>656.93</v>
      </c>
    </row>
    <row r="2595" spans="1:11">
      <c r="A2595" t="s">
        <v>882</v>
      </c>
      <c r="B2595" t="s">
        <v>10</v>
      </c>
      <c r="C2595" s="3">
        <v>46128</v>
      </c>
      <c r="D2595" t="s">
        <v>883</v>
      </c>
      <c r="E2595" t="s">
        <v>12</v>
      </c>
      <c r="F2595" t="s">
        <v>13</v>
      </c>
      <c r="G2595" t="s">
        <v>18</v>
      </c>
      <c r="H2595" s="4">
        <v>19694</v>
      </c>
      <c r="J2595" t="str">
        <f t="shared" si="80"/>
        <v>0000082924Registered Vehicles</v>
      </c>
      <c r="K2595" s="4">
        <f t="shared" si="81"/>
        <v>19694</v>
      </c>
    </row>
    <row r="2596" spans="1:11">
      <c r="A2596" t="s">
        <v>882</v>
      </c>
      <c r="B2596" t="s">
        <v>10</v>
      </c>
      <c r="C2596" s="3">
        <v>46128</v>
      </c>
      <c r="D2596" t="s">
        <v>883</v>
      </c>
      <c r="E2596" t="s">
        <v>12</v>
      </c>
      <c r="F2596" t="s">
        <v>13</v>
      </c>
      <c r="G2596" t="s">
        <v>17</v>
      </c>
      <c r="H2596" s="4">
        <v>10090</v>
      </c>
      <c r="J2596" t="str">
        <f t="shared" si="80"/>
        <v>0000082924Registered Automobiles</v>
      </c>
      <c r="K2596" s="4">
        <f t="shared" si="81"/>
        <v>10090</v>
      </c>
    </row>
    <row r="2597" spans="1:11">
      <c r="A2597" t="s">
        <v>882</v>
      </c>
      <c r="B2597" t="s">
        <v>10</v>
      </c>
      <c r="C2597" s="3">
        <v>46128</v>
      </c>
      <c r="D2597" t="s">
        <v>883</v>
      </c>
      <c r="E2597" t="s">
        <v>12</v>
      </c>
      <c r="F2597" t="s">
        <v>13</v>
      </c>
      <c r="G2597" t="s">
        <v>16</v>
      </c>
      <c r="H2597" s="4">
        <v>0</v>
      </c>
      <c r="J2597" t="str">
        <f t="shared" si="80"/>
        <v>0000082924Consolidated City Population</v>
      </c>
      <c r="K2597" s="4">
        <f t="shared" si="81"/>
        <v>0</v>
      </c>
    </row>
    <row r="2598" spans="1:11">
      <c r="A2598" t="s">
        <v>882</v>
      </c>
      <c r="B2598" t="s">
        <v>10</v>
      </c>
      <c r="C2598" s="3">
        <v>46128</v>
      </c>
      <c r="D2598" t="s">
        <v>883</v>
      </c>
      <c r="E2598" t="s">
        <v>12</v>
      </c>
      <c r="F2598" t="s">
        <v>13</v>
      </c>
      <c r="G2598" t="s">
        <v>15</v>
      </c>
      <c r="H2598" s="4">
        <v>9072</v>
      </c>
      <c r="J2598" t="str">
        <f t="shared" si="80"/>
        <v>0000082924Current Unit Population</v>
      </c>
      <c r="K2598" s="4">
        <f t="shared" si="81"/>
        <v>9072</v>
      </c>
    </row>
    <row r="2599" spans="1:11">
      <c r="A2599" t="s">
        <v>882</v>
      </c>
      <c r="B2599" t="s">
        <v>10</v>
      </c>
      <c r="C2599" s="3">
        <v>46128</v>
      </c>
      <c r="D2599" t="s">
        <v>883</v>
      </c>
      <c r="E2599" t="s">
        <v>12</v>
      </c>
      <c r="F2599" t="s">
        <v>13</v>
      </c>
      <c r="G2599" t="s">
        <v>14</v>
      </c>
      <c r="H2599" s="4">
        <v>9072</v>
      </c>
      <c r="J2599" t="str">
        <f t="shared" si="80"/>
        <v>0000082924Decennial Unit Population</v>
      </c>
      <c r="K2599" s="4">
        <f t="shared" si="81"/>
        <v>9072</v>
      </c>
    </row>
    <row r="2600" spans="1:11">
      <c r="A2600" t="s">
        <v>884</v>
      </c>
      <c r="B2600" t="s">
        <v>10</v>
      </c>
      <c r="C2600" s="3">
        <v>46128</v>
      </c>
      <c r="D2600" t="s">
        <v>883</v>
      </c>
      <c r="E2600" t="s">
        <v>21</v>
      </c>
      <c r="F2600" t="s">
        <v>885</v>
      </c>
      <c r="G2600" t="s">
        <v>14</v>
      </c>
      <c r="H2600" s="4">
        <v>939</v>
      </c>
      <c r="J2600" t="str">
        <f t="shared" si="80"/>
        <v>0000193603Decennial Unit Population</v>
      </c>
      <c r="K2600" s="4">
        <f t="shared" si="81"/>
        <v>939</v>
      </c>
    </row>
    <row r="2601" spans="1:11">
      <c r="A2601" t="s">
        <v>884</v>
      </c>
      <c r="B2601" t="s">
        <v>10</v>
      </c>
      <c r="C2601" s="3">
        <v>46128</v>
      </c>
      <c r="D2601" t="s">
        <v>883</v>
      </c>
      <c r="E2601" t="s">
        <v>21</v>
      </c>
      <c r="F2601" t="s">
        <v>885</v>
      </c>
      <c r="G2601" t="s">
        <v>15</v>
      </c>
      <c r="H2601" s="4">
        <v>939</v>
      </c>
      <c r="J2601" t="str">
        <f t="shared" si="80"/>
        <v>0000193603Current Unit Population</v>
      </c>
      <c r="K2601" s="4">
        <f t="shared" si="81"/>
        <v>939</v>
      </c>
    </row>
    <row r="2602" spans="1:11">
      <c r="A2602" t="s">
        <v>884</v>
      </c>
      <c r="B2602" t="s">
        <v>10</v>
      </c>
      <c r="C2602" s="3">
        <v>46128</v>
      </c>
      <c r="D2602" t="s">
        <v>883</v>
      </c>
      <c r="E2602" t="s">
        <v>21</v>
      </c>
      <c r="F2602" t="s">
        <v>885</v>
      </c>
      <c r="G2602" t="s">
        <v>16</v>
      </c>
      <c r="H2602" s="4">
        <v>0</v>
      </c>
      <c r="J2602" t="str">
        <f t="shared" si="80"/>
        <v>0000193603Consolidated City Population</v>
      </c>
      <c r="K2602" s="4">
        <f t="shared" si="81"/>
        <v>0</v>
      </c>
    </row>
    <row r="2603" spans="1:11">
      <c r="A2603" t="s">
        <v>884</v>
      </c>
      <c r="B2603" t="s">
        <v>10</v>
      </c>
      <c r="C2603" s="3">
        <v>46128</v>
      </c>
      <c r="D2603" t="s">
        <v>883</v>
      </c>
      <c r="E2603" t="s">
        <v>21</v>
      </c>
      <c r="F2603" t="s">
        <v>885</v>
      </c>
      <c r="G2603" t="s">
        <v>17</v>
      </c>
      <c r="H2603" s="4">
        <v>0</v>
      </c>
      <c r="J2603" t="str">
        <f t="shared" si="80"/>
        <v>0000193603Registered Automobiles</v>
      </c>
      <c r="K2603" s="4">
        <f t="shared" si="81"/>
        <v>0</v>
      </c>
    </row>
    <row r="2604" spans="1:11">
      <c r="A2604" t="s">
        <v>884</v>
      </c>
      <c r="B2604" t="s">
        <v>10</v>
      </c>
      <c r="C2604" s="3">
        <v>46128</v>
      </c>
      <c r="D2604" t="s">
        <v>883</v>
      </c>
      <c r="E2604" t="s">
        <v>21</v>
      </c>
      <c r="F2604" t="s">
        <v>885</v>
      </c>
      <c r="G2604" t="s">
        <v>18</v>
      </c>
      <c r="H2604" s="4">
        <v>0</v>
      </c>
      <c r="J2604" t="str">
        <f t="shared" si="80"/>
        <v>0000193603Registered Vehicles</v>
      </c>
      <c r="K2604" s="4">
        <f t="shared" si="81"/>
        <v>0</v>
      </c>
    </row>
    <row r="2605" spans="1:11">
      <c r="A2605" t="s">
        <v>884</v>
      </c>
      <c r="B2605" t="s">
        <v>10</v>
      </c>
      <c r="C2605" s="3">
        <v>46128</v>
      </c>
      <c r="D2605" t="s">
        <v>883</v>
      </c>
      <c r="E2605" t="s">
        <v>21</v>
      </c>
      <c r="F2605" t="s">
        <v>885</v>
      </c>
      <c r="G2605" t="s">
        <v>19</v>
      </c>
      <c r="H2605" s="4">
        <v>7.06</v>
      </c>
      <c r="J2605" t="str">
        <f t="shared" si="80"/>
        <v>0000193603Miles of Road of Unit</v>
      </c>
      <c r="K2605" s="4">
        <f t="shared" si="81"/>
        <v>7.06</v>
      </c>
    </row>
    <row r="2606" spans="1:11">
      <c r="A2606" t="s">
        <v>886</v>
      </c>
      <c r="B2606" t="s">
        <v>10</v>
      </c>
      <c r="C2606" s="3">
        <v>46128</v>
      </c>
      <c r="D2606" t="s">
        <v>883</v>
      </c>
      <c r="E2606" t="s">
        <v>21</v>
      </c>
      <c r="F2606" t="s">
        <v>887</v>
      </c>
      <c r="G2606" t="s">
        <v>18</v>
      </c>
      <c r="H2606" s="4">
        <v>0</v>
      </c>
      <c r="J2606" t="str">
        <f t="shared" si="80"/>
        <v>0000193605Registered Vehicles</v>
      </c>
      <c r="K2606" s="4">
        <f t="shared" si="81"/>
        <v>0</v>
      </c>
    </row>
    <row r="2607" spans="1:11">
      <c r="A2607" t="s">
        <v>886</v>
      </c>
      <c r="B2607" t="s">
        <v>10</v>
      </c>
      <c r="C2607" s="3">
        <v>46128</v>
      </c>
      <c r="D2607" t="s">
        <v>883</v>
      </c>
      <c r="E2607" t="s">
        <v>21</v>
      </c>
      <c r="F2607" t="s">
        <v>887</v>
      </c>
      <c r="G2607" t="s">
        <v>19</v>
      </c>
      <c r="H2607" s="4">
        <v>7.71</v>
      </c>
      <c r="J2607" t="str">
        <f t="shared" si="80"/>
        <v>0000193605Miles of Road of Unit</v>
      </c>
      <c r="K2607" s="4">
        <f t="shared" si="81"/>
        <v>7.71</v>
      </c>
    </row>
    <row r="2608" spans="1:11">
      <c r="A2608" t="s">
        <v>886</v>
      </c>
      <c r="B2608" t="s">
        <v>10</v>
      </c>
      <c r="C2608" s="3">
        <v>46128</v>
      </c>
      <c r="D2608" t="s">
        <v>883</v>
      </c>
      <c r="E2608" t="s">
        <v>21</v>
      </c>
      <c r="F2608" t="s">
        <v>887</v>
      </c>
      <c r="G2608" t="s">
        <v>17</v>
      </c>
      <c r="H2608" s="4">
        <v>0</v>
      </c>
      <c r="J2608" t="str">
        <f t="shared" si="80"/>
        <v>0000193605Registered Automobiles</v>
      </c>
      <c r="K2608" s="4">
        <f t="shared" si="81"/>
        <v>0</v>
      </c>
    </row>
    <row r="2609" spans="1:11">
      <c r="A2609" t="s">
        <v>886</v>
      </c>
      <c r="B2609" t="s">
        <v>10</v>
      </c>
      <c r="C2609" s="3">
        <v>46128</v>
      </c>
      <c r="D2609" t="s">
        <v>883</v>
      </c>
      <c r="E2609" t="s">
        <v>21</v>
      </c>
      <c r="F2609" t="s">
        <v>887</v>
      </c>
      <c r="G2609" t="s">
        <v>16</v>
      </c>
      <c r="H2609" s="4">
        <v>0</v>
      </c>
      <c r="J2609" t="str">
        <f t="shared" si="80"/>
        <v>0000193605Consolidated City Population</v>
      </c>
      <c r="K2609" s="4">
        <f t="shared" si="81"/>
        <v>0</v>
      </c>
    </row>
    <row r="2610" spans="1:11">
      <c r="A2610" t="s">
        <v>886</v>
      </c>
      <c r="B2610" t="s">
        <v>10</v>
      </c>
      <c r="C2610" s="3">
        <v>46128</v>
      </c>
      <c r="D2610" t="s">
        <v>883</v>
      </c>
      <c r="E2610" t="s">
        <v>21</v>
      </c>
      <c r="F2610" t="s">
        <v>887</v>
      </c>
      <c r="G2610" t="s">
        <v>15</v>
      </c>
      <c r="H2610" s="4">
        <v>980</v>
      </c>
      <c r="J2610" t="str">
        <f t="shared" si="80"/>
        <v>0000193605Current Unit Population</v>
      </c>
      <c r="K2610" s="4">
        <f t="shared" si="81"/>
        <v>980</v>
      </c>
    </row>
    <row r="2611" spans="1:11">
      <c r="A2611" t="s">
        <v>886</v>
      </c>
      <c r="B2611" t="s">
        <v>10</v>
      </c>
      <c r="C2611" s="3">
        <v>46128</v>
      </c>
      <c r="D2611" t="s">
        <v>883</v>
      </c>
      <c r="E2611" t="s">
        <v>21</v>
      </c>
      <c r="F2611" t="s">
        <v>887</v>
      </c>
      <c r="G2611" t="s">
        <v>14</v>
      </c>
      <c r="H2611" s="4">
        <v>980</v>
      </c>
      <c r="J2611" t="str">
        <f t="shared" si="80"/>
        <v>0000193605Decennial Unit Population</v>
      </c>
      <c r="K2611" s="4">
        <f t="shared" si="81"/>
        <v>980</v>
      </c>
    </row>
    <row r="2612" spans="1:11">
      <c r="A2612" t="s">
        <v>888</v>
      </c>
      <c r="B2612" t="s">
        <v>10</v>
      </c>
      <c r="C2612" s="3">
        <v>46128</v>
      </c>
      <c r="D2612" t="s">
        <v>883</v>
      </c>
      <c r="E2612" t="s">
        <v>21</v>
      </c>
      <c r="F2612" t="s">
        <v>889</v>
      </c>
      <c r="G2612" t="s">
        <v>18</v>
      </c>
      <c r="H2612" s="4">
        <v>0</v>
      </c>
      <c r="J2612" t="str">
        <f t="shared" si="80"/>
        <v>0000193607Registered Vehicles</v>
      </c>
      <c r="K2612" s="4">
        <f t="shared" si="81"/>
        <v>0</v>
      </c>
    </row>
    <row r="2613" spans="1:11">
      <c r="A2613" t="s">
        <v>888</v>
      </c>
      <c r="B2613" t="s">
        <v>10</v>
      </c>
      <c r="C2613" s="3">
        <v>46128</v>
      </c>
      <c r="D2613" t="s">
        <v>883</v>
      </c>
      <c r="E2613" t="s">
        <v>21</v>
      </c>
      <c r="F2613" t="s">
        <v>889</v>
      </c>
      <c r="G2613" t="s">
        <v>17</v>
      </c>
      <c r="H2613" s="4">
        <v>0</v>
      </c>
      <c r="J2613" t="str">
        <f t="shared" si="80"/>
        <v>0000193607Registered Automobiles</v>
      </c>
      <c r="K2613" s="4">
        <f t="shared" si="81"/>
        <v>0</v>
      </c>
    </row>
    <row r="2614" spans="1:11">
      <c r="A2614" t="s">
        <v>888</v>
      </c>
      <c r="B2614" t="s">
        <v>10</v>
      </c>
      <c r="C2614" s="3">
        <v>46128</v>
      </c>
      <c r="D2614" t="s">
        <v>883</v>
      </c>
      <c r="E2614" t="s">
        <v>21</v>
      </c>
      <c r="F2614" t="s">
        <v>889</v>
      </c>
      <c r="G2614" t="s">
        <v>16</v>
      </c>
      <c r="H2614" s="4">
        <v>0</v>
      </c>
      <c r="J2614" t="str">
        <f t="shared" si="80"/>
        <v>0000193607Consolidated City Population</v>
      </c>
      <c r="K2614" s="4">
        <f t="shared" si="81"/>
        <v>0</v>
      </c>
    </row>
    <row r="2615" spans="1:11">
      <c r="A2615" t="s">
        <v>888</v>
      </c>
      <c r="B2615" t="s">
        <v>10</v>
      </c>
      <c r="C2615" s="3">
        <v>46128</v>
      </c>
      <c r="D2615" t="s">
        <v>883</v>
      </c>
      <c r="E2615" t="s">
        <v>21</v>
      </c>
      <c r="F2615" t="s">
        <v>889</v>
      </c>
      <c r="G2615" t="s">
        <v>15</v>
      </c>
      <c r="H2615" s="4">
        <v>1641</v>
      </c>
      <c r="J2615" t="str">
        <f t="shared" si="80"/>
        <v>0000193607Current Unit Population</v>
      </c>
      <c r="K2615" s="4">
        <f t="shared" si="81"/>
        <v>1641</v>
      </c>
    </row>
    <row r="2616" spans="1:11">
      <c r="A2616" t="s">
        <v>888</v>
      </c>
      <c r="B2616" t="s">
        <v>10</v>
      </c>
      <c r="C2616" s="3">
        <v>46128</v>
      </c>
      <c r="D2616" t="s">
        <v>883</v>
      </c>
      <c r="E2616" t="s">
        <v>21</v>
      </c>
      <c r="F2616" t="s">
        <v>889</v>
      </c>
      <c r="G2616" t="s">
        <v>14</v>
      </c>
      <c r="H2616" s="4">
        <v>1641</v>
      </c>
      <c r="J2616" t="str">
        <f t="shared" si="80"/>
        <v>0000193607Decennial Unit Population</v>
      </c>
      <c r="K2616" s="4">
        <f t="shared" si="81"/>
        <v>1641</v>
      </c>
    </row>
    <row r="2617" spans="1:11">
      <c r="A2617" t="s">
        <v>888</v>
      </c>
      <c r="B2617" t="s">
        <v>10</v>
      </c>
      <c r="C2617" s="3">
        <v>46128</v>
      </c>
      <c r="D2617" t="s">
        <v>883</v>
      </c>
      <c r="E2617" t="s">
        <v>21</v>
      </c>
      <c r="F2617" t="s">
        <v>889</v>
      </c>
      <c r="G2617" t="s">
        <v>19</v>
      </c>
      <c r="H2617" s="4">
        <v>13.74</v>
      </c>
      <c r="J2617" t="str">
        <f t="shared" si="80"/>
        <v>0000193607Miles of Road of Unit</v>
      </c>
      <c r="K2617" s="4">
        <f t="shared" si="81"/>
        <v>13.74</v>
      </c>
    </row>
    <row r="2618" spans="1:11">
      <c r="A2618" t="s">
        <v>890</v>
      </c>
      <c r="B2618" t="s">
        <v>10</v>
      </c>
      <c r="C2618" s="3">
        <v>46128</v>
      </c>
      <c r="D2618" t="s">
        <v>883</v>
      </c>
      <c r="E2618" t="s">
        <v>21</v>
      </c>
      <c r="F2618" t="s">
        <v>891</v>
      </c>
      <c r="G2618" t="s">
        <v>19</v>
      </c>
      <c r="H2618" s="4">
        <v>13.46</v>
      </c>
      <c r="J2618" t="str">
        <f t="shared" si="80"/>
        <v>0000193611Miles of Road of Unit</v>
      </c>
      <c r="K2618" s="4">
        <f t="shared" si="81"/>
        <v>13.46</v>
      </c>
    </row>
    <row r="2619" spans="1:11">
      <c r="A2619" t="s">
        <v>890</v>
      </c>
      <c r="B2619" t="s">
        <v>10</v>
      </c>
      <c r="C2619" s="3">
        <v>46128</v>
      </c>
      <c r="D2619" t="s">
        <v>883</v>
      </c>
      <c r="E2619" t="s">
        <v>21</v>
      </c>
      <c r="F2619" t="s">
        <v>891</v>
      </c>
      <c r="G2619" t="s">
        <v>18</v>
      </c>
      <c r="H2619" s="4">
        <v>0</v>
      </c>
      <c r="J2619" t="str">
        <f t="shared" si="80"/>
        <v>0000193611Registered Vehicles</v>
      </c>
      <c r="K2619" s="4">
        <f t="shared" si="81"/>
        <v>0</v>
      </c>
    </row>
    <row r="2620" spans="1:11">
      <c r="A2620" t="s">
        <v>890</v>
      </c>
      <c r="B2620" t="s">
        <v>10</v>
      </c>
      <c r="C2620" s="3">
        <v>46128</v>
      </c>
      <c r="D2620" t="s">
        <v>883</v>
      </c>
      <c r="E2620" t="s">
        <v>21</v>
      </c>
      <c r="F2620" t="s">
        <v>891</v>
      </c>
      <c r="G2620" t="s">
        <v>17</v>
      </c>
      <c r="H2620" s="4">
        <v>0</v>
      </c>
      <c r="J2620" t="str">
        <f t="shared" si="80"/>
        <v>0000193611Registered Automobiles</v>
      </c>
      <c r="K2620" s="4">
        <f t="shared" si="81"/>
        <v>0</v>
      </c>
    </row>
    <row r="2621" spans="1:11">
      <c r="A2621" t="s">
        <v>890</v>
      </c>
      <c r="B2621" t="s">
        <v>10</v>
      </c>
      <c r="C2621" s="3">
        <v>46128</v>
      </c>
      <c r="D2621" t="s">
        <v>883</v>
      </c>
      <c r="E2621" t="s">
        <v>21</v>
      </c>
      <c r="F2621" t="s">
        <v>891</v>
      </c>
      <c r="G2621" t="s">
        <v>16</v>
      </c>
      <c r="H2621" s="4">
        <v>0</v>
      </c>
      <c r="J2621" t="str">
        <f t="shared" si="80"/>
        <v>0000193611Consolidated City Population</v>
      </c>
      <c r="K2621" s="4">
        <f t="shared" si="81"/>
        <v>0</v>
      </c>
    </row>
    <row r="2622" spans="1:11">
      <c r="A2622" t="s">
        <v>890</v>
      </c>
      <c r="B2622" t="s">
        <v>10</v>
      </c>
      <c r="C2622" s="3">
        <v>46128</v>
      </c>
      <c r="D2622" t="s">
        <v>883</v>
      </c>
      <c r="E2622" t="s">
        <v>21</v>
      </c>
      <c r="F2622" t="s">
        <v>891</v>
      </c>
      <c r="G2622" t="s">
        <v>14</v>
      </c>
      <c r="H2622" s="4">
        <v>1081</v>
      </c>
      <c r="J2622" t="str">
        <f t="shared" si="80"/>
        <v>0000193611Decennial Unit Population</v>
      </c>
      <c r="K2622" s="4">
        <f t="shared" si="81"/>
        <v>1081</v>
      </c>
    </row>
    <row r="2623" spans="1:11">
      <c r="A2623" t="s">
        <v>890</v>
      </c>
      <c r="B2623" t="s">
        <v>10</v>
      </c>
      <c r="C2623" s="3">
        <v>46128</v>
      </c>
      <c r="D2623" t="s">
        <v>883</v>
      </c>
      <c r="E2623" t="s">
        <v>21</v>
      </c>
      <c r="F2623" t="s">
        <v>891</v>
      </c>
      <c r="G2623" t="s">
        <v>15</v>
      </c>
      <c r="H2623" s="4">
        <v>1081</v>
      </c>
      <c r="J2623" t="str">
        <f t="shared" si="80"/>
        <v>0000193611Current Unit Population</v>
      </c>
      <c r="K2623" s="4">
        <f t="shared" si="81"/>
        <v>1081</v>
      </c>
    </row>
    <row r="2624" spans="1:11">
      <c r="A2624" t="s">
        <v>892</v>
      </c>
      <c r="B2624" t="s">
        <v>10</v>
      </c>
      <c r="C2624" s="3">
        <v>46128</v>
      </c>
      <c r="D2624" t="s">
        <v>883</v>
      </c>
      <c r="E2624" t="s">
        <v>21</v>
      </c>
      <c r="F2624" t="s">
        <v>893</v>
      </c>
      <c r="G2624" t="s">
        <v>14</v>
      </c>
      <c r="H2624" s="4">
        <v>117</v>
      </c>
      <c r="J2624" t="str">
        <f t="shared" si="80"/>
        <v>0000193612Decennial Unit Population</v>
      </c>
      <c r="K2624" s="4">
        <f t="shared" si="81"/>
        <v>117</v>
      </c>
    </row>
    <row r="2625" spans="1:11">
      <c r="A2625" t="s">
        <v>892</v>
      </c>
      <c r="B2625" t="s">
        <v>10</v>
      </c>
      <c r="C2625" s="3">
        <v>46128</v>
      </c>
      <c r="D2625" t="s">
        <v>883</v>
      </c>
      <c r="E2625" t="s">
        <v>21</v>
      </c>
      <c r="F2625" t="s">
        <v>893</v>
      </c>
      <c r="G2625" t="s">
        <v>15</v>
      </c>
      <c r="H2625" s="4">
        <v>117</v>
      </c>
      <c r="J2625" t="str">
        <f t="shared" si="80"/>
        <v>0000193612Current Unit Population</v>
      </c>
      <c r="K2625" s="4">
        <f t="shared" si="81"/>
        <v>117</v>
      </c>
    </row>
    <row r="2626" spans="1:11">
      <c r="A2626" t="s">
        <v>892</v>
      </c>
      <c r="B2626" t="s">
        <v>10</v>
      </c>
      <c r="C2626" s="3">
        <v>46128</v>
      </c>
      <c r="D2626" t="s">
        <v>883</v>
      </c>
      <c r="E2626" t="s">
        <v>21</v>
      </c>
      <c r="F2626" t="s">
        <v>893</v>
      </c>
      <c r="G2626" t="s">
        <v>16</v>
      </c>
      <c r="H2626" s="4">
        <v>0</v>
      </c>
      <c r="J2626" t="str">
        <f t="shared" si="80"/>
        <v>0000193612Consolidated City Population</v>
      </c>
      <c r="K2626" s="4">
        <f t="shared" si="81"/>
        <v>0</v>
      </c>
    </row>
    <row r="2627" spans="1:11">
      <c r="A2627" t="s">
        <v>892</v>
      </c>
      <c r="B2627" t="s">
        <v>10</v>
      </c>
      <c r="C2627" s="3">
        <v>46128</v>
      </c>
      <c r="D2627" t="s">
        <v>883</v>
      </c>
      <c r="E2627" t="s">
        <v>21</v>
      </c>
      <c r="F2627" t="s">
        <v>893</v>
      </c>
      <c r="G2627" t="s">
        <v>17</v>
      </c>
      <c r="H2627" s="4">
        <v>0</v>
      </c>
      <c r="J2627" t="str">
        <f t="shared" ref="J2627:J2690" si="82">A2627&amp;G2627</f>
        <v>0000193612Registered Automobiles</v>
      </c>
      <c r="K2627" s="4">
        <f t="shared" ref="K2627:K2690" si="83">H2627</f>
        <v>0</v>
      </c>
    </row>
    <row r="2628" spans="1:11">
      <c r="A2628" t="s">
        <v>892</v>
      </c>
      <c r="B2628" t="s">
        <v>10</v>
      </c>
      <c r="C2628" s="3">
        <v>46128</v>
      </c>
      <c r="D2628" t="s">
        <v>883</v>
      </c>
      <c r="E2628" t="s">
        <v>21</v>
      </c>
      <c r="F2628" t="s">
        <v>893</v>
      </c>
      <c r="G2628" t="s">
        <v>18</v>
      </c>
      <c r="H2628" s="4">
        <v>0</v>
      </c>
      <c r="J2628" t="str">
        <f t="shared" si="82"/>
        <v>0000193612Registered Vehicles</v>
      </c>
      <c r="K2628" s="4">
        <f t="shared" si="83"/>
        <v>0</v>
      </c>
    </row>
    <row r="2629" spans="1:11">
      <c r="A2629" t="s">
        <v>892</v>
      </c>
      <c r="B2629" t="s">
        <v>10</v>
      </c>
      <c r="C2629" s="3">
        <v>46128</v>
      </c>
      <c r="D2629" t="s">
        <v>883</v>
      </c>
      <c r="E2629" t="s">
        <v>21</v>
      </c>
      <c r="F2629" t="s">
        <v>893</v>
      </c>
      <c r="G2629" t="s">
        <v>19</v>
      </c>
      <c r="H2629" s="4">
        <v>2.12</v>
      </c>
      <c r="J2629" t="str">
        <f t="shared" si="82"/>
        <v>0000193612Miles of Road of Unit</v>
      </c>
      <c r="K2629" s="4">
        <f t="shared" si="83"/>
        <v>2.12</v>
      </c>
    </row>
    <row r="2630" spans="1:11">
      <c r="A2630" t="s">
        <v>894</v>
      </c>
      <c r="B2630" t="s">
        <v>10</v>
      </c>
      <c r="C2630" s="3">
        <v>46128</v>
      </c>
      <c r="D2630" t="s">
        <v>895</v>
      </c>
      <c r="E2630" t="s">
        <v>12</v>
      </c>
      <c r="F2630" t="s">
        <v>13</v>
      </c>
      <c r="G2630" t="s">
        <v>15</v>
      </c>
      <c r="H2630" s="4">
        <v>25558</v>
      </c>
      <c r="J2630" t="str">
        <f t="shared" si="82"/>
        <v>0000082974Current Unit Population</v>
      </c>
      <c r="K2630" s="4">
        <f t="shared" si="83"/>
        <v>25558</v>
      </c>
    </row>
    <row r="2631" spans="1:11">
      <c r="A2631" t="s">
        <v>894</v>
      </c>
      <c r="B2631" t="s">
        <v>10</v>
      </c>
      <c r="C2631" s="3">
        <v>46128</v>
      </c>
      <c r="D2631" t="s">
        <v>895</v>
      </c>
      <c r="E2631" t="s">
        <v>12</v>
      </c>
      <c r="F2631" t="s">
        <v>13</v>
      </c>
      <c r="G2631" t="s">
        <v>14</v>
      </c>
      <c r="H2631" s="4">
        <v>25558</v>
      </c>
      <c r="J2631" t="str">
        <f t="shared" si="82"/>
        <v>0000082974Decennial Unit Population</v>
      </c>
      <c r="K2631" s="4">
        <f t="shared" si="83"/>
        <v>25558</v>
      </c>
    </row>
    <row r="2632" spans="1:11">
      <c r="A2632" t="s">
        <v>894</v>
      </c>
      <c r="B2632" t="s">
        <v>10</v>
      </c>
      <c r="C2632" s="3">
        <v>46128</v>
      </c>
      <c r="D2632" t="s">
        <v>895</v>
      </c>
      <c r="E2632" t="s">
        <v>12</v>
      </c>
      <c r="F2632" t="s">
        <v>13</v>
      </c>
      <c r="G2632" t="s">
        <v>16</v>
      </c>
      <c r="H2632" s="4">
        <v>0</v>
      </c>
      <c r="J2632" t="str">
        <f t="shared" si="82"/>
        <v>0000082974Consolidated City Population</v>
      </c>
      <c r="K2632" s="4">
        <f t="shared" si="83"/>
        <v>0</v>
      </c>
    </row>
    <row r="2633" spans="1:11">
      <c r="A2633" t="s">
        <v>894</v>
      </c>
      <c r="B2633" t="s">
        <v>10</v>
      </c>
      <c r="C2633" s="3">
        <v>46128</v>
      </c>
      <c r="D2633" t="s">
        <v>895</v>
      </c>
      <c r="E2633" t="s">
        <v>12</v>
      </c>
      <c r="F2633" t="s">
        <v>13</v>
      </c>
      <c r="G2633" t="s">
        <v>17</v>
      </c>
      <c r="H2633" s="4">
        <v>31341</v>
      </c>
      <c r="J2633" t="str">
        <f t="shared" si="82"/>
        <v>0000082974Registered Automobiles</v>
      </c>
      <c r="K2633" s="4">
        <f t="shared" si="83"/>
        <v>31341</v>
      </c>
    </row>
    <row r="2634" spans="1:11">
      <c r="A2634" t="s">
        <v>894</v>
      </c>
      <c r="B2634" t="s">
        <v>10</v>
      </c>
      <c r="C2634" s="3">
        <v>46128</v>
      </c>
      <c r="D2634" t="s">
        <v>895</v>
      </c>
      <c r="E2634" t="s">
        <v>12</v>
      </c>
      <c r="F2634" t="s">
        <v>13</v>
      </c>
      <c r="G2634" t="s">
        <v>18</v>
      </c>
      <c r="H2634" s="4">
        <v>56031</v>
      </c>
      <c r="J2634" t="str">
        <f t="shared" si="82"/>
        <v>0000082974Registered Vehicles</v>
      </c>
      <c r="K2634" s="4">
        <f t="shared" si="83"/>
        <v>56031</v>
      </c>
    </row>
    <row r="2635" spans="1:11">
      <c r="A2635" t="s">
        <v>894</v>
      </c>
      <c r="B2635" t="s">
        <v>10</v>
      </c>
      <c r="C2635" s="3">
        <v>46128</v>
      </c>
      <c r="D2635" t="s">
        <v>895</v>
      </c>
      <c r="E2635" t="s">
        <v>12</v>
      </c>
      <c r="F2635" t="s">
        <v>13</v>
      </c>
      <c r="G2635" t="s">
        <v>19</v>
      </c>
      <c r="H2635" s="4">
        <v>811.2</v>
      </c>
      <c r="J2635" t="str">
        <f t="shared" si="82"/>
        <v>0000082974Miles of Road of Unit</v>
      </c>
      <c r="K2635" s="4">
        <f t="shared" si="83"/>
        <v>811.2</v>
      </c>
    </row>
    <row r="2636" spans="1:11">
      <c r="A2636" t="s">
        <v>896</v>
      </c>
      <c r="B2636" t="s">
        <v>10</v>
      </c>
      <c r="C2636" s="3">
        <v>46128</v>
      </c>
      <c r="D2636" t="s">
        <v>895</v>
      </c>
      <c r="E2636" t="s">
        <v>21</v>
      </c>
      <c r="F2636" t="s">
        <v>897</v>
      </c>
      <c r="G2636" t="s">
        <v>15</v>
      </c>
      <c r="H2636" s="4">
        <v>10271</v>
      </c>
      <c r="J2636" t="str">
        <f t="shared" si="82"/>
        <v>0000193623Current Unit Population</v>
      </c>
      <c r="K2636" s="4">
        <f t="shared" si="83"/>
        <v>10271</v>
      </c>
    </row>
    <row r="2637" spans="1:11">
      <c r="A2637" t="s">
        <v>896</v>
      </c>
      <c r="B2637" t="s">
        <v>10</v>
      </c>
      <c r="C2637" s="3">
        <v>46128</v>
      </c>
      <c r="D2637" t="s">
        <v>895</v>
      </c>
      <c r="E2637" t="s">
        <v>21</v>
      </c>
      <c r="F2637" t="s">
        <v>897</v>
      </c>
      <c r="G2637" t="s">
        <v>14</v>
      </c>
      <c r="H2637" s="4">
        <v>10271</v>
      </c>
      <c r="J2637" t="str">
        <f t="shared" si="82"/>
        <v>0000193623Decennial Unit Population</v>
      </c>
      <c r="K2637" s="4">
        <f t="shared" si="83"/>
        <v>10271</v>
      </c>
    </row>
    <row r="2638" spans="1:11">
      <c r="A2638" t="s">
        <v>896</v>
      </c>
      <c r="B2638" t="s">
        <v>10</v>
      </c>
      <c r="C2638" s="3">
        <v>46128</v>
      </c>
      <c r="D2638" t="s">
        <v>895</v>
      </c>
      <c r="E2638" t="s">
        <v>21</v>
      </c>
      <c r="F2638" t="s">
        <v>897</v>
      </c>
      <c r="G2638" t="s">
        <v>16</v>
      </c>
      <c r="H2638" s="4">
        <v>0</v>
      </c>
      <c r="J2638" t="str">
        <f t="shared" si="82"/>
        <v>0000193623Consolidated City Population</v>
      </c>
      <c r="K2638" s="4">
        <f t="shared" si="83"/>
        <v>0</v>
      </c>
    </row>
    <row r="2639" spans="1:11">
      <c r="A2639" t="s">
        <v>896</v>
      </c>
      <c r="B2639" t="s">
        <v>10</v>
      </c>
      <c r="C2639" s="3">
        <v>46128</v>
      </c>
      <c r="D2639" t="s">
        <v>895</v>
      </c>
      <c r="E2639" t="s">
        <v>21</v>
      </c>
      <c r="F2639" t="s">
        <v>897</v>
      </c>
      <c r="G2639" t="s">
        <v>19</v>
      </c>
      <c r="H2639" s="4">
        <v>49.42</v>
      </c>
      <c r="J2639" t="str">
        <f t="shared" si="82"/>
        <v>0000193623Miles of Road of Unit</v>
      </c>
      <c r="K2639" s="4">
        <f t="shared" si="83"/>
        <v>49.42</v>
      </c>
    </row>
    <row r="2640" spans="1:11">
      <c r="A2640" t="s">
        <v>896</v>
      </c>
      <c r="B2640" t="s">
        <v>10</v>
      </c>
      <c r="C2640" s="3">
        <v>46128</v>
      </c>
      <c r="D2640" t="s">
        <v>895</v>
      </c>
      <c r="E2640" t="s">
        <v>21</v>
      </c>
      <c r="F2640" t="s">
        <v>897</v>
      </c>
      <c r="G2640" t="s">
        <v>18</v>
      </c>
      <c r="H2640" s="4">
        <v>0</v>
      </c>
      <c r="J2640" t="str">
        <f t="shared" si="82"/>
        <v>0000193623Registered Vehicles</v>
      </c>
      <c r="K2640" s="4">
        <f t="shared" si="83"/>
        <v>0</v>
      </c>
    </row>
    <row r="2641" spans="1:11">
      <c r="A2641" t="s">
        <v>896</v>
      </c>
      <c r="B2641" t="s">
        <v>10</v>
      </c>
      <c r="C2641" s="3">
        <v>46128</v>
      </c>
      <c r="D2641" t="s">
        <v>895</v>
      </c>
      <c r="E2641" t="s">
        <v>21</v>
      </c>
      <c r="F2641" t="s">
        <v>897</v>
      </c>
      <c r="G2641" t="s">
        <v>17</v>
      </c>
      <c r="H2641" s="4">
        <v>0</v>
      </c>
      <c r="J2641" t="str">
        <f t="shared" si="82"/>
        <v>0000193623Registered Automobiles</v>
      </c>
      <c r="K2641" s="4">
        <f t="shared" si="83"/>
        <v>0</v>
      </c>
    </row>
    <row r="2642" spans="1:11">
      <c r="A2642" t="s">
        <v>898</v>
      </c>
      <c r="B2642" t="s">
        <v>10</v>
      </c>
      <c r="C2642" s="3">
        <v>46128</v>
      </c>
      <c r="D2642" t="s">
        <v>895</v>
      </c>
      <c r="E2642" t="s">
        <v>21</v>
      </c>
      <c r="F2642" t="s">
        <v>899</v>
      </c>
      <c r="G2642" t="s">
        <v>14</v>
      </c>
      <c r="H2642" s="4">
        <v>4568</v>
      </c>
      <c r="J2642" t="str">
        <f t="shared" si="82"/>
        <v>0000193625Decennial Unit Population</v>
      </c>
      <c r="K2642" s="4">
        <f t="shared" si="83"/>
        <v>4568</v>
      </c>
    </row>
    <row r="2643" spans="1:11">
      <c r="A2643" t="s">
        <v>898</v>
      </c>
      <c r="B2643" t="s">
        <v>10</v>
      </c>
      <c r="C2643" s="3">
        <v>46128</v>
      </c>
      <c r="D2643" t="s">
        <v>895</v>
      </c>
      <c r="E2643" t="s">
        <v>21</v>
      </c>
      <c r="F2643" t="s">
        <v>899</v>
      </c>
      <c r="G2643" t="s">
        <v>15</v>
      </c>
      <c r="H2643" s="4">
        <v>4568</v>
      </c>
      <c r="J2643" t="str">
        <f t="shared" si="82"/>
        <v>0000193625Current Unit Population</v>
      </c>
      <c r="K2643" s="4">
        <f t="shared" si="83"/>
        <v>4568</v>
      </c>
    </row>
    <row r="2644" spans="1:11">
      <c r="A2644" t="s">
        <v>898</v>
      </c>
      <c r="B2644" t="s">
        <v>10</v>
      </c>
      <c r="C2644" s="3">
        <v>46128</v>
      </c>
      <c r="D2644" t="s">
        <v>895</v>
      </c>
      <c r="E2644" t="s">
        <v>21</v>
      </c>
      <c r="F2644" t="s">
        <v>899</v>
      </c>
      <c r="G2644" t="s">
        <v>18</v>
      </c>
      <c r="H2644" s="4">
        <v>0</v>
      </c>
      <c r="J2644" t="str">
        <f t="shared" si="82"/>
        <v>0000193625Registered Vehicles</v>
      </c>
      <c r="K2644" s="4">
        <f t="shared" si="83"/>
        <v>0</v>
      </c>
    </row>
    <row r="2645" spans="1:11">
      <c r="A2645" t="s">
        <v>898</v>
      </c>
      <c r="B2645" t="s">
        <v>10</v>
      </c>
      <c r="C2645" s="3">
        <v>46128</v>
      </c>
      <c r="D2645" t="s">
        <v>895</v>
      </c>
      <c r="E2645" t="s">
        <v>21</v>
      </c>
      <c r="F2645" t="s">
        <v>899</v>
      </c>
      <c r="G2645" t="s">
        <v>17</v>
      </c>
      <c r="H2645" s="4">
        <v>0</v>
      </c>
      <c r="J2645" t="str">
        <f t="shared" si="82"/>
        <v>0000193625Registered Automobiles</v>
      </c>
      <c r="K2645" s="4">
        <f t="shared" si="83"/>
        <v>0</v>
      </c>
    </row>
    <row r="2646" spans="1:11">
      <c r="A2646" t="s">
        <v>898</v>
      </c>
      <c r="B2646" t="s">
        <v>10</v>
      </c>
      <c r="C2646" s="3">
        <v>46128</v>
      </c>
      <c r="D2646" t="s">
        <v>895</v>
      </c>
      <c r="E2646" t="s">
        <v>21</v>
      </c>
      <c r="F2646" t="s">
        <v>899</v>
      </c>
      <c r="G2646" t="s">
        <v>16</v>
      </c>
      <c r="H2646" s="4">
        <v>0</v>
      </c>
      <c r="J2646" t="str">
        <f t="shared" si="82"/>
        <v>0000193625Consolidated City Population</v>
      </c>
      <c r="K2646" s="4">
        <f t="shared" si="83"/>
        <v>0</v>
      </c>
    </row>
    <row r="2647" spans="1:11">
      <c r="A2647" t="s">
        <v>898</v>
      </c>
      <c r="B2647" t="s">
        <v>10</v>
      </c>
      <c r="C2647" s="3">
        <v>46128</v>
      </c>
      <c r="D2647" t="s">
        <v>895</v>
      </c>
      <c r="E2647" t="s">
        <v>21</v>
      </c>
      <c r="F2647" t="s">
        <v>899</v>
      </c>
      <c r="G2647" t="s">
        <v>19</v>
      </c>
      <c r="H2647" s="4">
        <v>22.32</v>
      </c>
      <c r="J2647" t="str">
        <f t="shared" si="82"/>
        <v>0000193625Miles of Road of Unit</v>
      </c>
      <c r="K2647" s="4">
        <f t="shared" si="83"/>
        <v>22.32</v>
      </c>
    </row>
    <row r="2648" spans="1:11">
      <c r="A2648" t="s">
        <v>900</v>
      </c>
      <c r="B2648" t="s">
        <v>10</v>
      </c>
      <c r="C2648" s="3">
        <v>46128</v>
      </c>
      <c r="D2648" t="s">
        <v>895</v>
      </c>
      <c r="E2648" t="s">
        <v>21</v>
      </c>
      <c r="F2648" t="s">
        <v>901</v>
      </c>
      <c r="G2648" t="s">
        <v>14</v>
      </c>
      <c r="H2648" s="4">
        <v>2222</v>
      </c>
      <c r="J2648" t="str">
        <f t="shared" si="82"/>
        <v>0000193618Decennial Unit Population</v>
      </c>
      <c r="K2648" s="4">
        <f t="shared" si="83"/>
        <v>2222</v>
      </c>
    </row>
    <row r="2649" spans="1:11">
      <c r="A2649" t="s">
        <v>900</v>
      </c>
      <c r="B2649" t="s">
        <v>10</v>
      </c>
      <c r="C2649" s="3">
        <v>46128</v>
      </c>
      <c r="D2649" t="s">
        <v>895</v>
      </c>
      <c r="E2649" t="s">
        <v>21</v>
      </c>
      <c r="F2649" t="s">
        <v>901</v>
      </c>
      <c r="G2649" t="s">
        <v>15</v>
      </c>
      <c r="H2649" s="4">
        <v>2222</v>
      </c>
      <c r="J2649" t="str">
        <f t="shared" si="82"/>
        <v>0000193618Current Unit Population</v>
      </c>
      <c r="K2649" s="4">
        <f t="shared" si="83"/>
        <v>2222</v>
      </c>
    </row>
    <row r="2650" spans="1:11">
      <c r="A2650" t="s">
        <v>900</v>
      </c>
      <c r="B2650" t="s">
        <v>10</v>
      </c>
      <c r="C2650" s="3">
        <v>46128</v>
      </c>
      <c r="D2650" t="s">
        <v>895</v>
      </c>
      <c r="E2650" t="s">
        <v>21</v>
      </c>
      <c r="F2650" t="s">
        <v>901</v>
      </c>
      <c r="G2650" t="s">
        <v>16</v>
      </c>
      <c r="H2650" s="4">
        <v>0</v>
      </c>
      <c r="J2650" t="str">
        <f t="shared" si="82"/>
        <v>0000193618Consolidated City Population</v>
      </c>
      <c r="K2650" s="4">
        <f t="shared" si="83"/>
        <v>0</v>
      </c>
    </row>
    <row r="2651" spans="1:11">
      <c r="A2651" t="s">
        <v>900</v>
      </c>
      <c r="B2651" t="s">
        <v>10</v>
      </c>
      <c r="C2651" s="3">
        <v>46128</v>
      </c>
      <c r="D2651" t="s">
        <v>895</v>
      </c>
      <c r="E2651" t="s">
        <v>21</v>
      </c>
      <c r="F2651" t="s">
        <v>901</v>
      </c>
      <c r="G2651" t="s">
        <v>17</v>
      </c>
      <c r="H2651" s="4">
        <v>0</v>
      </c>
      <c r="J2651" t="str">
        <f t="shared" si="82"/>
        <v>0000193618Registered Automobiles</v>
      </c>
      <c r="K2651" s="4">
        <f t="shared" si="83"/>
        <v>0</v>
      </c>
    </row>
    <row r="2652" spans="1:11">
      <c r="A2652" t="s">
        <v>900</v>
      </c>
      <c r="B2652" t="s">
        <v>10</v>
      </c>
      <c r="C2652" s="3">
        <v>46128</v>
      </c>
      <c r="D2652" t="s">
        <v>895</v>
      </c>
      <c r="E2652" t="s">
        <v>21</v>
      </c>
      <c r="F2652" t="s">
        <v>901</v>
      </c>
      <c r="G2652" t="s">
        <v>18</v>
      </c>
      <c r="H2652" s="4">
        <v>0</v>
      </c>
      <c r="J2652" t="str">
        <f t="shared" si="82"/>
        <v>0000193618Registered Vehicles</v>
      </c>
      <c r="K2652" s="4">
        <f t="shared" si="83"/>
        <v>0</v>
      </c>
    </row>
    <row r="2653" spans="1:11">
      <c r="A2653" t="s">
        <v>900</v>
      </c>
      <c r="B2653" t="s">
        <v>10</v>
      </c>
      <c r="C2653" s="3">
        <v>46128</v>
      </c>
      <c r="D2653" t="s">
        <v>895</v>
      </c>
      <c r="E2653" t="s">
        <v>21</v>
      </c>
      <c r="F2653" t="s">
        <v>901</v>
      </c>
      <c r="G2653" t="s">
        <v>19</v>
      </c>
      <c r="H2653" s="4">
        <v>16.16</v>
      </c>
      <c r="J2653" t="str">
        <f t="shared" si="82"/>
        <v>0000193618Miles of Road of Unit</v>
      </c>
      <c r="K2653" s="4">
        <f t="shared" si="83"/>
        <v>16.16</v>
      </c>
    </row>
    <row r="2654" spans="1:11">
      <c r="A2654" t="s">
        <v>902</v>
      </c>
      <c r="B2654" t="s">
        <v>10</v>
      </c>
      <c r="C2654" s="3">
        <v>46128</v>
      </c>
      <c r="D2654" t="s">
        <v>895</v>
      </c>
      <c r="E2654" t="s">
        <v>21</v>
      </c>
      <c r="F2654" t="s">
        <v>903</v>
      </c>
      <c r="G2654" t="s">
        <v>15</v>
      </c>
      <c r="H2654" s="4">
        <v>2438</v>
      </c>
      <c r="J2654" t="str">
        <f t="shared" si="82"/>
        <v>0000193621Current Unit Population</v>
      </c>
      <c r="K2654" s="4">
        <f t="shared" si="83"/>
        <v>2438</v>
      </c>
    </row>
    <row r="2655" spans="1:11">
      <c r="A2655" t="s">
        <v>902</v>
      </c>
      <c r="B2655" t="s">
        <v>10</v>
      </c>
      <c r="C2655" s="3">
        <v>46128</v>
      </c>
      <c r="D2655" t="s">
        <v>895</v>
      </c>
      <c r="E2655" t="s">
        <v>21</v>
      </c>
      <c r="F2655" t="s">
        <v>903</v>
      </c>
      <c r="G2655" t="s">
        <v>16</v>
      </c>
      <c r="H2655" s="4">
        <v>0</v>
      </c>
      <c r="J2655" t="str">
        <f t="shared" si="82"/>
        <v>0000193621Consolidated City Population</v>
      </c>
      <c r="K2655" s="4">
        <f t="shared" si="83"/>
        <v>0</v>
      </c>
    </row>
    <row r="2656" spans="1:11">
      <c r="A2656" t="s">
        <v>902</v>
      </c>
      <c r="B2656" t="s">
        <v>10</v>
      </c>
      <c r="C2656" s="3">
        <v>46128</v>
      </c>
      <c r="D2656" t="s">
        <v>895</v>
      </c>
      <c r="E2656" t="s">
        <v>21</v>
      </c>
      <c r="F2656" t="s">
        <v>903</v>
      </c>
      <c r="G2656" t="s">
        <v>17</v>
      </c>
      <c r="H2656" s="4">
        <v>0</v>
      </c>
      <c r="J2656" t="str">
        <f t="shared" si="82"/>
        <v>0000193621Registered Automobiles</v>
      </c>
      <c r="K2656" s="4">
        <f t="shared" si="83"/>
        <v>0</v>
      </c>
    </row>
    <row r="2657" spans="1:11">
      <c r="A2657" t="s">
        <v>902</v>
      </c>
      <c r="B2657" t="s">
        <v>10</v>
      </c>
      <c r="C2657" s="3">
        <v>46128</v>
      </c>
      <c r="D2657" t="s">
        <v>895</v>
      </c>
      <c r="E2657" t="s">
        <v>21</v>
      </c>
      <c r="F2657" t="s">
        <v>903</v>
      </c>
      <c r="G2657" t="s">
        <v>18</v>
      </c>
      <c r="H2657" s="4">
        <v>0</v>
      </c>
      <c r="J2657" t="str">
        <f t="shared" si="82"/>
        <v>0000193621Registered Vehicles</v>
      </c>
      <c r="K2657" s="4">
        <f t="shared" si="83"/>
        <v>0</v>
      </c>
    </row>
    <row r="2658" spans="1:11">
      <c r="A2658" t="s">
        <v>902</v>
      </c>
      <c r="B2658" t="s">
        <v>10</v>
      </c>
      <c r="C2658" s="3">
        <v>46128</v>
      </c>
      <c r="D2658" t="s">
        <v>895</v>
      </c>
      <c r="E2658" t="s">
        <v>21</v>
      </c>
      <c r="F2658" t="s">
        <v>903</v>
      </c>
      <c r="G2658" t="s">
        <v>19</v>
      </c>
      <c r="H2658" s="4">
        <v>14.11</v>
      </c>
      <c r="J2658" t="str">
        <f t="shared" si="82"/>
        <v>0000193621Miles of Road of Unit</v>
      </c>
      <c r="K2658" s="4">
        <f t="shared" si="83"/>
        <v>14.11</v>
      </c>
    </row>
    <row r="2659" spans="1:11">
      <c r="A2659" t="s">
        <v>902</v>
      </c>
      <c r="B2659" t="s">
        <v>10</v>
      </c>
      <c r="C2659" s="3">
        <v>46128</v>
      </c>
      <c r="D2659" t="s">
        <v>895</v>
      </c>
      <c r="E2659" t="s">
        <v>21</v>
      </c>
      <c r="F2659" t="s">
        <v>903</v>
      </c>
      <c r="G2659" t="s">
        <v>14</v>
      </c>
      <c r="H2659" s="4">
        <v>2438</v>
      </c>
      <c r="J2659" t="str">
        <f t="shared" si="82"/>
        <v>0000193621Decennial Unit Population</v>
      </c>
      <c r="K2659" s="4">
        <f t="shared" si="83"/>
        <v>2438</v>
      </c>
    </row>
    <row r="2660" spans="1:11">
      <c r="A2660" t="s">
        <v>904</v>
      </c>
      <c r="B2660" t="s">
        <v>10</v>
      </c>
      <c r="C2660" s="3">
        <v>46128</v>
      </c>
      <c r="D2660" t="s">
        <v>895</v>
      </c>
      <c r="E2660" t="s">
        <v>21</v>
      </c>
      <c r="F2660" t="s">
        <v>905</v>
      </c>
      <c r="G2660" t="s">
        <v>18</v>
      </c>
      <c r="H2660" s="4">
        <v>0</v>
      </c>
      <c r="J2660" t="str">
        <f t="shared" si="82"/>
        <v>0000193622Registered Vehicles</v>
      </c>
      <c r="K2660" s="4">
        <f t="shared" si="83"/>
        <v>0</v>
      </c>
    </row>
    <row r="2661" spans="1:11">
      <c r="A2661" t="s">
        <v>904</v>
      </c>
      <c r="B2661" t="s">
        <v>10</v>
      </c>
      <c r="C2661" s="3">
        <v>46128</v>
      </c>
      <c r="D2661" t="s">
        <v>895</v>
      </c>
      <c r="E2661" t="s">
        <v>21</v>
      </c>
      <c r="F2661" t="s">
        <v>905</v>
      </c>
      <c r="G2661" t="s">
        <v>15</v>
      </c>
      <c r="H2661" s="4">
        <v>487</v>
      </c>
      <c r="J2661" t="str">
        <f t="shared" si="82"/>
        <v>0000193622Current Unit Population</v>
      </c>
      <c r="K2661" s="4">
        <f t="shared" si="83"/>
        <v>487</v>
      </c>
    </row>
    <row r="2662" spans="1:11">
      <c r="A2662" t="s">
        <v>904</v>
      </c>
      <c r="B2662" t="s">
        <v>10</v>
      </c>
      <c r="C2662" s="3">
        <v>46128</v>
      </c>
      <c r="D2662" t="s">
        <v>895</v>
      </c>
      <c r="E2662" t="s">
        <v>21</v>
      </c>
      <c r="F2662" t="s">
        <v>905</v>
      </c>
      <c r="G2662" t="s">
        <v>16</v>
      </c>
      <c r="H2662" s="4">
        <v>0</v>
      </c>
      <c r="J2662" t="str">
        <f t="shared" si="82"/>
        <v>0000193622Consolidated City Population</v>
      </c>
      <c r="K2662" s="4">
        <f t="shared" si="83"/>
        <v>0</v>
      </c>
    </row>
    <row r="2663" spans="1:11">
      <c r="A2663" t="s">
        <v>904</v>
      </c>
      <c r="B2663" t="s">
        <v>10</v>
      </c>
      <c r="C2663" s="3">
        <v>46128</v>
      </c>
      <c r="D2663" t="s">
        <v>895</v>
      </c>
      <c r="E2663" t="s">
        <v>21</v>
      </c>
      <c r="F2663" t="s">
        <v>905</v>
      </c>
      <c r="G2663" t="s">
        <v>17</v>
      </c>
      <c r="H2663" s="4">
        <v>0</v>
      </c>
      <c r="J2663" t="str">
        <f t="shared" si="82"/>
        <v>0000193622Registered Automobiles</v>
      </c>
      <c r="K2663" s="4">
        <f t="shared" si="83"/>
        <v>0</v>
      </c>
    </row>
    <row r="2664" spans="1:11">
      <c r="A2664" t="s">
        <v>904</v>
      </c>
      <c r="B2664" t="s">
        <v>10</v>
      </c>
      <c r="C2664" s="3">
        <v>46128</v>
      </c>
      <c r="D2664" t="s">
        <v>895</v>
      </c>
      <c r="E2664" t="s">
        <v>21</v>
      </c>
      <c r="F2664" t="s">
        <v>905</v>
      </c>
      <c r="G2664" t="s">
        <v>14</v>
      </c>
      <c r="H2664" s="4">
        <v>487</v>
      </c>
      <c r="J2664" t="str">
        <f t="shared" si="82"/>
        <v>0000193622Decennial Unit Population</v>
      </c>
      <c r="K2664" s="4">
        <f t="shared" si="83"/>
        <v>487</v>
      </c>
    </row>
    <row r="2665" spans="1:11">
      <c r="A2665" t="s">
        <v>904</v>
      </c>
      <c r="B2665" t="s">
        <v>10</v>
      </c>
      <c r="C2665" s="3">
        <v>46128</v>
      </c>
      <c r="D2665" t="s">
        <v>895</v>
      </c>
      <c r="E2665" t="s">
        <v>21</v>
      </c>
      <c r="F2665" t="s">
        <v>905</v>
      </c>
      <c r="G2665" t="s">
        <v>19</v>
      </c>
      <c r="H2665" s="4">
        <v>3.09</v>
      </c>
      <c r="J2665" t="str">
        <f t="shared" si="82"/>
        <v>0000193622Miles of Road of Unit</v>
      </c>
      <c r="K2665" s="4">
        <f t="shared" si="83"/>
        <v>3.09</v>
      </c>
    </row>
    <row r="2666" spans="1:11">
      <c r="A2666" t="s">
        <v>906</v>
      </c>
      <c r="B2666" t="s">
        <v>10</v>
      </c>
      <c r="C2666" s="3">
        <v>46128</v>
      </c>
      <c r="D2666" t="s">
        <v>895</v>
      </c>
      <c r="E2666" t="s">
        <v>21</v>
      </c>
      <c r="F2666" t="s">
        <v>907</v>
      </c>
      <c r="G2666" t="s">
        <v>16</v>
      </c>
      <c r="H2666" s="4">
        <v>0</v>
      </c>
      <c r="J2666" t="str">
        <f t="shared" si="82"/>
        <v>0000193627Consolidated City Population</v>
      </c>
      <c r="K2666" s="4">
        <f t="shared" si="83"/>
        <v>0</v>
      </c>
    </row>
    <row r="2667" spans="1:11">
      <c r="A2667" t="s">
        <v>906</v>
      </c>
      <c r="B2667" t="s">
        <v>10</v>
      </c>
      <c r="C2667" s="3">
        <v>46128</v>
      </c>
      <c r="D2667" t="s">
        <v>895</v>
      </c>
      <c r="E2667" t="s">
        <v>21</v>
      </c>
      <c r="F2667" t="s">
        <v>907</v>
      </c>
      <c r="G2667" t="s">
        <v>15</v>
      </c>
      <c r="H2667" s="4">
        <v>1322</v>
      </c>
      <c r="J2667" t="str">
        <f t="shared" si="82"/>
        <v>0000193627Current Unit Population</v>
      </c>
      <c r="K2667" s="4">
        <f t="shared" si="83"/>
        <v>1322</v>
      </c>
    </row>
    <row r="2668" spans="1:11">
      <c r="A2668" t="s">
        <v>906</v>
      </c>
      <c r="B2668" t="s">
        <v>10</v>
      </c>
      <c r="C2668" s="3">
        <v>46128</v>
      </c>
      <c r="D2668" t="s">
        <v>895</v>
      </c>
      <c r="E2668" t="s">
        <v>21</v>
      </c>
      <c r="F2668" t="s">
        <v>907</v>
      </c>
      <c r="G2668" t="s">
        <v>19</v>
      </c>
      <c r="H2668" s="4">
        <v>13.79</v>
      </c>
      <c r="J2668" t="str">
        <f t="shared" si="82"/>
        <v>0000193627Miles of Road of Unit</v>
      </c>
      <c r="K2668" s="4">
        <f t="shared" si="83"/>
        <v>13.79</v>
      </c>
    </row>
    <row r="2669" spans="1:11">
      <c r="A2669" t="s">
        <v>906</v>
      </c>
      <c r="B2669" t="s">
        <v>10</v>
      </c>
      <c r="C2669" s="3">
        <v>46128</v>
      </c>
      <c r="D2669" t="s">
        <v>895</v>
      </c>
      <c r="E2669" t="s">
        <v>21</v>
      </c>
      <c r="F2669" t="s">
        <v>907</v>
      </c>
      <c r="G2669" t="s">
        <v>18</v>
      </c>
      <c r="H2669" s="4">
        <v>0</v>
      </c>
      <c r="J2669" t="str">
        <f t="shared" si="82"/>
        <v>0000193627Registered Vehicles</v>
      </c>
      <c r="K2669" s="4">
        <f t="shared" si="83"/>
        <v>0</v>
      </c>
    </row>
    <row r="2670" spans="1:11">
      <c r="A2670" t="s">
        <v>906</v>
      </c>
      <c r="B2670" t="s">
        <v>10</v>
      </c>
      <c r="C2670" s="3">
        <v>46128</v>
      </c>
      <c r="D2670" t="s">
        <v>895</v>
      </c>
      <c r="E2670" t="s">
        <v>21</v>
      </c>
      <c r="F2670" t="s">
        <v>907</v>
      </c>
      <c r="G2670" t="s">
        <v>17</v>
      </c>
      <c r="H2670" s="4">
        <v>0</v>
      </c>
      <c r="J2670" t="str">
        <f t="shared" si="82"/>
        <v>0000193627Registered Automobiles</v>
      </c>
      <c r="K2670" s="4">
        <f t="shared" si="83"/>
        <v>0</v>
      </c>
    </row>
    <row r="2671" spans="1:11">
      <c r="A2671" t="s">
        <v>906</v>
      </c>
      <c r="B2671" t="s">
        <v>10</v>
      </c>
      <c r="C2671" s="3">
        <v>46128</v>
      </c>
      <c r="D2671" t="s">
        <v>895</v>
      </c>
      <c r="E2671" t="s">
        <v>21</v>
      </c>
      <c r="F2671" t="s">
        <v>907</v>
      </c>
      <c r="G2671" t="s">
        <v>14</v>
      </c>
      <c r="H2671" s="4">
        <v>1322</v>
      </c>
      <c r="J2671" t="str">
        <f t="shared" si="82"/>
        <v>0000193627Decennial Unit Population</v>
      </c>
      <c r="K2671" s="4">
        <f t="shared" si="83"/>
        <v>1322</v>
      </c>
    </row>
    <row r="2672" spans="1:11">
      <c r="A2672" t="s">
        <v>908</v>
      </c>
      <c r="B2672" t="s">
        <v>10</v>
      </c>
      <c r="C2672" s="3">
        <v>46128</v>
      </c>
      <c r="D2672" t="s">
        <v>909</v>
      </c>
      <c r="E2672" t="s">
        <v>12</v>
      </c>
      <c r="F2672" t="s">
        <v>13</v>
      </c>
      <c r="G2672" t="s">
        <v>18</v>
      </c>
      <c r="H2672" s="4">
        <v>7752</v>
      </c>
      <c r="J2672" t="str">
        <f t="shared" si="82"/>
        <v>0000075167Registered Vehicles</v>
      </c>
      <c r="K2672" s="4">
        <f t="shared" si="83"/>
        <v>7752</v>
      </c>
    </row>
    <row r="2673" spans="1:11">
      <c r="A2673" t="s">
        <v>908</v>
      </c>
      <c r="B2673" t="s">
        <v>10</v>
      </c>
      <c r="C2673" s="3">
        <v>46128</v>
      </c>
      <c r="D2673" t="s">
        <v>909</v>
      </c>
      <c r="E2673" t="s">
        <v>12</v>
      </c>
      <c r="F2673" t="s">
        <v>13</v>
      </c>
      <c r="G2673" t="s">
        <v>19</v>
      </c>
      <c r="H2673" s="4">
        <v>135.1</v>
      </c>
      <c r="J2673" t="str">
        <f t="shared" si="82"/>
        <v>0000075167Miles of Road of Unit</v>
      </c>
      <c r="K2673" s="4">
        <f t="shared" si="83"/>
        <v>135.1</v>
      </c>
    </row>
    <row r="2674" spans="1:11">
      <c r="A2674" t="s">
        <v>908</v>
      </c>
      <c r="B2674" t="s">
        <v>10</v>
      </c>
      <c r="C2674" s="3">
        <v>46128</v>
      </c>
      <c r="D2674" t="s">
        <v>909</v>
      </c>
      <c r="E2674" t="s">
        <v>12</v>
      </c>
      <c r="F2674" t="s">
        <v>13</v>
      </c>
      <c r="G2674" t="s">
        <v>17</v>
      </c>
      <c r="H2674" s="4">
        <v>4159</v>
      </c>
      <c r="J2674" t="str">
        <f t="shared" si="82"/>
        <v>0000075167Registered Automobiles</v>
      </c>
      <c r="K2674" s="4">
        <f t="shared" si="83"/>
        <v>4159</v>
      </c>
    </row>
    <row r="2675" spans="1:11">
      <c r="A2675" t="s">
        <v>908</v>
      </c>
      <c r="B2675" t="s">
        <v>10</v>
      </c>
      <c r="C2675" s="3">
        <v>46128</v>
      </c>
      <c r="D2675" t="s">
        <v>909</v>
      </c>
      <c r="E2675" t="s">
        <v>12</v>
      </c>
      <c r="F2675" t="s">
        <v>13</v>
      </c>
      <c r="G2675" t="s">
        <v>16</v>
      </c>
      <c r="H2675" s="4">
        <v>0</v>
      </c>
      <c r="J2675" t="str">
        <f t="shared" si="82"/>
        <v>0000075167Consolidated City Population</v>
      </c>
      <c r="K2675" s="4">
        <f t="shared" si="83"/>
        <v>0</v>
      </c>
    </row>
    <row r="2676" spans="1:11">
      <c r="A2676" t="s">
        <v>908</v>
      </c>
      <c r="B2676" t="s">
        <v>10</v>
      </c>
      <c r="C2676" s="3">
        <v>46128</v>
      </c>
      <c r="D2676" t="s">
        <v>909</v>
      </c>
      <c r="E2676" t="s">
        <v>12</v>
      </c>
      <c r="F2676" t="s">
        <v>13</v>
      </c>
      <c r="G2676" t="s">
        <v>15</v>
      </c>
      <c r="H2676" s="4">
        <v>3692</v>
      </c>
      <c r="J2676" t="str">
        <f t="shared" si="82"/>
        <v>0000075167Current Unit Population</v>
      </c>
      <c r="K2676" s="4">
        <f t="shared" si="83"/>
        <v>3692</v>
      </c>
    </row>
    <row r="2677" spans="1:11">
      <c r="A2677" t="s">
        <v>908</v>
      </c>
      <c r="B2677" t="s">
        <v>10</v>
      </c>
      <c r="C2677" s="3">
        <v>46128</v>
      </c>
      <c r="D2677" t="s">
        <v>909</v>
      </c>
      <c r="E2677" t="s">
        <v>12</v>
      </c>
      <c r="F2677" t="s">
        <v>13</v>
      </c>
      <c r="G2677" t="s">
        <v>14</v>
      </c>
      <c r="H2677" s="4">
        <v>3692</v>
      </c>
      <c r="J2677" t="str">
        <f t="shared" si="82"/>
        <v>0000075167Decennial Unit Population</v>
      </c>
      <c r="K2677" s="4">
        <f t="shared" si="83"/>
        <v>3692</v>
      </c>
    </row>
    <row r="2678" spans="1:11">
      <c r="A2678" t="s">
        <v>910</v>
      </c>
      <c r="B2678" t="s">
        <v>10</v>
      </c>
      <c r="C2678" s="3">
        <v>46128</v>
      </c>
      <c r="D2678" t="s">
        <v>909</v>
      </c>
      <c r="E2678" t="s">
        <v>21</v>
      </c>
      <c r="F2678" t="s">
        <v>911</v>
      </c>
      <c r="G2678" t="s">
        <v>18</v>
      </c>
      <c r="H2678" s="4">
        <v>0</v>
      </c>
      <c r="J2678" t="str">
        <f t="shared" si="82"/>
        <v>0000193636Registered Vehicles</v>
      </c>
      <c r="K2678" s="4">
        <f t="shared" si="83"/>
        <v>0</v>
      </c>
    </row>
    <row r="2679" spans="1:11">
      <c r="A2679" t="s">
        <v>910</v>
      </c>
      <c r="B2679" t="s">
        <v>10</v>
      </c>
      <c r="C2679" s="3">
        <v>46128</v>
      </c>
      <c r="D2679" t="s">
        <v>909</v>
      </c>
      <c r="E2679" t="s">
        <v>21</v>
      </c>
      <c r="F2679" t="s">
        <v>911</v>
      </c>
      <c r="G2679" t="s">
        <v>17</v>
      </c>
      <c r="H2679" s="4">
        <v>0</v>
      </c>
      <c r="J2679" t="str">
        <f t="shared" si="82"/>
        <v>0000193636Registered Automobiles</v>
      </c>
      <c r="K2679" s="4">
        <f t="shared" si="83"/>
        <v>0</v>
      </c>
    </row>
    <row r="2680" spans="1:11">
      <c r="A2680" t="s">
        <v>910</v>
      </c>
      <c r="B2680" t="s">
        <v>10</v>
      </c>
      <c r="C2680" s="3">
        <v>46128</v>
      </c>
      <c r="D2680" t="s">
        <v>909</v>
      </c>
      <c r="E2680" t="s">
        <v>21</v>
      </c>
      <c r="F2680" t="s">
        <v>911</v>
      </c>
      <c r="G2680" t="s">
        <v>16</v>
      </c>
      <c r="H2680" s="4">
        <v>0</v>
      </c>
      <c r="J2680" t="str">
        <f t="shared" si="82"/>
        <v>0000193636Consolidated City Population</v>
      </c>
      <c r="K2680" s="4">
        <f t="shared" si="83"/>
        <v>0</v>
      </c>
    </row>
    <row r="2681" spans="1:11">
      <c r="A2681" t="s">
        <v>910</v>
      </c>
      <c r="B2681" t="s">
        <v>10</v>
      </c>
      <c r="C2681" s="3">
        <v>46128</v>
      </c>
      <c r="D2681" t="s">
        <v>909</v>
      </c>
      <c r="E2681" t="s">
        <v>21</v>
      </c>
      <c r="F2681" t="s">
        <v>911</v>
      </c>
      <c r="G2681" t="s">
        <v>15</v>
      </c>
      <c r="H2681" s="4">
        <v>2248</v>
      </c>
      <c r="J2681" t="str">
        <f t="shared" si="82"/>
        <v>0000193636Current Unit Population</v>
      </c>
      <c r="K2681" s="4">
        <f t="shared" si="83"/>
        <v>2248</v>
      </c>
    </row>
    <row r="2682" spans="1:11">
      <c r="A2682" t="s">
        <v>910</v>
      </c>
      <c r="B2682" t="s">
        <v>10</v>
      </c>
      <c r="C2682" s="3">
        <v>46128</v>
      </c>
      <c r="D2682" t="s">
        <v>909</v>
      </c>
      <c r="E2682" t="s">
        <v>21</v>
      </c>
      <c r="F2682" t="s">
        <v>911</v>
      </c>
      <c r="G2682" t="s">
        <v>14</v>
      </c>
      <c r="H2682" s="4">
        <v>2248</v>
      </c>
      <c r="J2682" t="str">
        <f t="shared" si="82"/>
        <v>0000193636Decennial Unit Population</v>
      </c>
      <c r="K2682" s="4">
        <f t="shared" si="83"/>
        <v>2248</v>
      </c>
    </row>
    <row r="2683" spans="1:11">
      <c r="A2683" t="s">
        <v>910</v>
      </c>
      <c r="B2683" t="s">
        <v>10</v>
      </c>
      <c r="C2683" s="3">
        <v>46128</v>
      </c>
      <c r="D2683" t="s">
        <v>909</v>
      </c>
      <c r="E2683" t="s">
        <v>21</v>
      </c>
      <c r="F2683" t="s">
        <v>911</v>
      </c>
      <c r="G2683" t="s">
        <v>19</v>
      </c>
      <c r="H2683" s="4">
        <v>11.96</v>
      </c>
      <c r="J2683" t="str">
        <f t="shared" si="82"/>
        <v>0000193636Miles of Road of Unit</v>
      </c>
      <c r="K2683" s="4">
        <f t="shared" si="83"/>
        <v>11.96</v>
      </c>
    </row>
    <row r="2684" spans="1:11">
      <c r="A2684" t="s">
        <v>912</v>
      </c>
      <c r="B2684" t="s">
        <v>10</v>
      </c>
      <c r="C2684" s="3">
        <v>46128</v>
      </c>
      <c r="D2684" t="s">
        <v>913</v>
      </c>
      <c r="E2684" t="s">
        <v>12</v>
      </c>
      <c r="F2684" t="s">
        <v>13</v>
      </c>
      <c r="G2684" t="s">
        <v>14</v>
      </c>
      <c r="H2684" s="4">
        <v>11830</v>
      </c>
      <c r="J2684" t="str">
        <f t="shared" si="82"/>
        <v>0000082975Decennial Unit Population</v>
      </c>
      <c r="K2684" s="4">
        <f t="shared" si="83"/>
        <v>11830</v>
      </c>
    </row>
    <row r="2685" spans="1:11">
      <c r="A2685" t="s">
        <v>912</v>
      </c>
      <c r="B2685" t="s">
        <v>10</v>
      </c>
      <c r="C2685" s="3">
        <v>46128</v>
      </c>
      <c r="D2685" t="s">
        <v>913</v>
      </c>
      <c r="E2685" t="s">
        <v>12</v>
      </c>
      <c r="F2685" t="s">
        <v>13</v>
      </c>
      <c r="G2685" t="s">
        <v>19</v>
      </c>
      <c r="H2685" s="4">
        <v>591.41999999999996</v>
      </c>
      <c r="J2685" t="str">
        <f t="shared" si="82"/>
        <v>0000082975Miles of Road of Unit</v>
      </c>
      <c r="K2685" s="4">
        <f t="shared" si="83"/>
        <v>591.41999999999996</v>
      </c>
    </row>
    <row r="2686" spans="1:11">
      <c r="A2686" t="s">
        <v>912</v>
      </c>
      <c r="B2686" t="s">
        <v>10</v>
      </c>
      <c r="C2686" s="3">
        <v>46128</v>
      </c>
      <c r="D2686" t="s">
        <v>913</v>
      </c>
      <c r="E2686" t="s">
        <v>12</v>
      </c>
      <c r="F2686" t="s">
        <v>13</v>
      </c>
      <c r="G2686" t="s">
        <v>18</v>
      </c>
      <c r="H2686" s="4">
        <v>25092</v>
      </c>
      <c r="J2686" t="str">
        <f t="shared" si="82"/>
        <v>0000082975Registered Vehicles</v>
      </c>
      <c r="K2686" s="4">
        <f t="shared" si="83"/>
        <v>25092</v>
      </c>
    </row>
    <row r="2687" spans="1:11">
      <c r="A2687" t="s">
        <v>912</v>
      </c>
      <c r="B2687" t="s">
        <v>10</v>
      </c>
      <c r="C2687" s="3">
        <v>46128</v>
      </c>
      <c r="D2687" t="s">
        <v>913</v>
      </c>
      <c r="E2687" t="s">
        <v>12</v>
      </c>
      <c r="F2687" t="s">
        <v>13</v>
      </c>
      <c r="G2687" t="s">
        <v>17</v>
      </c>
      <c r="H2687" s="4">
        <v>12046</v>
      </c>
      <c r="J2687" t="str">
        <f t="shared" si="82"/>
        <v>0000082975Registered Automobiles</v>
      </c>
      <c r="K2687" s="4">
        <f t="shared" si="83"/>
        <v>12046</v>
      </c>
    </row>
    <row r="2688" spans="1:11">
      <c r="A2688" t="s">
        <v>912</v>
      </c>
      <c r="B2688" t="s">
        <v>10</v>
      </c>
      <c r="C2688" s="3">
        <v>46128</v>
      </c>
      <c r="D2688" t="s">
        <v>913</v>
      </c>
      <c r="E2688" t="s">
        <v>12</v>
      </c>
      <c r="F2688" t="s">
        <v>13</v>
      </c>
      <c r="G2688" t="s">
        <v>16</v>
      </c>
      <c r="H2688" s="4">
        <v>0</v>
      </c>
      <c r="J2688" t="str">
        <f t="shared" si="82"/>
        <v>0000082975Consolidated City Population</v>
      </c>
      <c r="K2688" s="4">
        <f t="shared" si="83"/>
        <v>0</v>
      </c>
    </row>
    <row r="2689" spans="1:11">
      <c r="A2689" t="s">
        <v>912</v>
      </c>
      <c r="B2689" t="s">
        <v>10</v>
      </c>
      <c r="C2689" s="3">
        <v>46128</v>
      </c>
      <c r="D2689" t="s">
        <v>913</v>
      </c>
      <c r="E2689" t="s">
        <v>12</v>
      </c>
      <c r="F2689" t="s">
        <v>13</v>
      </c>
      <c r="G2689" t="s">
        <v>15</v>
      </c>
      <c r="H2689" s="4">
        <v>11830</v>
      </c>
      <c r="J2689" t="str">
        <f t="shared" si="82"/>
        <v>0000082975Current Unit Population</v>
      </c>
      <c r="K2689" s="4">
        <f t="shared" si="83"/>
        <v>11830</v>
      </c>
    </row>
    <row r="2690" spans="1:11">
      <c r="A2690" t="s">
        <v>914</v>
      </c>
      <c r="B2690" t="s">
        <v>10</v>
      </c>
      <c r="C2690" s="3">
        <v>46128</v>
      </c>
      <c r="D2690" t="s">
        <v>913</v>
      </c>
      <c r="E2690" t="s">
        <v>21</v>
      </c>
      <c r="F2690" t="s">
        <v>915</v>
      </c>
      <c r="G2690" t="s">
        <v>14</v>
      </c>
      <c r="H2690" s="4">
        <v>1722</v>
      </c>
      <c r="J2690" t="str">
        <f t="shared" si="82"/>
        <v>0000193640Decennial Unit Population</v>
      </c>
      <c r="K2690" s="4">
        <f t="shared" si="83"/>
        <v>1722</v>
      </c>
    </row>
    <row r="2691" spans="1:11">
      <c r="A2691" t="s">
        <v>914</v>
      </c>
      <c r="B2691" t="s">
        <v>10</v>
      </c>
      <c r="C2691" s="3">
        <v>46128</v>
      </c>
      <c r="D2691" t="s">
        <v>913</v>
      </c>
      <c r="E2691" t="s">
        <v>21</v>
      </c>
      <c r="F2691" t="s">
        <v>915</v>
      </c>
      <c r="G2691" t="s">
        <v>16</v>
      </c>
      <c r="H2691" s="4">
        <v>0</v>
      </c>
      <c r="J2691" t="str">
        <f t="shared" ref="J2691:J2754" si="84">A2691&amp;G2691</f>
        <v>0000193640Consolidated City Population</v>
      </c>
      <c r="K2691" s="4">
        <f t="shared" ref="K2691:K2754" si="85">H2691</f>
        <v>0</v>
      </c>
    </row>
    <row r="2692" spans="1:11">
      <c r="A2692" t="s">
        <v>914</v>
      </c>
      <c r="B2692" t="s">
        <v>10</v>
      </c>
      <c r="C2692" s="3">
        <v>46128</v>
      </c>
      <c r="D2692" t="s">
        <v>913</v>
      </c>
      <c r="E2692" t="s">
        <v>21</v>
      </c>
      <c r="F2692" t="s">
        <v>915</v>
      </c>
      <c r="G2692" t="s">
        <v>15</v>
      </c>
      <c r="H2692" s="4">
        <v>1722</v>
      </c>
      <c r="J2692" t="str">
        <f t="shared" si="84"/>
        <v>0000193640Current Unit Population</v>
      </c>
      <c r="K2692" s="4">
        <f t="shared" si="85"/>
        <v>1722</v>
      </c>
    </row>
    <row r="2693" spans="1:11">
      <c r="A2693" t="s">
        <v>914</v>
      </c>
      <c r="B2693" t="s">
        <v>10</v>
      </c>
      <c r="C2693" s="3">
        <v>46128</v>
      </c>
      <c r="D2693" t="s">
        <v>913</v>
      </c>
      <c r="E2693" t="s">
        <v>21</v>
      </c>
      <c r="F2693" t="s">
        <v>915</v>
      </c>
      <c r="G2693" t="s">
        <v>17</v>
      </c>
      <c r="H2693" s="4">
        <v>0</v>
      </c>
      <c r="J2693" t="str">
        <f t="shared" si="84"/>
        <v>0000193640Registered Automobiles</v>
      </c>
      <c r="K2693" s="4">
        <f t="shared" si="85"/>
        <v>0</v>
      </c>
    </row>
    <row r="2694" spans="1:11">
      <c r="A2694" t="s">
        <v>914</v>
      </c>
      <c r="B2694" t="s">
        <v>10</v>
      </c>
      <c r="C2694" s="3">
        <v>46128</v>
      </c>
      <c r="D2694" t="s">
        <v>913</v>
      </c>
      <c r="E2694" t="s">
        <v>21</v>
      </c>
      <c r="F2694" t="s">
        <v>915</v>
      </c>
      <c r="G2694" t="s">
        <v>18</v>
      </c>
      <c r="H2694" s="4">
        <v>0</v>
      </c>
      <c r="J2694" t="str">
        <f t="shared" si="84"/>
        <v>0000193640Registered Vehicles</v>
      </c>
      <c r="K2694" s="4">
        <f t="shared" si="85"/>
        <v>0</v>
      </c>
    </row>
    <row r="2695" spans="1:11">
      <c r="A2695" t="s">
        <v>914</v>
      </c>
      <c r="B2695" t="s">
        <v>10</v>
      </c>
      <c r="C2695" s="3">
        <v>46128</v>
      </c>
      <c r="D2695" t="s">
        <v>913</v>
      </c>
      <c r="E2695" t="s">
        <v>21</v>
      </c>
      <c r="F2695" t="s">
        <v>915</v>
      </c>
      <c r="G2695" t="s">
        <v>19</v>
      </c>
      <c r="H2695" s="4">
        <v>19.28</v>
      </c>
      <c r="J2695" t="str">
        <f t="shared" si="84"/>
        <v>0000193640Miles of Road of Unit</v>
      </c>
      <c r="K2695" s="4">
        <f t="shared" si="85"/>
        <v>19.28</v>
      </c>
    </row>
    <row r="2696" spans="1:11">
      <c r="A2696" t="s">
        <v>916</v>
      </c>
      <c r="B2696" t="s">
        <v>10</v>
      </c>
      <c r="C2696" s="3">
        <v>46128</v>
      </c>
      <c r="D2696" t="s">
        <v>913</v>
      </c>
      <c r="E2696" t="s">
        <v>21</v>
      </c>
      <c r="F2696" t="s">
        <v>917</v>
      </c>
      <c r="G2696" t="s">
        <v>15</v>
      </c>
      <c r="H2696" s="4">
        <v>2108</v>
      </c>
      <c r="J2696" t="str">
        <f t="shared" si="84"/>
        <v>0000193642Current Unit Population</v>
      </c>
      <c r="K2696" s="4">
        <f t="shared" si="85"/>
        <v>2108</v>
      </c>
    </row>
    <row r="2697" spans="1:11">
      <c r="A2697" t="s">
        <v>916</v>
      </c>
      <c r="B2697" t="s">
        <v>10</v>
      </c>
      <c r="C2697" s="3">
        <v>46128</v>
      </c>
      <c r="D2697" t="s">
        <v>913</v>
      </c>
      <c r="E2697" t="s">
        <v>21</v>
      </c>
      <c r="F2697" t="s">
        <v>917</v>
      </c>
      <c r="G2697" t="s">
        <v>14</v>
      </c>
      <c r="H2697" s="4">
        <v>2108</v>
      </c>
      <c r="J2697" t="str">
        <f t="shared" si="84"/>
        <v>0000193642Decennial Unit Population</v>
      </c>
      <c r="K2697" s="4">
        <f t="shared" si="85"/>
        <v>2108</v>
      </c>
    </row>
    <row r="2698" spans="1:11">
      <c r="A2698" t="s">
        <v>916</v>
      </c>
      <c r="B2698" t="s">
        <v>10</v>
      </c>
      <c r="C2698" s="3">
        <v>46128</v>
      </c>
      <c r="D2698" t="s">
        <v>913</v>
      </c>
      <c r="E2698" t="s">
        <v>21</v>
      </c>
      <c r="F2698" t="s">
        <v>917</v>
      </c>
      <c r="G2698" t="s">
        <v>19</v>
      </c>
      <c r="H2698" s="4">
        <v>19.5</v>
      </c>
      <c r="J2698" t="str">
        <f t="shared" si="84"/>
        <v>0000193642Miles of Road of Unit</v>
      </c>
      <c r="K2698" s="4">
        <f t="shared" si="85"/>
        <v>19.5</v>
      </c>
    </row>
    <row r="2699" spans="1:11">
      <c r="A2699" t="s">
        <v>916</v>
      </c>
      <c r="B2699" t="s">
        <v>10</v>
      </c>
      <c r="C2699" s="3">
        <v>46128</v>
      </c>
      <c r="D2699" t="s">
        <v>913</v>
      </c>
      <c r="E2699" t="s">
        <v>21</v>
      </c>
      <c r="F2699" t="s">
        <v>917</v>
      </c>
      <c r="G2699" t="s">
        <v>16</v>
      </c>
      <c r="H2699" s="4">
        <v>0</v>
      </c>
      <c r="J2699" t="str">
        <f t="shared" si="84"/>
        <v>0000193642Consolidated City Population</v>
      </c>
      <c r="K2699" s="4">
        <f t="shared" si="85"/>
        <v>0</v>
      </c>
    </row>
    <row r="2700" spans="1:11">
      <c r="A2700" t="s">
        <v>916</v>
      </c>
      <c r="B2700" t="s">
        <v>10</v>
      </c>
      <c r="C2700" s="3">
        <v>46128</v>
      </c>
      <c r="D2700" t="s">
        <v>913</v>
      </c>
      <c r="E2700" t="s">
        <v>21</v>
      </c>
      <c r="F2700" t="s">
        <v>917</v>
      </c>
      <c r="G2700" t="s">
        <v>17</v>
      </c>
      <c r="H2700" s="4">
        <v>0</v>
      </c>
      <c r="J2700" t="str">
        <f t="shared" si="84"/>
        <v>0000193642Registered Automobiles</v>
      </c>
      <c r="K2700" s="4">
        <f t="shared" si="85"/>
        <v>0</v>
      </c>
    </row>
    <row r="2701" spans="1:11">
      <c r="A2701" t="s">
        <v>916</v>
      </c>
      <c r="B2701" t="s">
        <v>10</v>
      </c>
      <c r="C2701" s="3">
        <v>46128</v>
      </c>
      <c r="D2701" t="s">
        <v>913</v>
      </c>
      <c r="E2701" t="s">
        <v>21</v>
      </c>
      <c r="F2701" t="s">
        <v>917</v>
      </c>
      <c r="G2701" t="s">
        <v>18</v>
      </c>
      <c r="H2701" s="4">
        <v>0</v>
      </c>
      <c r="J2701" t="str">
        <f t="shared" si="84"/>
        <v>0000193642Registered Vehicles</v>
      </c>
      <c r="K2701" s="4">
        <f t="shared" si="85"/>
        <v>0</v>
      </c>
    </row>
    <row r="2702" spans="1:11">
      <c r="A2702" t="s">
        <v>918</v>
      </c>
      <c r="B2702" t="s">
        <v>10</v>
      </c>
      <c r="C2702" s="3">
        <v>46128</v>
      </c>
      <c r="D2702" t="s">
        <v>913</v>
      </c>
      <c r="E2702" t="s">
        <v>21</v>
      </c>
      <c r="F2702" t="s">
        <v>919</v>
      </c>
      <c r="G2702" t="s">
        <v>19</v>
      </c>
      <c r="H2702" s="4">
        <v>24.26</v>
      </c>
      <c r="J2702" t="str">
        <f t="shared" si="84"/>
        <v>0000193644Miles of Road of Unit</v>
      </c>
      <c r="K2702" s="4">
        <f t="shared" si="85"/>
        <v>24.26</v>
      </c>
    </row>
    <row r="2703" spans="1:11">
      <c r="A2703" t="s">
        <v>918</v>
      </c>
      <c r="B2703" t="s">
        <v>10</v>
      </c>
      <c r="C2703" s="3">
        <v>46128</v>
      </c>
      <c r="D2703" t="s">
        <v>913</v>
      </c>
      <c r="E2703" t="s">
        <v>21</v>
      </c>
      <c r="F2703" t="s">
        <v>919</v>
      </c>
      <c r="G2703" t="s">
        <v>18</v>
      </c>
      <c r="H2703" s="4">
        <v>0</v>
      </c>
      <c r="J2703" t="str">
        <f t="shared" si="84"/>
        <v>0000193644Registered Vehicles</v>
      </c>
      <c r="K2703" s="4">
        <f t="shared" si="85"/>
        <v>0</v>
      </c>
    </row>
    <row r="2704" spans="1:11">
      <c r="A2704" t="s">
        <v>918</v>
      </c>
      <c r="B2704" t="s">
        <v>10</v>
      </c>
      <c r="C2704" s="3">
        <v>46128</v>
      </c>
      <c r="D2704" t="s">
        <v>913</v>
      </c>
      <c r="E2704" t="s">
        <v>21</v>
      </c>
      <c r="F2704" t="s">
        <v>919</v>
      </c>
      <c r="G2704" t="s">
        <v>16</v>
      </c>
      <c r="H2704" s="4">
        <v>0</v>
      </c>
      <c r="J2704" t="str">
        <f t="shared" si="84"/>
        <v>0000193644Consolidated City Population</v>
      </c>
      <c r="K2704" s="4">
        <f t="shared" si="85"/>
        <v>0</v>
      </c>
    </row>
    <row r="2705" spans="1:11">
      <c r="A2705" t="s">
        <v>918</v>
      </c>
      <c r="B2705" t="s">
        <v>10</v>
      </c>
      <c r="C2705" s="3">
        <v>46128</v>
      </c>
      <c r="D2705" t="s">
        <v>913</v>
      </c>
      <c r="E2705" t="s">
        <v>21</v>
      </c>
      <c r="F2705" t="s">
        <v>919</v>
      </c>
      <c r="G2705" t="s">
        <v>15</v>
      </c>
      <c r="H2705" s="4">
        <v>3666</v>
      </c>
      <c r="J2705" t="str">
        <f t="shared" si="84"/>
        <v>0000193644Current Unit Population</v>
      </c>
      <c r="K2705" s="4">
        <f t="shared" si="85"/>
        <v>3666</v>
      </c>
    </row>
    <row r="2706" spans="1:11">
      <c r="A2706" t="s">
        <v>918</v>
      </c>
      <c r="B2706" t="s">
        <v>10</v>
      </c>
      <c r="C2706" s="3">
        <v>46128</v>
      </c>
      <c r="D2706" t="s">
        <v>913</v>
      </c>
      <c r="E2706" t="s">
        <v>21</v>
      </c>
      <c r="F2706" t="s">
        <v>919</v>
      </c>
      <c r="G2706" t="s">
        <v>14</v>
      </c>
      <c r="H2706" s="4">
        <v>3666</v>
      </c>
      <c r="J2706" t="str">
        <f t="shared" si="84"/>
        <v>0000193644Decennial Unit Population</v>
      </c>
      <c r="K2706" s="4">
        <f t="shared" si="85"/>
        <v>3666</v>
      </c>
    </row>
    <row r="2707" spans="1:11">
      <c r="A2707" t="s">
        <v>918</v>
      </c>
      <c r="B2707" t="s">
        <v>10</v>
      </c>
      <c r="C2707" s="3">
        <v>46128</v>
      </c>
      <c r="D2707" t="s">
        <v>913</v>
      </c>
      <c r="E2707" t="s">
        <v>21</v>
      </c>
      <c r="F2707" t="s">
        <v>919</v>
      </c>
      <c r="G2707" t="s">
        <v>17</v>
      </c>
      <c r="H2707" s="4">
        <v>0</v>
      </c>
      <c r="J2707" t="str">
        <f t="shared" si="84"/>
        <v>0000193644Registered Automobiles</v>
      </c>
      <c r="K2707" s="4">
        <f t="shared" si="85"/>
        <v>0</v>
      </c>
    </row>
    <row r="2708" spans="1:11">
      <c r="A2708" t="s">
        <v>920</v>
      </c>
      <c r="B2708" t="s">
        <v>10</v>
      </c>
      <c r="C2708" s="3">
        <v>46128</v>
      </c>
      <c r="D2708" t="s">
        <v>913</v>
      </c>
      <c r="E2708" t="s">
        <v>21</v>
      </c>
      <c r="F2708" t="s">
        <v>921</v>
      </c>
      <c r="G2708" t="s">
        <v>18</v>
      </c>
      <c r="H2708" s="4">
        <v>0</v>
      </c>
      <c r="J2708" t="str">
        <f t="shared" si="84"/>
        <v>0000193647Registered Vehicles</v>
      </c>
      <c r="K2708" s="4">
        <f t="shared" si="85"/>
        <v>0</v>
      </c>
    </row>
    <row r="2709" spans="1:11">
      <c r="A2709" t="s">
        <v>920</v>
      </c>
      <c r="B2709" t="s">
        <v>10</v>
      </c>
      <c r="C2709" s="3">
        <v>46128</v>
      </c>
      <c r="D2709" t="s">
        <v>913</v>
      </c>
      <c r="E2709" t="s">
        <v>21</v>
      </c>
      <c r="F2709" t="s">
        <v>921</v>
      </c>
      <c r="G2709" t="s">
        <v>14</v>
      </c>
      <c r="H2709" s="4">
        <v>541</v>
      </c>
      <c r="J2709" t="str">
        <f t="shared" si="84"/>
        <v>0000193647Decennial Unit Population</v>
      </c>
      <c r="K2709" s="4">
        <f t="shared" si="85"/>
        <v>541</v>
      </c>
    </row>
    <row r="2710" spans="1:11">
      <c r="A2710" t="s">
        <v>920</v>
      </c>
      <c r="B2710" t="s">
        <v>10</v>
      </c>
      <c r="C2710" s="3">
        <v>46128</v>
      </c>
      <c r="D2710" t="s">
        <v>913</v>
      </c>
      <c r="E2710" t="s">
        <v>21</v>
      </c>
      <c r="F2710" t="s">
        <v>921</v>
      </c>
      <c r="G2710" t="s">
        <v>17</v>
      </c>
      <c r="H2710" s="4">
        <v>0</v>
      </c>
      <c r="J2710" t="str">
        <f t="shared" si="84"/>
        <v>0000193647Registered Automobiles</v>
      </c>
      <c r="K2710" s="4">
        <f t="shared" si="85"/>
        <v>0</v>
      </c>
    </row>
    <row r="2711" spans="1:11">
      <c r="A2711" t="s">
        <v>920</v>
      </c>
      <c r="B2711" t="s">
        <v>10</v>
      </c>
      <c r="C2711" s="3">
        <v>46128</v>
      </c>
      <c r="D2711" t="s">
        <v>913</v>
      </c>
      <c r="E2711" t="s">
        <v>21</v>
      </c>
      <c r="F2711" t="s">
        <v>921</v>
      </c>
      <c r="G2711" t="s">
        <v>16</v>
      </c>
      <c r="H2711" s="4">
        <v>0</v>
      </c>
      <c r="J2711" t="str">
        <f t="shared" si="84"/>
        <v>0000193647Consolidated City Population</v>
      </c>
      <c r="K2711" s="4">
        <f t="shared" si="85"/>
        <v>0</v>
      </c>
    </row>
    <row r="2712" spans="1:11">
      <c r="A2712" t="s">
        <v>920</v>
      </c>
      <c r="B2712" t="s">
        <v>10</v>
      </c>
      <c r="C2712" s="3">
        <v>46128</v>
      </c>
      <c r="D2712" t="s">
        <v>913</v>
      </c>
      <c r="E2712" t="s">
        <v>21</v>
      </c>
      <c r="F2712" t="s">
        <v>921</v>
      </c>
      <c r="G2712" t="s">
        <v>15</v>
      </c>
      <c r="H2712" s="4">
        <v>541</v>
      </c>
      <c r="J2712" t="str">
        <f t="shared" si="84"/>
        <v>0000193647Current Unit Population</v>
      </c>
      <c r="K2712" s="4">
        <f t="shared" si="85"/>
        <v>541</v>
      </c>
    </row>
    <row r="2713" spans="1:11">
      <c r="A2713" t="s">
        <v>920</v>
      </c>
      <c r="B2713" t="s">
        <v>10</v>
      </c>
      <c r="C2713" s="3">
        <v>46128</v>
      </c>
      <c r="D2713" t="s">
        <v>913</v>
      </c>
      <c r="E2713" t="s">
        <v>21</v>
      </c>
      <c r="F2713" t="s">
        <v>921</v>
      </c>
      <c r="G2713" t="s">
        <v>19</v>
      </c>
      <c r="H2713" s="4">
        <v>8.24</v>
      </c>
      <c r="J2713" t="str">
        <f t="shared" si="84"/>
        <v>0000193647Miles of Road of Unit</v>
      </c>
      <c r="K2713" s="4">
        <f t="shared" si="85"/>
        <v>8.24</v>
      </c>
    </row>
    <row r="2714" spans="1:11">
      <c r="A2714" t="s">
        <v>922</v>
      </c>
      <c r="B2714" t="s">
        <v>10</v>
      </c>
      <c r="C2714" s="3">
        <v>46128</v>
      </c>
      <c r="D2714" t="s">
        <v>923</v>
      </c>
      <c r="E2714" t="s">
        <v>12</v>
      </c>
      <c r="F2714" t="s">
        <v>13</v>
      </c>
      <c r="G2714" t="s">
        <v>14</v>
      </c>
      <c r="H2714" s="4">
        <v>18025</v>
      </c>
      <c r="J2714" t="str">
        <f t="shared" si="84"/>
        <v>0000082976Decennial Unit Population</v>
      </c>
      <c r="K2714" s="4">
        <f t="shared" si="85"/>
        <v>18025</v>
      </c>
    </row>
    <row r="2715" spans="1:11">
      <c r="A2715" t="s">
        <v>922</v>
      </c>
      <c r="B2715" t="s">
        <v>10</v>
      </c>
      <c r="C2715" s="3">
        <v>46128</v>
      </c>
      <c r="D2715" t="s">
        <v>923</v>
      </c>
      <c r="E2715" t="s">
        <v>12</v>
      </c>
      <c r="F2715" t="s">
        <v>13</v>
      </c>
      <c r="G2715" t="s">
        <v>15</v>
      </c>
      <c r="H2715" s="4">
        <v>18025</v>
      </c>
      <c r="J2715" t="str">
        <f t="shared" si="84"/>
        <v>0000082976Current Unit Population</v>
      </c>
      <c r="K2715" s="4">
        <f t="shared" si="85"/>
        <v>18025</v>
      </c>
    </row>
    <row r="2716" spans="1:11">
      <c r="A2716" t="s">
        <v>922</v>
      </c>
      <c r="B2716" t="s">
        <v>10</v>
      </c>
      <c r="C2716" s="3">
        <v>46128</v>
      </c>
      <c r="D2716" t="s">
        <v>923</v>
      </c>
      <c r="E2716" t="s">
        <v>12</v>
      </c>
      <c r="F2716" t="s">
        <v>13</v>
      </c>
      <c r="G2716" t="s">
        <v>16</v>
      </c>
      <c r="H2716" s="4">
        <v>0</v>
      </c>
      <c r="J2716" t="str">
        <f t="shared" si="84"/>
        <v>0000082976Consolidated City Population</v>
      </c>
      <c r="K2716" s="4">
        <f t="shared" si="85"/>
        <v>0</v>
      </c>
    </row>
    <row r="2717" spans="1:11">
      <c r="A2717" t="s">
        <v>922</v>
      </c>
      <c r="B2717" t="s">
        <v>10</v>
      </c>
      <c r="C2717" s="3">
        <v>46128</v>
      </c>
      <c r="D2717" t="s">
        <v>923</v>
      </c>
      <c r="E2717" t="s">
        <v>12</v>
      </c>
      <c r="F2717" t="s">
        <v>13</v>
      </c>
      <c r="G2717" t="s">
        <v>17</v>
      </c>
      <c r="H2717" s="4">
        <v>14346</v>
      </c>
      <c r="J2717" t="str">
        <f t="shared" si="84"/>
        <v>0000082976Registered Automobiles</v>
      </c>
      <c r="K2717" s="4">
        <f t="shared" si="85"/>
        <v>14346</v>
      </c>
    </row>
    <row r="2718" spans="1:11">
      <c r="A2718" t="s">
        <v>922</v>
      </c>
      <c r="B2718" t="s">
        <v>10</v>
      </c>
      <c r="C2718" s="3">
        <v>46128</v>
      </c>
      <c r="D2718" t="s">
        <v>923</v>
      </c>
      <c r="E2718" t="s">
        <v>12</v>
      </c>
      <c r="F2718" t="s">
        <v>13</v>
      </c>
      <c r="G2718" t="s">
        <v>18</v>
      </c>
      <c r="H2718" s="4">
        <v>28458</v>
      </c>
      <c r="J2718" t="str">
        <f t="shared" si="84"/>
        <v>0000082976Registered Vehicles</v>
      </c>
      <c r="K2718" s="4">
        <f t="shared" si="85"/>
        <v>28458</v>
      </c>
    </row>
    <row r="2719" spans="1:11">
      <c r="A2719" t="s">
        <v>922</v>
      </c>
      <c r="B2719" t="s">
        <v>10</v>
      </c>
      <c r="C2719" s="3">
        <v>46128</v>
      </c>
      <c r="D2719" t="s">
        <v>923</v>
      </c>
      <c r="E2719" t="s">
        <v>12</v>
      </c>
      <c r="F2719" t="s">
        <v>13</v>
      </c>
      <c r="G2719" t="s">
        <v>19</v>
      </c>
      <c r="H2719" s="4">
        <v>625.04999999999995</v>
      </c>
      <c r="J2719" t="str">
        <f t="shared" si="84"/>
        <v>0000082976Miles of Road of Unit</v>
      </c>
      <c r="K2719" s="4">
        <f t="shared" si="85"/>
        <v>625.04999999999995</v>
      </c>
    </row>
    <row r="2720" spans="1:11">
      <c r="A2720" t="s">
        <v>924</v>
      </c>
      <c r="B2720" t="s">
        <v>10</v>
      </c>
      <c r="C2720" s="3">
        <v>46128</v>
      </c>
      <c r="D2720" t="s">
        <v>923</v>
      </c>
      <c r="E2720" t="s">
        <v>21</v>
      </c>
      <c r="F2720" t="s">
        <v>925</v>
      </c>
      <c r="G2720" t="s">
        <v>18</v>
      </c>
      <c r="H2720" s="4">
        <v>0</v>
      </c>
      <c r="J2720" t="str">
        <f t="shared" si="84"/>
        <v>0000193657Registered Vehicles</v>
      </c>
      <c r="K2720" s="4">
        <f t="shared" si="85"/>
        <v>0</v>
      </c>
    </row>
    <row r="2721" spans="1:11">
      <c r="A2721" t="s">
        <v>924</v>
      </c>
      <c r="B2721" t="s">
        <v>10</v>
      </c>
      <c r="C2721" s="3">
        <v>46128</v>
      </c>
      <c r="D2721" t="s">
        <v>923</v>
      </c>
      <c r="E2721" t="s">
        <v>21</v>
      </c>
      <c r="F2721" t="s">
        <v>925</v>
      </c>
      <c r="G2721" t="s">
        <v>17</v>
      </c>
      <c r="H2721" s="4">
        <v>0</v>
      </c>
      <c r="J2721" t="str">
        <f t="shared" si="84"/>
        <v>0000193657Registered Automobiles</v>
      </c>
      <c r="K2721" s="4">
        <f t="shared" si="85"/>
        <v>0</v>
      </c>
    </row>
    <row r="2722" spans="1:11">
      <c r="A2722" t="s">
        <v>924</v>
      </c>
      <c r="B2722" t="s">
        <v>10</v>
      </c>
      <c r="C2722" s="3">
        <v>46128</v>
      </c>
      <c r="D2722" t="s">
        <v>923</v>
      </c>
      <c r="E2722" t="s">
        <v>21</v>
      </c>
      <c r="F2722" t="s">
        <v>925</v>
      </c>
      <c r="G2722" t="s">
        <v>16</v>
      </c>
      <c r="H2722" s="4">
        <v>0</v>
      </c>
      <c r="J2722" t="str">
        <f t="shared" si="84"/>
        <v>0000193657Consolidated City Population</v>
      </c>
      <c r="K2722" s="4">
        <f t="shared" si="85"/>
        <v>0</v>
      </c>
    </row>
    <row r="2723" spans="1:11">
      <c r="A2723" t="s">
        <v>924</v>
      </c>
      <c r="B2723" t="s">
        <v>10</v>
      </c>
      <c r="C2723" s="3">
        <v>46128</v>
      </c>
      <c r="D2723" t="s">
        <v>923</v>
      </c>
      <c r="E2723" t="s">
        <v>21</v>
      </c>
      <c r="F2723" t="s">
        <v>925</v>
      </c>
      <c r="G2723" t="s">
        <v>15</v>
      </c>
      <c r="H2723" s="4">
        <v>842</v>
      </c>
      <c r="J2723" t="str">
        <f t="shared" si="84"/>
        <v>0000193657Current Unit Population</v>
      </c>
      <c r="K2723" s="4">
        <f t="shared" si="85"/>
        <v>842</v>
      </c>
    </row>
    <row r="2724" spans="1:11">
      <c r="A2724" t="s">
        <v>924</v>
      </c>
      <c r="B2724" t="s">
        <v>10</v>
      </c>
      <c r="C2724" s="3">
        <v>46128</v>
      </c>
      <c r="D2724" t="s">
        <v>923</v>
      </c>
      <c r="E2724" t="s">
        <v>21</v>
      </c>
      <c r="F2724" t="s">
        <v>925</v>
      </c>
      <c r="G2724" t="s">
        <v>14</v>
      </c>
      <c r="H2724" s="4">
        <v>842</v>
      </c>
      <c r="J2724" t="str">
        <f t="shared" si="84"/>
        <v>0000193657Decennial Unit Population</v>
      </c>
      <c r="K2724" s="4">
        <f t="shared" si="85"/>
        <v>842</v>
      </c>
    </row>
    <row r="2725" spans="1:11">
      <c r="A2725" t="s">
        <v>924</v>
      </c>
      <c r="B2725" t="s">
        <v>10</v>
      </c>
      <c r="C2725" s="3">
        <v>46128</v>
      </c>
      <c r="D2725" t="s">
        <v>923</v>
      </c>
      <c r="E2725" t="s">
        <v>21</v>
      </c>
      <c r="F2725" t="s">
        <v>925</v>
      </c>
      <c r="G2725" t="s">
        <v>19</v>
      </c>
      <c r="H2725" s="4">
        <v>6.06</v>
      </c>
      <c r="J2725" t="str">
        <f t="shared" si="84"/>
        <v>0000193657Miles of Road of Unit</v>
      </c>
      <c r="K2725" s="4">
        <f t="shared" si="85"/>
        <v>6.06</v>
      </c>
    </row>
    <row r="2726" spans="1:11">
      <c r="A2726" t="s">
        <v>926</v>
      </c>
      <c r="B2726" t="s">
        <v>10</v>
      </c>
      <c r="C2726" s="3">
        <v>46128</v>
      </c>
      <c r="D2726" t="s">
        <v>923</v>
      </c>
      <c r="E2726" t="s">
        <v>21</v>
      </c>
      <c r="F2726" t="s">
        <v>927</v>
      </c>
      <c r="G2726" t="s">
        <v>19</v>
      </c>
      <c r="H2726" s="4">
        <v>18.12</v>
      </c>
      <c r="J2726" t="str">
        <f t="shared" si="84"/>
        <v>0000193658Miles of Road of Unit</v>
      </c>
      <c r="K2726" s="4">
        <f t="shared" si="85"/>
        <v>18.12</v>
      </c>
    </row>
    <row r="2727" spans="1:11">
      <c r="A2727" t="s">
        <v>926</v>
      </c>
      <c r="B2727" t="s">
        <v>10</v>
      </c>
      <c r="C2727" s="3">
        <v>46128</v>
      </c>
      <c r="D2727" t="s">
        <v>923</v>
      </c>
      <c r="E2727" t="s">
        <v>21</v>
      </c>
      <c r="F2727" t="s">
        <v>927</v>
      </c>
      <c r="G2727" t="s">
        <v>18</v>
      </c>
      <c r="H2727" s="4">
        <v>0</v>
      </c>
      <c r="J2727" t="str">
        <f t="shared" si="84"/>
        <v>0000193658Registered Vehicles</v>
      </c>
      <c r="K2727" s="4">
        <f t="shared" si="85"/>
        <v>0</v>
      </c>
    </row>
    <row r="2728" spans="1:11">
      <c r="A2728" t="s">
        <v>926</v>
      </c>
      <c r="B2728" t="s">
        <v>10</v>
      </c>
      <c r="C2728" s="3">
        <v>46128</v>
      </c>
      <c r="D2728" t="s">
        <v>923</v>
      </c>
      <c r="E2728" t="s">
        <v>21</v>
      </c>
      <c r="F2728" t="s">
        <v>927</v>
      </c>
      <c r="G2728" t="s">
        <v>17</v>
      </c>
      <c r="H2728" s="4">
        <v>0</v>
      </c>
      <c r="J2728" t="str">
        <f t="shared" si="84"/>
        <v>0000193658Registered Automobiles</v>
      </c>
      <c r="K2728" s="4">
        <f t="shared" si="85"/>
        <v>0</v>
      </c>
    </row>
    <row r="2729" spans="1:11">
      <c r="A2729" t="s">
        <v>926</v>
      </c>
      <c r="B2729" t="s">
        <v>10</v>
      </c>
      <c r="C2729" s="3">
        <v>46128</v>
      </c>
      <c r="D2729" t="s">
        <v>923</v>
      </c>
      <c r="E2729" t="s">
        <v>21</v>
      </c>
      <c r="F2729" t="s">
        <v>927</v>
      </c>
      <c r="G2729" t="s">
        <v>16</v>
      </c>
      <c r="H2729" s="4">
        <v>0</v>
      </c>
      <c r="J2729" t="str">
        <f t="shared" si="84"/>
        <v>0000193658Consolidated City Population</v>
      </c>
      <c r="K2729" s="4">
        <f t="shared" si="85"/>
        <v>0</v>
      </c>
    </row>
    <row r="2730" spans="1:11">
      <c r="A2730" t="s">
        <v>926</v>
      </c>
      <c r="B2730" t="s">
        <v>10</v>
      </c>
      <c r="C2730" s="3">
        <v>46128</v>
      </c>
      <c r="D2730" t="s">
        <v>923</v>
      </c>
      <c r="E2730" t="s">
        <v>21</v>
      </c>
      <c r="F2730" t="s">
        <v>927</v>
      </c>
      <c r="G2730" t="s">
        <v>15</v>
      </c>
      <c r="H2730" s="4">
        <v>2454</v>
      </c>
      <c r="J2730" t="str">
        <f t="shared" si="84"/>
        <v>0000193658Current Unit Population</v>
      </c>
      <c r="K2730" s="4">
        <f t="shared" si="85"/>
        <v>2454</v>
      </c>
    </row>
    <row r="2731" spans="1:11">
      <c r="A2731" t="s">
        <v>926</v>
      </c>
      <c r="B2731" t="s">
        <v>10</v>
      </c>
      <c r="C2731" s="3">
        <v>46128</v>
      </c>
      <c r="D2731" t="s">
        <v>923</v>
      </c>
      <c r="E2731" t="s">
        <v>21</v>
      </c>
      <c r="F2731" t="s">
        <v>927</v>
      </c>
      <c r="G2731" t="s">
        <v>14</v>
      </c>
      <c r="H2731" s="4">
        <v>2454</v>
      </c>
      <c r="J2731" t="str">
        <f t="shared" si="84"/>
        <v>0000193658Decennial Unit Population</v>
      </c>
      <c r="K2731" s="4">
        <f t="shared" si="85"/>
        <v>2454</v>
      </c>
    </row>
    <row r="2732" spans="1:11">
      <c r="A2732" t="s">
        <v>928</v>
      </c>
      <c r="B2732" t="s">
        <v>10</v>
      </c>
      <c r="C2732" s="3">
        <v>46128</v>
      </c>
      <c r="D2732" t="s">
        <v>929</v>
      </c>
      <c r="E2732" t="s">
        <v>12</v>
      </c>
      <c r="F2732" t="s">
        <v>13</v>
      </c>
      <c r="G2732" t="s">
        <v>18</v>
      </c>
      <c r="H2732" s="4">
        <v>19929</v>
      </c>
      <c r="J2732" t="str">
        <f t="shared" si="84"/>
        <v>0000075192Registered Vehicles</v>
      </c>
      <c r="K2732" s="4">
        <f t="shared" si="85"/>
        <v>19929</v>
      </c>
    </row>
    <row r="2733" spans="1:11">
      <c r="A2733" t="s">
        <v>928</v>
      </c>
      <c r="B2733" t="s">
        <v>10</v>
      </c>
      <c r="C2733" s="3">
        <v>46128</v>
      </c>
      <c r="D2733" t="s">
        <v>929</v>
      </c>
      <c r="E2733" t="s">
        <v>12</v>
      </c>
      <c r="F2733" t="s">
        <v>13</v>
      </c>
      <c r="G2733" t="s">
        <v>17</v>
      </c>
      <c r="H2733" s="4">
        <v>9273</v>
      </c>
      <c r="J2733" t="str">
        <f t="shared" si="84"/>
        <v>0000075192Registered Automobiles</v>
      </c>
      <c r="K2733" s="4">
        <f t="shared" si="85"/>
        <v>9273</v>
      </c>
    </row>
    <row r="2734" spans="1:11">
      <c r="A2734" t="s">
        <v>928</v>
      </c>
      <c r="B2734" t="s">
        <v>10</v>
      </c>
      <c r="C2734" s="3">
        <v>46128</v>
      </c>
      <c r="D2734" t="s">
        <v>929</v>
      </c>
      <c r="E2734" t="s">
        <v>12</v>
      </c>
      <c r="F2734" t="s">
        <v>13</v>
      </c>
      <c r="G2734" t="s">
        <v>16</v>
      </c>
      <c r="H2734" s="4">
        <v>0</v>
      </c>
      <c r="J2734" t="str">
        <f t="shared" si="84"/>
        <v>0000075192Consolidated City Population</v>
      </c>
      <c r="K2734" s="4">
        <f t="shared" si="85"/>
        <v>0</v>
      </c>
    </row>
    <row r="2735" spans="1:11">
      <c r="A2735" t="s">
        <v>928</v>
      </c>
      <c r="B2735" t="s">
        <v>10</v>
      </c>
      <c r="C2735" s="3">
        <v>46128</v>
      </c>
      <c r="D2735" t="s">
        <v>929</v>
      </c>
      <c r="E2735" t="s">
        <v>12</v>
      </c>
      <c r="F2735" t="s">
        <v>13</v>
      </c>
      <c r="G2735" t="s">
        <v>15</v>
      </c>
      <c r="H2735" s="4">
        <v>11283</v>
      </c>
      <c r="J2735" t="str">
        <f t="shared" si="84"/>
        <v>0000075192Current Unit Population</v>
      </c>
      <c r="K2735" s="4">
        <f t="shared" si="85"/>
        <v>11283</v>
      </c>
    </row>
    <row r="2736" spans="1:11">
      <c r="A2736" t="s">
        <v>928</v>
      </c>
      <c r="B2736" t="s">
        <v>10</v>
      </c>
      <c r="C2736" s="3">
        <v>46128</v>
      </c>
      <c r="D2736" t="s">
        <v>929</v>
      </c>
      <c r="E2736" t="s">
        <v>12</v>
      </c>
      <c r="F2736" t="s">
        <v>13</v>
      </c>
      <c r="G2736" t="s">
        <v>14</v>
      </c>
      <c r="H2736" s="4">
        <v>11283</v>
      </c>
      <c r="J2736" t="str">
        <f t="shared" si="84"/>
        <v>0000075192Decennial Unit Population</v>
      </c>
      <c r="K2736" s="4">
        <f t="shared" si="85"/>
        <v>11283</v>
      </c>
    </row>
    <row r="2737" spans="1:11">
      <c r="A2737" t="s">
        <v>928</v>
      </c>
      <c r="B2737" t="s">
        <v>10</v>
      </c>
      <c r="C2737" s="3">
        <v>46128</v>
      </c>
      <c r="D2737" t="s">
        <v>929</v>
      </c>
      <c r="E2737" t="s">
        <v>12</v>
      </c>
      <c r="F2737" t="s">
        <v>13</v>
      </c>
      <c r="G2737" t="s">
        <v>19</v>
      </c>
      <c r="H2737" s="4">
        <v>732.91</v>
      </c>
      <c r="J2737" t="str">
        <f t="shared" si="84"/>
        <v>0000075192Miles of Road of Unit</v>
      </c>
      <c r="K2737" s="4">
        <f t="shared" si="85"/>
        <v>732.91</v>
      </c>
    </row>
    <row r="2738" spans="1:11">
      <c r="A2738" t="s">
        <v>930</v>
      </c>
      <c r="B2738" t="s">
        <v>10</v>
      </c>
      <c r="C2738" s="3">
        <v>46128</v>
      </c>
      <c r="D2738" t="s">
        <v>929</v>
      </c>
      <c r="E2738" t="s">
        <v>21</v>
      </c>
      <c r="F2738" t="s">
        <v>931</v>
      </c>
      <c r="G2738" t="s">
        <v>18</v>
      </c>
      <c r="H2738" s="4">
        <v>0</v>
      </c>
      <c r="J2738" t="str">
        <f t="shared" si="84"/>
        <v>0000193663Registered Vehicles</v>
      </c>
      <c r="K2738" s="4">
        <f t="shared" si="85"/>
        <v>0</v>
      </c>
    </row>
    <row r="2739" spans="1:11">
      <c r="A2739" t="s">
        <v>930</v>
      </c>
      <c r="B2739" t="s">
        <v>10</v>
      </c>
      <c r="C2739" s="3">
        <v>46128</v>
      </c>
      <c r="D2739" t="s">
        <v>929</v>
      </c>
      <c r="E2739" t="s">
        <v>21</v>
      </c>
      <c r="F2739" t="s">
        <v>931</v>
      </c>
      <c r="G2739" t="s">
        <v>19</v>
      </c>
      <c r="H2739" s="4">
        <v>3.7</v>
      </c>
      <c r="J2739" t="str">
        <f t="shared" si="84"/>
        <v>0000193663Miles of Road of Unit</v>
      </c>
      <c r="K2739" s="4">
        <f t="shared" si="85"/>
        <v>3.7</v>
      </c>
    </row>
    <row r="2740" spans="1:11">
      <c r="A2740" t="s">
        <v>930</v>
      </c>
      <c r="B2740" t="s">
        <v>10</v>
      </c>
      <c r="C2740" s="3">
        <v>46128</v>
      </c>
      <c r="D2740" t="s">
        <v>929</v>
      </c>
      <c r="E2740" t="s">
        <v>21</v>
      </c>
      <c r="F2740" t="s">
        <v>931</v>
      </c>
      <c r="G2740" t="s">
        <v>17</v>
      </c>
      <c r="H2740" s="4">
        <v>0</v>
      </c>
      <c r="J2740" t="str">
        <f t="shared" si="84"/>
        <v>0000193663Registered Automobiles</v>
      </c>
      <c r="K2740" s="4">
        <f t="shared" si="85"/>
        <v>0</v>
      </c>
    </row>
    <row r="2741" spans="1:11">
      <c r="A2741" t="s">
        <v>930</v>
      </c>
      <c r="B2741" t="s">
        <v>10</v>
      </c>
      <c r="C2741" s="3">
        <v>46128</v>
      </c>
      <c r="D2741" t="s">
        <v>929</v>
      </c>
      <c r="E2741" t="s">
        <v>21</v>
      </c>
      <c r="F2741" t="s">
        <v>931</v>
      </c>
      <c r="G2741" t="s">
        <v>16</v>
      </c>
      <c r="H2741" s="4">
        <v>0</v>
      </c>
      <c r="J2741" t="str">
        <f t="shared" si="84"/>
        <v>0000193663Consolidated City Population</v>
      </c>
      <c r="K2741" s="4">
        <f t="shared" si="85"/>
        <v>0</v>
      </c>
    </row>
    <row r="2742" spans="1:11">
      <c r="A2742" t="s">
        <v>930</v>
      </c>
      <c r="B2742" t="s">
        <v>10</v>
      </c>
      <c r="C2742" s="3">
        <v>46128</v>
      </c>
      <c r="D2742" t="s">
        <v>929</v>
      </c>
      <c r="E2742" t="s">
        <v>21</v>
      </c>
      <c r="F2742" t="s">
        <v>931</v>
      </c>
      <c r="G2742" t="s">
        <v>15</v>
      </c>
      <c r="H2742" s="4">
        <v>269</v>
      </c>
      <c r="J2742" t="str">
        <f t="shared" si="84"/>
        <v>0000193663Current Unit Population</v>
      </c>
      <c r="K2742" s="4">
        <f t="shared" si="85"/>
        <v>269</v>
      </c>
    </row>
    <row r="2743" spans="1:11">
      <c r="A2743" t="s">
        <v>930</v>
      </c>
      <c r="B2743" t="s">
        <v>10</v>
      </c>
      <c r="C2743" s="3">
        <v>46128</v>
      </c>
      <c r="D2743" t="s">
        <v>929</v>
      </c>
      <c r="E2743" t="s">
        <v>21</v>
      </c>
      <c r="F2743" t="s">
        <v>931</v>
      </c>
      <c r="G2743" t="s">
        <v>14</v>
      </c>
      <c r="H2743" s="4">
        <v>269</v>
      </c>
      <c r="J2743" t="str">
        <f t="shared" si="84"/>
        <v>0000193663Decennial Unit Population</v>
      </c>
      <c r="K2743" s="4">
        <f t="shared" si="85"/>
        <v>269</v>
      </c>
    </row>
    <row r="2744" spans="1:11">
      <c r="A2744" t="s">
        <v>932</v>
      </c>
      <c r="B2744" t="s">
        <v>10</v>
      </c>
      <c r="C2744" s="3">
        <v>46128</v>
      </c>
      <c r="D2744" t="s">
        <v>929</v>
      </c>
      <c r="E2744" t="s">
        <v>21</v>
      </c>
      <c r="F2744" t="s">
        <v>933</v>
      </c>
      <c r="G2744" t="s">
        <v>14</v>
      </c>
      <c r="H2744" s="4">
        <v>274</v>
      </c>
      <c r="J2744" t="str">
        <f t="shared" si="84"/>
        <v>0000193664Decennial Unit Population</v>
      </c>
      <c r="K2744" s="4">
        <f t="shared" si="85"/>
        <v>274</v>
      </c>
    </row>
    <row r="2745" spans="1:11">
      <c r="A2745" t="s">
        <v>932</v>
      </c>
      <c r="B2745" t="s">
        <v>10</v>
      </c>
      <c r="C2745" s="3">
        <v>46128</v>
      </c>
      <c r="D2745" t="s">
        <v>929</v>
      </c>
      <c r="E2745" t="s">
        <v>21</v>
      </c>
      <c r="F2745" t="s">
        <v>933</v>
      </c>
      <c r="G2745" t="s">
        <v>15</v>
      </c>
      <c r="H2745" s="4">
        <v>274</v>
      </c>
      <c r="J2745" t="str">
        <f t="shared" si="84"/>
        <v>0000193664Current Unit Population</v>
      </c>
      <c r="K2745" s="4">
        <f t="shared" si="85"/>
        <v>274</v>
      </c>
    </row>
    <row r="2746" spans="1:11">
      <c r="A2746" t="s">
        <v>932</v>
      </c>
      <c r="B2746" t="s">
        <v>10</v>
      </c>
      <c r="C2746" s="3">
        <v>46128</v>
      </c>
      <c r="D2746" t="s">
        <v>929</v>
      </c>
      <c r="E2746" t="s">
        <v>21</v>
      </c>
      <c r="F2746" t="s">
        <v>933</v>
      </c>
      <c r="G2746" t="s">
        <v>16</v>
      </c>
      <c r="H2746" s="4">
        <v>0</v>
      </c>
      <c r="J2746" t="str">
        <f t="shared" si="84"/>
        <v>0000193664Consolidated City Population</v>
      </c>
      <c r="K2746" s="4">
        <f t="shared" si="85"/>
        <v>0</v>
      </c>
    </row>
    <row r="2747" spans="1:11">
      <c r="A2747" t="s">
        <v>932</v>
      </c>
      <c r="B2747" t="s">
        <v>10</v>
      </c>
      <c r="C2747" s="3">
        <v>46128</v>
      </c>
      <c r="D2747" t="s">
        <v>929</v>
      </c>
      <c r="E2747" t="s">
        <v>21</v>
      </c>
      <c r="F2747" t="s">
        <v>933</v>
      </c>
      <c r="G2747" t="s">
        <v>17</v>
      </c>
      <c r="H2747" s="4">
        <v>0</v>
      </c>
      <c r="J2747" t="str">
        <f t="shared" si="84"/>
        <v>0000193664Registered Automobiles</v>
      </c>
      <c r="K2747" s="4">
        <f t="shared" si="85"/>
        <v>0</v>
      </c>
    </row>
    <row r="2748" spans="1:11">
      <c r="A2748" t="s">
        <v>932</v>
      </c>
      <c r="B2748" t="s">
        <v>10</v>
      </c>
      <c r="C2748" s="3">
        <v>46128</v>
      </c>
      <c r="D2748" t="s">
        <v>929</v>
      </c>
      <c r="E2748" t="s">
        <v>21</v>
      </c>
      <c r="F2748" t="s">
        <v>933</v>
      </c>
      <c r="G2748" t="s">
        <v>18</v>
      </c>
      <c r="H2748" s="4">
        <v>0</v>
      </c>
      <c r="J2748" t="str">
        <f t="shared" si="84"/>
        <v>0000193664Registered Vehicles</v>
      </c>
      <c r="K2748" s="4">
        <f t="shared" si="85"/>
        <v>0</v>
      </c>
    </row>
    <row r="2749" spans="1:11">
      <c r="A2749" t="s">
        <v>932</v>
      </c>
      <c r="B2749" t="s">
        <v>10</v>
      </c>
      <c r="C2749" s="3">
        <v>46128</v>
      </c>
      <c r="D2749" t="s">
        <v>929</v>
      </c>
      <c r="E2749" t="s">
        <v>21</v>
      </c>
      <c r="F2749" t="s">
        <v>933</v>
      </c>
      <c r="G2749" t="s">
        <v>19</v>
      </c>
      <c r="H2749" s="4">
        <v>2.37</v>
      </c>
      <c r="J2749" t="str">
        <f t="shared" si="84"/>
        <v>0000193664Miles of Road of Unit</v>
      </c>
      <c r="K2749" s="4">
        <f t="shared" si="85"/>
        <v>2.37</v>
      </c>
    </row>
    <row r="2750" spans="1:11">
      <c r="A2750" t="s">
        <v>934</v>
      </c>
      <c r="B2750" t="s">
        <v>10</v>
      </c>
      <c r="C2750" s="3">
        <v>46128</v>
      </c>
      <c r="D2750" t="s">
        <v>929</v>
      </c>
      <c r="E2750" t="s">
        <v>21</v>
      </c>
      <c r="F2750" t="s">
        <v>935</v>
      </c>
      <c r="G2750" t="s">
        <v>14</v>
      </c>
      <c r="H2750" s="4">
        <v>921</v>
      </c>
      <c r="J2750" t="str">
        <f t="shared" si="84"/>
        <v>0000193666Decennial Unit Population</v>
      </c>
      <c r="K2750" s="4">
        <f t="shared" si="85"/>
        <v>921</v>
      </c>
    </row>
    <row r="2751" spans="1:11">
      <c r="A2751" t="s">
        <v>934</v>
      </c>
      <c r="B2751" t="s">
        <v>10</v>
      </c>
      <c r="C2751" s="3">
        <v>46128</v>
      </c>
      <c r="D2751" t="s">
        <v>929</v>
      </c>
      <c r="E2751" t="s">
        <v>21</v>
      </c>
      <c r="F2751" t="s">
        <v>935</v>
      </c>
      <c r="G2751" t="s">
        <v>15</v>
      </c>
      <c r="H2751" s="4">
        <v>921</v>
      </c>
      <c r="J2751" t="str">
        <f t="shared" si="84"/>
        <v>0000193666Current Unit Population</v>
      </c>
      <c r="K2751" s="4">
        <f t="shared" si="85"/>
        <v>921</v>
      </c>
    </row>
    <row r="2752" spans="1:11">
      <c r="A2752" t="s">
        <v>934</v>
      </c>
      <c r="B2752" t="s">
        <v>10</v>
      </c>
      <c r="C2752" s="3">
        <v>46128</v>
      </c>
      <c r="D2752" t="s">
        <v>929</v>
      </c>
      <c r="E2752" t="s">
        <v>21</v>
      </c>
      <c r="F2752" t="s">
        <v>935</v>
      </c>
      <c r="G2752" t="s">
        <v>16</v>
      </c>
      <c r="H2752" s="4">
        <v>0</v>
      </c>
      <c r="J2752" t="str">
        <f t="shared" si="84"/>
        <v>0000193666Consolidated City Population</v>
      </c>
      <c r="K2752" s="4">
        <f t="shared" si="85"/>
        <v>0</v>
      </c>
    </row>
    <row r="2753" spans="1:11">
      <c r="A2753" t="s">
        <v>934</v>
      </c>
      <c r="B2753" t="s">
        <v>10</v>
      </c>
      <c r="C2753" s="3">
        <v>46128</v>
      </c>
      <c r="D2753" t="s">
        <v>929</v>
      </c>
      <c r="E2753" t="s">
        <v>21</v>
      </c>
      <c r="F2753" t="s">
        <v>935</v>
      </c>
      <c r="G2753" t="s">
        <v>17</v>
      </c>
      <c r="H2753" s="4">
        <v>0</v>
      </c>
      <c r="J2753" t="str">
        <f t="shared" si="84"/>
        <v>0000193666Registered Automobiles</v>
      </c>
      <c r="K2753" s="4">
        <f t="shared" si="85"/>
        <v>0</v>
      </c>
    </row>
    <row r="2754" spans="1:11">
      <c r="A2754" t="s">
        <v>934</v>
      </c>
      <c r="B2754" t="s">
        <v>10</v>
      </c>
      <c r="C2754" s="3">
        <v>46128</v>
      </c>
      <c r="D2754" t="s">
        <v>929</v>
      </c>
      <c r="E2754" t="s">
        <v>21</v>
      </c>
      <c r="F2754" t="s">
        <v>935</v>
      </c>
      <c r="G2754" t="s">
        <v>18</v>
      </c>
      <c r="H2754" s="4">
        <v>0</v>
      </c>
      <c r="J2754" t="str">
        <f t="shared" si="84"/>
        <v>0000193666Registered Vehicles</v>
      </c>
      <c r="K2754" s="4">
        <f t="shared" si="85"/>
        <v>0</v>
      </c>
    </row>
    <row r="2755" spans="1:11">
      <c r="A2755" t="s">
        <v>934</v>
      </c>
      <c r="B2755" t="s">
        <v>10</v>
      </c>
      <c r="C2755" s="3">
        <v>46128</v>
      </c>
      <c r="D2755" t="s">
        <v>929</v>
      </c>
      <c r="E2755" t="s">
        <v>21</v>
      </c>
      <c r="F2755" t="s">
        <v>935</v>
      </c>
      <c r="G2755" t="s">
        <v>19</v>
      </c>
      <c r="H2755" s="4">
        <v>11.03</v>
      </c>
      <c r="J2755" t="str">
        <f t="shared" ref="J2755:J2818" si="86">A2755&amp;G2755</f>
        <v>0000193666Miles of Road of Unit</v>
      </c>
      <c r="K2755" s="4">
        <f t="shared" ref="K2755:K2818" si="87">H2755</f>
        <v>11.03</v>
      </c>
    </row>
    <row r="2756" spans="1:11">
      <c r="A2756" t="s">
        <v>936</v>
      </c>
      <c r="B2756" t="s">
        <v>10</v>
      </c>
      <c r="C2756" s="3">
        <v>46128</v>
      </c>
      <c r="D2756" t="s">
        <v>929</v>
      </c>
      <c r="E2756" t="s">
        <v>21</v>
      </c>
      <c r="F2756" t="s">
        <v>937</v>
      </c>
      <c r="G2756" t="s">
        <v>17</v>
      </c>
      <c r="H2756" s="4">
        <v>0</v>
      </c>
      <c r="J2756" t="str">
        <f t="shared" si="86"/>
        <v>0000193668Registered Automobiles</v>
      </c>
      <c r="K2756" s="4">
        <f t="shared" si="87"/>
        <v>0</v>
      </c>
    </row>
    <row r="2757" spans="1:11">
      <c r="A2757" t="s">
        <v>936</v>
      </c>
      <c r="B2757" t="s">
        <v>10</v>
      </c>
      <c r="C2757" s="3">
        <v>46128</v>
      </c>
      <c r="D2757" t="s">
        <v>929</v>
      </c>
      <c r="E2757" t="s">
        <v>21</v>
      </c>
      <c r="F2757" t="s">
        <v>937</v>
      </c>
      <c r="G2757" t="s">
        <v>16</v>
      </c>
      <c r="H2757" s="4">
        <v>0</v>
      </c>
      <c r="J2757" t="str">
        <f t="shared" si="86"/>
        <v>0000193668Consolidated City Population</v>
      </c>
      <c r="K2757" s="4">
        <f t="shared" si="87"/>
        <v>0</v>
      </c>
    </row>
    <row r="2758" spans="1:11">
      <c r="A2758" t="s">
        <v>936</v>
      </c>
      <c r="B2758" t="s">
        <v>10</v>
      </c>
      <c r="C2758" s="3">
        <v>46128</v>
      </c>
      <c r="D2758" t="s">
        <v>929</v>
      </c>
      <c r="E2758" t="s">
        <v>21</v>
      </c>
      <c r="F2758" t="s">
        <v>937</v>
      </c>
      <c r="G2758" t="s">
        <v>15</v>
      </c>
      <c r="H2758" s="4">
        <v>2510</v>
      </c>
      <c r="J2758" t="str">
        <f t="shared" si="86"/>
        <v>0000193668Current Unit Population</v>
      </c>
      <c r="K2758" s="4">
        <f t="shared" si="87"/>
        <v>2510</v>
      </c>
    </row>
    <row r="2759" spans="1:11">
      <c r="A2759" t="s">
        <v>936</v>
      </c>
      <c r="B2759" t="s">
        <v>10</v>
      </c>
      <c r="C2759" s="3">
        <v>46128</v>
      </c>
      <c r="D2759" t="s">
        <v>929</v>
      </c>
      <c r="E2759" t="s">
        <v>21</v>
      </c>
      <c r="F2759" t="s">
        <v>937</v>
      </c>
      <c r="G2759" t="s">
        <v>14</v>
      </c>
      <c r="H2759" s="4">
        <v>2510</v>
      </c>
      <c r="J2759" t="str">
        <f t="shared" si="86"/>
        <v>0000193668Decennial Unit Population</v>
      </c>
      <c r="K2759" s="4">
        <f t="shared" si="87"/>
        <v>2510</v>
      </c>
    </row>
    <row r="2760" spans="1:11">
      <c r="A2760" t="s">
        <v>936</v>
      </c>
      <c r="B2760" t="s">
        <v>10</v>
      </c>
      <c r="C2760" s="3">
        <v>46128</v>
      </c>
      <c r="D2760" t="s">
        <v>929</v>
      </c>
      <c r="E2760" t="s">
        <v>21</v>
      </c>
      <c r="F2760" t="s">
        <v>937</v>
      </c>
      <c r="G2760" t="s">
        <v>18</v>
      </c>
      <c r="H2760" s="4">
        <v>0</v>
      </c>
      <c r="J2760" t="str">
        <f t="shared" si="86"/>
        <v>0000193668Registered Vehicles</v>
      </c>
      <c r="K2760" s="4">
        <f t="shared" si="87"/>
        <v>0</v>
      </c>
    </row>
    <row r="2761" spans="1:11">
      <c r="A2761" t="s">
        <v>936</v>
      </c>
      <c r="B2761" t="s">
        <v>10</v>
      </c>
      <c r="C2761" s="3">
        <v>46128</v>
      </c>
      <c r="D2761" t="s">
        <v>929</v>
      </c>
      <c r="E2761" t="s">
        <v>21</v>
      </c>
      <c r="F2761" t="s">
        <v>937</v>
      </c>
      <c r="G2761" t="s">
        <v>19</v>
      </c>
      <c r="H2761" s="4">
        <v>18.61</v>
      </c>
      <c r="J2761" t="str">
        <f t="shared" si="86"/>
        <v>0000193668Miles of Road of Unit</v>
      </c>
      <c r="K2761" s="4">
        <f t="shared" si="87"/>
        <v>18.61</v>
      </c>
    </row>
    <row r="2762" spans="1:11">
      <c r="A2762" t="s">
        <v>938</v>
      </c>
      <c r="B2762" t="s">
        <v>10</v>
      </c>
      <c r="C2762" s="3">
        <v>46128</v>
      </c>
      <c r="D2762" t="s">
        <v>929</v>
      </c>
      <c r="E2762" t="s">
        <v>21</v>
      </c>
      <c r="F2762" t="s">
        <v>939</v>
      </c>
      <c r="G2762" t="s">
        <v>15</v>
      </c>
      <c r="H2762" s="4">
        <v>636</v>
      </c>
      <c r="J2762" t="str">
        <f t="shared" si="86"/>
        <v>0000193670Current Unit Population</v>
      </c>
      <c r="K2762" s="4">
        <f t="shared" si="87"/>
        <v>636</v>
      </c>
    </row>
    <row r="2763" spans="1:11">
      <c r="A2763" t="s">
        <v>938</v>
      </c>
      <c r="B2763" t="s">
        <v>10</v>
      </c>
      <c r="C2763" s="3">
        <v>46128</v>
      </c>
      <c r="D2763" t="s">
        <v>929</v>
      </c>
      <c r="E2763" t="s">
        <v>21</v>
      </c>
      <c r="F2763" t="s">
        <v>939</v>
      </c>
      <c r="G2763" t="s">
        <v>19</v>
      </c>
      <c r="H2763" s="4">
        <v>5.56</v>
      </c>
      <c r="J2763" t="str">
        <f t="shared" si="86"/>
        <v>0000193670Miles of Road of Unit</v>
      </c>
      <c r="K2763" s="4">
        <f t="shared" si="87"/>
        <v>5.56</v>
      </c>
    </row>
    <row r="2764" spans="1:11">
      <c r="A2764" t="s">
        <v>938</v>
      </c>
      <c r="B2764" t="s">
        <v>10</v>
      </c>
      <c r="C2764" s="3">
        <v>46128</v>
      </c>
      <c r="D2764" t="s">
        <v>929</v>
      </c>
      <c r="E2764" t="s">
        <v>21</v>
      </c>
      <c r="F2764" t="s">
        <v>939</v>
      </c>
      <c r="G2764" t="s">
        <v>18</v>
      </c>
      <c r="H2764" s="4">
        <v>0</v>
      </c>
      <c r="J2764" t="str">
        <f t="shared" si="86"/>
        <v>0000193670Registered Vehicles</v>
      </c>
      <c r="K2764" s="4">
        <f t="shared" si="87"/>
        <v>0</v>
      </c>
    </row>
    <row r="2765" spans="1:11">
      <c r="A2765" t="s">
        <v>938</v>
      </c>
      <c r="B2765" t="s">
        <v>10</v>
      </c>
      <c r="C2765" s="3">
        <v>46128</v>
      </c>
      <c r="D2765" t="s">
        <v>929</v>
      </c>
      <c r="E2765" t="s">
        <v>21</v>
      </c>
      <c r="F2765" t="s">
        <v>939</v>
      </c>
      <c r="G2765" t="s">
        <v>17</v>
      </c>
      <c r="H2765" s="4">
        <v>0</v>
      </c>
      <c r="J2765" t="str">
        <f t="shared" si="86"/>
        <v>0000193670Registered Automobiles</v>
      </c>
      <c r="K2765" s="4">
        <f t="shared" si="87"/>
        <v>0</v>
      </c>
    </row>
    <row r="2766" spans="1:11">
      <c r="A2766" t="s">
        <v>938</v>
      </c>
      <c r="B2766" t="s">
        <v>10</v>
      </c>
      <c r="C2766" s="3">
        <v>46128</v>
      </c>
      <c r="D2766" t="s">
        <v>929</v>
      </c>
      <c r="E2766" t="s">
        <v>21</v>
      </c>
      <c r="F2766" t="s">
        <v>939</v>
      </c>
      <c r="G2766" t="s">
        <v>16</v>
      </c>
      <c r="H2766" s="4">
        <v>0</v>
      </c>
      <c r="J2766" t="str">
        <f t="shared" si="86"/>
        <v>0000193670Consolidated City Population</v>
      </c>
      <c r="K2766" s="4">
        <f t="shared" si="87"/>
        <v>0</v>
      </c>
    </row>
    <row r="2767" spans="1:11">
      <c r="A2767" t="s">
        <v>938</v>
      </c>
      <c r="B2767" t="s">
        <v>10</v>
      </c>
      <c r="C2767" s="3">
        <v>46128</v>
      </c>
      <c r="D2767" t="s">
        <v>929</v>
      </c>
      <c r="E2767" t="s">
        <v>21</v>
      </c>
      <c r="F2767" t="s">
        <v>939</v>
      </c>
      <c r="G2767" t="s">
        <v>14</v>
      </c>
      <c r="H2767" s="4">
        <v>636</v>
      </c>
      <c r="J2767" t="str">
        <f t="shared" si="86"/>
        <v>0000193670Decennial Unit Population</v>
      </c>
      <c r="K2767" s="4">
        <f t="shared" si="87"/>
        <v>636</v>
      </c>
    </row>
    <row r="2768" spans="1:11">
      <c r="A2768" t="s">
        <v>940</v>
      </c>
      <c r="B2768" t="s">
        <v>10</v>
      </c>
      <c r="C2768" s="3">
        <v>46128</v>
      </c>
      <c r="D2768" t="s">
        <v>929</v>
      </c>
      <c r="E2768" t="s">
        <v>21</v>
      </c>
      <c r="F2768" t="s">
        <v>941</v>
      </c>
      <c r="G2768" t="s">
        <v>15</v>
      </c>
      <c r="H2768" s="4">
        <v>263</v>
      </c>
      <c r="J2768" t="str">
        <f t="shared" si="86"/>
        <v>0000193665Current Unit Population</v>
      </c>
      <c r="K2768" s="4">
        <f t="shared" si="87"/>
        <v>263</v>
      </c>
    </row>
    <row r="2769" spans="1:11">
      <c r="A2769" t="s">
        <v>940</v>
      </c>
      <c r="B2769" t="s">
        <v>10</v>
      </c>
      <c r="C2769" s="3">
        <v>46128</v>
      </c>
      <c r="D2769" t="s">
        <v>929</v>
      </c>
      <c r="E2769" t="s">
        <v>21</v>
      </c>
      <c r="F2769" t="s">
        <v>941</v>
      </c>
      <c r="G2769" t="s">
        <v>16</v>
      </c>
      <c r="H2769" s="4">
        <v>0</v>
      </c>
      <c r="J2769" t="str">
        <f t="shared" si="86"/>
        <v>0000193665Consolidated City Population</v>
      </c>
      <c r="K2769" s="4">
        <f t="shared" si="87"/>
        <v>0</v>
      </c>
    </row>
    <row r="2770" spans="1:11">
      <c r="A2770" t="s">
        <v>940</v>
      </c>
      <c r="B2770" t="s">
        <v>10</v>
      </c>
      <c r="C2770" s="3">
        <v>46128</v>
      </c>
      <c r="D2770" t="s">
        <v>929</v>
      </c>
      <c r="E2770" t="s">
        <v>21</v>
      </c>
      <c r="F2770" t="s">
        <v>941</v>
      </c>
      <c r="G2770" t="s">
        <v>17</v>
      </c>
      <c r="H2770" s="4">
        <v>0</v>
      </c>
      <c r="J2770" t="str">
        <f t="shared" si="86"/>
        <v>0000193665Registered Automobiles</v>
      </c>
      <c r="K2770" s="4">
        <f t="shared" si="87"/>
        <v>0</v>
      </c>
    </row>
    <row r="2771" spans="1:11">
      <c r="A2771" t="s">
        <v>940</v>
      </c>
      <c r="B2771" t="s">
        <v>10</v>
      </c>
      <c r="C2771" s="3">
        <v>46128</v>
      </c>
      <c r="D2771" t="s">
        <v>929</v>
      </c>
      <c r="E2771" t="s">
        <v>21</v>
      </c>
      <c r="F2771" t="s">
        <v>941</v>
      </c>
      <c r="G2771" t="s">
        <v>18</v>
      </c>
      <c r="H2771" s="4">
        <v>0</v>
      </c>
      <c r="J2771" t="str">
        <f t="shared" si="86"/>
        <v>0000193665Registered Vehicles</v>
      </c>
      <c r="K2771" s="4">
        <f t="shared" si="87"/>
        <v>0</v>
      </c>
    </row>
    <row r="2772" spans="1:11">
      <c r="A2772" t="s">
        <v>940</v>
      </c>
      <c r="B2772" t="s">
        <v>10</v>
      </c>
      <c r="C2772" s="3">
        <v>46128</v>
      </c>
      <c r="D2772" t="s">
        <v>929</v>
      </c>
      <c r="E2772" t="s">
        <v>21</v>
      </c>
      <c r="F2772" t="s">
        <v>941</v>
      </c>
      <c r="G2772" t="s">
        <v>14</v>
      </c>
      <c r="H2772" s="4">
        <v>263</v>
      </c>
      <c r="J2772" t="str">
        <f t="shared" si="86"/>
        <v>0000193665Decennial Unit Population</v>
      </c>
      <c r="K2772" s="4">
        <f t="shared" si="87"/>
        <v>263</v>
      </c>
    </row>
    <row r="2773" spans="1:11">
      <c r="A2773" t="s">
        <v>940</v>
      </c>
      <c r="B2773" t="s">
        <v>10</v>
      </c>
      <c r="C2773" s="3">
        <v>46128</v>
      </c>
      <c r="D2773" t="s">
        <v>929</v>
      </c>
      <c r="E2773" t="s">
        <v>21</v>
      </c>
      <c r="F2773" t="s">
        <v>941</v>
      </c>
      <c r="G2773" t="s">
        <v>19</v>
      </c>
      <c r="H2773" s="4">
        <v>4.21</v>
      </c>
      <c r="J2773" t="str">
        <f t="shared" si="86"/>
        <v>0000193665Miles of Road of Unit</v>
      </c>
      <c r="K2773" s="4">
        <f t="shared" si="87"/>
        <v>4.21</v>
      </c>
    </row>
    <row r="2774" spans="1:11">
      <c r="A2774" t="s">
        <v>942</v>
      </c>
      <c r="B2774" t="s">
        <v>10</v>
      </c>
      <c r="C2774" s="3">
        <v>46128</v>
      </c>
      <c r="D2774" t="s">
        <v>943</v>
      </c>
      <c r="E2774" t="s">
        <v>12</v>
      </c>
      <c r="F2774" t="s">
        <v>13</v>
      </c>
      <c r="G2774" t="s">
        <v>17</v>
      </c>
      <c r="H2774" s="4">
        <v>12414</v>
      </c>
      <c r="J2774" t="str">
        <f t="shared" si="86"/>
        <v>0000081432Registered Automobiles</v>
      </c>
      <c r="K2774" s="4">
        <f t="shared" si="87"/>
        <v>12414</v>
      </c>
    </row>
    <row r="2775" spans="1:11">
      <c r="A2775" t="s">
        <v>942</v>
      </c>
      <c r="B2775" t="s">
        <v>10</v>
      </c>
      <c r="C2775" s="3">
        <v>46128</v>
      </c>
      <c r="D2775" t="s">
        <v>943</v>
      </c>
      <c r="E2775" t="s">
        <v>12</v>
      </c>
      <c r="F2775" t="s">
        <v>13</v>
      </c>
      <c r="G2775" t="s">
        <v>18</v>
      </c>
      <c r="H2775" s="4">
        <v>24258</v>
      </c>
      <c r="J2775" t="str">
        <f t="shared" si="86"/>
        <v>0000081432Registered Vehicles</v>
      </c>
      <c r="K2775" s="4">
        <f t="shared" si="87"/>
        <v>24258</v>
      </c>
    </row>
    <row r="2776" spans="1:11">
      <c r="A2776" t="s">
        <v>942</v>
      </c>
      <c r="B2776" t="s">
        <v>10</v>
      </c>
      <c r="C2776" s="3">
        <v>46128</v>
      </c>
      <c r="D2776" t="s">
        <v>943</v>
      </c>
      <c r="E2776" t="s">
        <v>12</v>
      </c>
      <c r="F2776" t="s">
        <v>13</v>
      </c>
      <c r="G2776" t="s">
        <v>14</v>
      </c>
      <c r="H2776" s="4">
        <v>9793</v>
      </c>
      <c r="J2776" t="str">
        <f t="shared" si="86"/>
        <v>0000081432Decennial Unit Population</v>
      </c>
      <c r="K2776" s="4">
        <f t="shared" si="87"/>
        <v>9793</v>
      </c>
    </row>
    <row r="2777" spans="1:11">
      <c r="A2777" t="s">
        <v>942</v>
      </c>
      <c r="B2777" t="s">
        <v>10</v>
      </c>
      <c r="C2777" s="3">
        <v>46128</v>
      </c>
      <c r="D2777" t="s">
        <v>943</v>
      </c>
      <c r="E2777" t="s">
        <v>12</v>
      </c>
      <c r="F2777" t="s">
        <v>13</v>
      </c>
      <c r="G2777" t="s">
        <v>15</v>
      </c>
      <c r="H2777" s="4">
        <v>9793</v>
      </c>
      <c r="J2777" t="str">
        <f t="shared" si="86"/>
        <v>0000081432Current Unit Population</v>
      </c>
      <c r="K2777" s="4">
        <f t="shared" si="87"/>
        <v>9793</v>
      </c>
    </row>
    <row r="2778" spans="1:11">
      <c r="A2778" t="s">
        <v>942</v>
      </c>
      <c r="B2778" t="s">
        <v>10</v>
      </c>
      <c r="C2778" s="3">
        <v>46128</v>
      </c>
      <c r="D2778" t="s">
        <v>943</v>
      </c>
      <c r="E2778" t="s">
        <v>12</v>
      </c>
      <c r="F2778" t="s">
        <v>13</v>
      </c>
      <c r="G2778" t="s">
        <v>16</v>
      </c>
      <c r="H2778" s="4">
        <v>0</v>
      </c>
      <c r="J2778" t="str">
        <f t="shared" si="86"/>
        <v>0000081432Consolidated City Population</v>
      </c>
      <c r="K2778" s="4">
        <f t="shared" si="87"/>
        <v>0</v>
      </c>
    </row>
    <row r="2779" spans="1:11">
      <c r="A2779" t="s">
        <v>942</v>
      </c>
      <c r="B2779" t="s">
        <v>10</v>
      </c>
      <c r="C2779" s="3">
        <v>46128</v>
      </c>
      <c r="D2779" t="s">
        <v>943</v>
      </c>
      <c r="E2779" t="s">
        <v>12</v>
      </c>
      <c r="F2779" t="s">
        <v>13</v>
      </c>
      <c r="G2779" t="s">
        <v>19</v>
      </c>
      <c r="H2779" s="4">
        <v>484.45</v>
      </c>
      <c r="J2779" t="str">
        <f t="shared" si="86"/>
        <v>0000081432Miles of Road of Unit</v>
      </c>
      <c r="K2779" s="4">
        <f t="shared" si="87"/>
        <v>484.45</v>
      </c>
    </row>
    <row r="2780" spans="1:11">
      <c r="A2780" t="s">
        <v>944</v>
      </c>
      <c r="B2780" t="s">
        <v>10</v>
      </c>
      <c r="C2780" s="3">
        <v>46128</v>
      </c>
      <c r="D2780" t="s">
        <v>943</v>
      </c>
      <c r="E2780" t="s">
        <v>21</v>
      </c>
      <c r="F2780" t="s">
        <v>945</v>
      </c>
      <c r="G2780" t="s">
        <v>19</v>
      </c>
      <c r="H2780" s="4">
        <v>47.67</v>
      </c>
      <c r="J2780" t="str">
        <f t="shared" si="86"/>
        <v>0000076141Miles of Road of Unit</v>
      </c>
      <c r="K2780" s="4">
        <f t="shared" si="87"/>
        <v>47.67</v>
      </c>
    </row>
    <row r="2781" spans="1:11">
      <c r="A2781" t="s">
        <v>944</v>
      </c>
      <c r="B2781" t="s">
        <v>10</v>
      </c>
      <c r="C2781" s="3">
        <v>46128</v>
      </c>
      <c r="D2781" t="s">
        <v>943</v>
      </c>
      <c r="E2781" t="s">
        <v>21</v>
      </c>
      <c r="F2781" t="s">
        <v>945</v>
      </c>
      <c r="G2781" t="s">
        <v>14</v>
      </c>
      <c r="H2781" s="4">
        <v>7506</v>
      </c>
      <c r="J2781" t="str">
        <f t="shared" si="86"/>
        <v>0000076141Decennial Unit Population</v>
      </c>
      <c r="K2781" s="4">
        <f t="shared" si="87"/>
        <v>7506</v>
      </c>
    </row>
    <row r="2782" spans="1:11">
      <c r="A2782" t="s">
        <v>944</v>
      </c>
      <c r="B2782" t="s">
        <v>10</v>
      </c>
      <c r="C2782" s="3">
        <v>46128</v>
      </c>
      <c r="D2782" t="s">
        <v>943</v>
      </c>
      <c r="E2782" t="s">
        <v>21</v>
      </c>
      <c r="F2782" t="s">
        <v>945</v>
      </c>
      <c r="G2782" t="s">
        <v>15</v>
      </c>
      <c r="H2782" s="4">
        <v>7506</v>
      </c>
      <c r="J2782" t="str">
        <f t="shared" si="86"/>
        <v>0000076141Current Unit Population</v>
      </c>
      <c r="K2782" s="4">
        <f t="shared" si="87"/>
        <v>7506</v>
      </c>
    </row>
    <row r="2783" spans="1:11">
      <c r="A2783" t="s">
        <v>944</v>
      </c>
      <c r="B2783" t="s">
        <v>10</v>
      </c>
      <c r="C2783" s="3">
        <v>46128</v>
      </c>
      <c r="D2783" t="s">
        <v>943</v>
      </c>
      <c r="E2783" t="s">
        <v>21</v>
      </c>
      <c r="F2783" t="s">
        <v>945</v>
      </c>
      <c r="G2783" t="s">
        <v>16</v>
      </c>
      <c r="H2783" s="4">
        <v>0</v>
      </c>
      <c r="J2783" t="str">
        <f t="shared" si="86"/>
        <v>0000076141Consolidated City Population</v>
      </c>
      <c r="K2783" s="4">
        <f t="shared" si="87"/>
        <v>0</v>
      </c>
    </row>
    <row r="2784" spans="1:11">
      <c r="A2784" t="s">
        <v>944</v>
      </c>
      <c r="B2784" t="s">
        <v>10</v>
      </c>
      <c r="C2784" s="3">
        <v>46128</v>
      </c>
      <c r="D2784" t="s">
        <v>943</v>
      </c>
      <c r="E2784" t="s">
        <v>21</v>
      </c>
      <c r="F2784" t="s">
        <v>945</v>
      </c>
      <c r="G2784" t="s">
        <v>17</v>
      </c>
      <c r="H2784" s="4">
        <v>0</v>
      </c>
      <c r="J2784" t="str">
        <f t="shared" si="86"/>
        <v>0000076141Registered Automobiles</v>
      </c>
      <c r="K2784" s="4">
        <f t="shared" si="87"/>
        <v>0</v>
      </c>
    </row>
    <row r="2785" spans="1:11">
      <c r="A2785" t="s">
        <v>944</v>
      </c>
      <c r="B2785" t="s">
        <v>10</v>
      </c>
      <c r="C2785" s="3">
        <v>46128</v>
      </c>
      <c r="D2785" t="s">
        <v>943</v>
      </c>
      <c r="E2785" t="s">
        <v>21</v>
      </c>
      <c r="F2785" t="s">
        <v>945</v>
      </c>
      <c r="G2785" t="s">
        <v>18</v>
      </c>
      <c r="H2785" s="4">
        <v>0</v>
      </c>
      <c r="J2785" t="str">
        <f t="shared" si="86"/>
        <v>0000076141Registered Vehicles</v>
      </c>
      <c r="K2785" s="4">
        <f t="shared" si="87"/>
        <v>0</v>
      </c>
    </row>
    <row r="2786" spans="1:11">
      <c r="A2786" t="s">
        <v>946</v>
      </c>
      <c r="B2786" t="s">
        <v>10</v>
      </c>
      <c r="C2786" s="3">
        <v>46128</v>
      </c>
      <c r="D2786" t="s">
        <v>943</v>
      </c>
      <c r="E2786" t="s">
        <v>21</v>
      </c>
      <c r="F2786" t="s">
        <v>947</v>
      </c>
      <c r="G2786" t="s">
        <v>14</v>
      </c>
      <c r="H2786" s="4">
        <v>1524</v>
      </c>
      <c r="J2786" t="str">
        <f t="shared" si="86"/>
        <v>0000075323Decennial Unit Population</v>
      </c>
      <c r="K2786" s="4">
        <f t="shared" si="87"/>
        <v>1524</v>
      </c>
    </row>
    <row r="2787" spans="1:11">
      <c r="A2787" t="s">
        <v>946</v>
      </c>
      <c r="B2787" t="s">
        <v>10</v>
      </c>
      <c r="C2787" s="3">
        <v>46128</v>
      </c>
      <c r="D2787" t="s">
        <v>943</v>
      </c>
      <c r="E2787" t="s">
        <v>21</v>
      </c>
      <c r="F2787" t="s">
        <v>947</v>
      </c>
      <c r="G2787" t="s">
        <v>19</v>
      </c>
      <c r="H2787" s="4">
        <v>14.75</v>
      </c>
      <c r="J2787" t="str">
        <f t="shared" si="86"/>
        <v>0000075323Miles of Road of Unit</v>
      </c>
      <c r="K2787" s="4">
        <f t="shared" si="87"/>
        <v>14.75</v>
      </c>
    </row>
    <row r="2788" spans="1:11">
      <c r="A2788" t="s">
        <v>946</v>
      </c>
      <c r="B2788" t="s">
        <v>10</v>
      </c>
      <c r="C2788" s="3">
        <v>46128</v>
      </c>
      <c r="D2788" t="s">
        <v>943</v>
      </c>
      <c r="E2788" t="s">
        <v>21</v>
      </c>
      <c r="F2788" t="s">
        <v>947</v>
      </c>
      <c r="G2788" t="s">
        <v>18</v>
      </c>
      <c r="H2788" s="4">
        <v>0</v>
      </c>
      <c r="J2788" t="str">
        <f t="shared" si="86"/>
        <v>0000075323Registered Vehicles</v>
      </c>
      <c r="K2788" s="4">
        <f t="shared" si="87"/>
        <v>0</v>
      </c>
    </row>
    <row r="2789" spans="1:11">
      <c r="A2789" t="s">
        <v>946</v>
      </c>
      <c r="B2789" t="s">
        <v>10</v>
      </c>
      <c r="C2789" s="3">
        <v>46128</v>
      </c>
      <c r="D2789" t="s">
        <v>943</v>
      </c>
      <c r="E2789" t="s">
        <v>21</v>
      </c>
      <c r="F2789" t="s">
        <v>947</v>
      </c>
      <c r="G2789" t="s">
        <v>17</v>
      </c>
      <c r="H2789" s="4">
        <v>0</v>
      </c>
      <c r="J2789" t="str">
        <f t="shared" si="86"/>
        <v>0000075323Registered Automobiles</v>
      </c>
      <c r="K2789" s="4">
        <f t="shared" si="87"/>
        <v>0</v>
      </c>
    </row>
    <row r="2790" spans="1:11">
      <c r="A2790" t="s">
        <v>946</v>
      </c>
      <c r="B2790" t="s">
        <v>10</v>
      </c>
      <c r="C2790" s="3">
        <v>46128</v>
      </c>
      <c r="D2790" t="s">
        <v>943</v>
      </c>
      <c r="E2790" t="s">
        <v>21</v>
      </c>
      <c r="F2790" t="s">
        <v>947</v>
      </c>
      <c r="G2790" t="s">
        <v>16</v>
      </c>
      <c r="H2790" s="4">
        <v>0</v>
      </c>
      <c r="J2790" t="str">
        <f t="shared" si="86"/>
        <v>0000075323Consolidated City Population</v>
      </c>
      <c r="K2790" s="4">
        <f t="shared" si="87"/>
        <v>0</v>
      </c>
    </row>
    <row r="2791" spans="1:11">
      <c r="A2791" t="s">
        <v>946</v>
      </c>
      <c r="B2791" t="s">
        <v>10</v>
      </c>
      <c r="C2791" s="3">
        <v>46128</v>
      </c>
      <c r="D2791" t="s">
        <v>943</v>
      </c>
      <c r="E2791" t="s">
        <v>21</v>
      </c>
      <c r="F2791" t="s">
        <v>947</v>
      </c>
      <c r="G2791" t="s">
        <v>15</v>
      </c>
      <c r="H2791" s="4">
        <v>1524</v>
      </c>
      <c r="J2791" t="str">
        <f t="shared" si="86"/>
        <v>0000075323Current Unit Population</v>
      </c>
      <c r="K2791" s="4">
        <f t="shared" si="87"/>
        <v>1524</v>
      </c>
    </row>
    <row r="2792" spans="1:11">
      <c r="A2792" t="s">
        <v>948</v>
      </c>
      <c r="B2792" t="s">
        <v>10</v>
      </c>
      <c r="C2792" s="3">
        <v>46128</v>
      </c>
      <c r="D2792" t="s">
        <v>943</v>
      </c>
      <c r="E2792" t="s">
        <v>21</v>
      </c>
      <c r="F2792" t="s">
        <v>949</v>
      </c>
      <c r="G2792" t="s">
        <v>14</v>
      </c>
      <c r="H2792" s="4">
        <v>347</v>
      </c>
      <c r="J2792" t="str">
        <f t="shared" si="86"/>
        <v>0000193685Decennial Unit Population</v>
      </c>
      <c r="K2792" s="4">
        <f t="shared" si="87"/>
        <v>347</v>
      </c>
    </row>
    <row r="2793" spans="1:11">
      <c r="A2793" t="s">
        <v>948</v>
      </c>
      <c r="B2793" t="s">
        <v>10</v>
      </c>
      <c r="C2793" s="3">
        <v>46128</v>
      </c>
      <c r="D2793" t="s">
        <v>943</v>
      </c>
      <c r="E2793" t="s">
        <v>21</v>
      </c>
      <c r="F2793" t="s">
        <v>949</v>
      </c>
      <c r="G2793" t="s">
        <v>19</v>
      </c>
      <c r="H2793" s="4">
        <v>3.64</v>
      </c>
      <c r="J2793" t="str">
        <f t="shared" si="86"/>
        <v>0000193685Miles of Road of Unit</v>
      </c>
      <c r="K2793" s="4">
        <f t="shared" si="87"/>
        <v>3.64</v>
      </c>
    </row>
    <row r="2794" spans="1:11">
      <c r="A2794" t="s">
        <v>948</v>
      </c>
      <c r="B2794" t="s">
        <v>10</v>
      </c>
      <c r="C2794" s="3">
        <v>46128</v>
      </c>
      <c r="D2794" t="s">
        <v>943</v>
      </c>
      <c r="E2794" t="s">
        <v>21</v>
      </c>
      <c r="F2794" t="s">
        <v>949</v>
      </c>
      <c r="G2794" t="s">
        <v>18</v>
      </c>
      <c r="H2794" s="4">
        <v>0</v>
      </c>
      <c r="J2794" t="str">
        <f t="shared" si="86"/>
        <v>0000193685Registered Vehicles</v>
      </c>
      <c r="K2794" s="4">
        <f t="shared" si="87"/>
        <v>0</v>
      </c>
    </row>
    <row r="2795" spans="1:11">
      <c r="A2795" t="s">
        <v>948</v>
      </c>
      <c r="B2795" t="s">
        <v>10</v>
      </c>
      <c r="C2795" s="3">
        <v>46128</v>
      </c>
      <c r="D2795" t="s">
        <v>943</v>
      </c>
      <c r="E2795" t="s">
        <v>21</v>
      </c>
      <c r="F2795" t="s">
        <v>949</v>
      </c>
      <c r="G2795" t="s">
        <v>17</v>
      </c>
      <c r="H2795" s="4">
        <v>0</v>
      </c>
      <c r="J2795" t="str">
        <f t="shared" si="86"/>
        <v>0000193685Registered Automobiles</v>
      </c>
      <c r="K2795" s="4">
        <f t="shared" si="87"/>
        <v>0</v>
      </c>
    </row>
    <row r="2796" spans="1:11">
      <c r="A2796" t="s">
        <v>948</v>
      </c>
      <c r="B2796" t="s">
        <v>10</v>
      </c>
      <c r="C2796" s="3">
        <v>46128</v>
      </c>
      <c r="D2796" t="s">
        <v>943</v>
      </c>
      <c r="E2796" t="s">
        <v>21</v>
      </c>
      <c r="F2796" t="s">
        <v>949</v>
      </c>
      <c r="G2796" t="s">
        <v>16</v>
      </c>
      <c r="H2796" s="4">
        <v>0</v>
      </c>
      <c r="J2796" t="str">
        <f t="shared" si="86"/>
        <v>0000193685Consolidated City Population</v>
      </c>
      <c r="K2796" s="4">
        <f t="shared" si="87"/>
        <v>0</v>
      </c>
    </row>
    <row r="2797" spans="1:11">
      <c r="A2797" t="s">
        <v>948</v>
      </c>
      <c r="B2797" t="s">
        <v>10</v>
      </c>
      <c r="C2797" s="3">
        <v>46128</v>
      </c>
      <c r="D2797" t="s">
        <v>943</v>
      </c>
      <c r="E2797" t="s">
        <v>21</v>
      </c>
      <c r="F2797" t="s">
        <v>949</v>
      </c>
      <c r="G2797" t="s">
        <v>15</v>
      </c>
      <c r="H2797" s="4">
        <v>347</v>
      </c>
      <c r="J2797" t="str">
        <f t="shared" si="86"/>
        <v>0000193685Current Unit Population</v>
      </c>
      <c r="K2797" s="4">
        <f t="shared" si="87"/>
        <v>347</v>
      </c>
    </row>
    <row r="2798" spans="1:11">
      <c r="A2798" t="s">
        <v>950</v>
      </c>
      <c r="B2798" t="s">
        <v>10</v>
      </c>
      <c r="C2798" s="3">
        <v>46128</v>
      </c>
      <c r="D2798" t="s">
        <v>951</v>
      </c>
      <c r="E2798" t="s">
        <v>12</v>
      </c>
      <c r="F2798" t="s">
        <v>13</v>
      </c>
      <c r="G2798" t="s">
        <v>18</v>
      </c>
      <c r="H2798" s="4">
        <v>17143</v>
      </c>
      <c r="J2798" t="str">
        <f t="shared" si="86"/>
        <v>0000082977Registered Vehicles</v>
      </c>
      <c r="K2798" s="4">
        <f t="shared" si="87"/>
        <v>17143</v>
      </c>
    </row>
    <row r="2799" spans="1:11">
      <c r="A2799" t="s">
        <v>950</v>
      </c>
      <c r="B2799" t="s">
        <v>10</v>
      </c>
      <c r="C2799" s="3">
        <v>46128</v>
      </c>
      <c r="D2799" t="s">
        <v>951</v>
      </c>
      <c r="E2799" t="s">
        <v>12</v>
      </c>
      <c r="F2799" t="s">
        <v>13</v>
      </c>
      <c r="G2799" t="s">
        <v>17</v>
      </c>
      <c r="H2799" s="4">
        <v>8192</v>
      </c>
      <c r="J2799" t="str">
        <f t="shared" si="86"/>
        <v>0000082977Registered Automobiles</v>
      </c>
      <c r="K2799" s="4">
        <f t="shared" si="87"/>
        <v>8192</v>
      </c>
    </row>
    <row r="2800" spans="1:11">
      <c r="A2800" t="s">
        <v>950</v>
      </c>
      <c r="B2800" t="s">
        <v>10</v>
      </c>
      <c r="C2800" s="3">
        <v>46128</v>
      </c>
      <c r="D2800" t="s">
        <v>951</v>
      </c>
      <c r="E2800" t="s">
        <v>12</v>
      </c>
      <c r="F2800" t="s">
        <v>13</v>
      </c>
      <c r="G2800" t="s">
        <v>16</v>
      </c>
      <c r="H2800" s="4">
        <v>0</v>
      </c>
      <c r="J2800" t="str">
        <f t="shared" si="86"/>
        <v>0000082977Consolidated City Population</v>
      </c>
      <c r="K2800" s="4">
        <f t="shared" si="87"/>
        <v>0</v>
      </c>
    </row>
    <row r="2801" spans="1:11">
      <c r="A2801" t="s">
        <v>950</v>
      </c>
      <c r="B2801" t="s">
        <v>10</v>
      </c>
      <c r="C2801" s="3">
        <v>46128</v>
      </c>
      <c r="D2801" t="s">
        <v>951</v>
      </c>
      <c r="E2801" t="s">
        <v>12</v>
      </c>
      <c r="F2801" t="s">
        <v>13</v>
      </c>
      <c r="G2801" t="s">
        <v>15</v>
      </c>
      <c r="H2801" s="4">
        <v>9010</v>
      </c>
      <c r="J2801" t="str">
        <f t="shared" si="86"/>
        <v>0000082977Current Unit Population</v>
      </c>
      <c r="K2801" s="4">
        <f t="shared" si="87"/>
        <v>9010</v>
      </c>
    </row>
    <row r="2802" spans="1:11">
      <c r="A2802" t="s">
        <v>950</v>
      </c>
      <c r="B2802" t="s">
        <v>10</v>
      </c>
      <c r="C2802" s="3">
        <v>46128</v>
      </c>
      <c r="D2802" t="s">
        <v>951</v>
      </c>
      <c r="E2802" t="s">
        <v>12</v>
      </c>
      <c r="F2802" t="s">
        <v>13</v>
      </c>
      <c r="G2802" t="s">
        <v>14</v>
      </c>
      <c r="H2802" s="4">
        <v>9010</v>
      </c>
      <c r="J2802" t="str">
        <f t="shared" si="86"/>
        <v>0000082977Decennial Unit Population</v>
      </c>
      <c r="K2802" s="4">
        <f t="shared" si="87"/>
        <v>9010</v>
      </c>
    </row>
    <row r="2803" spans="1:11">
      <c r="A2803" t="s">
        <v>950</v>
      </c>
      <c r="B2803" t="s">
        <v>10</v>
      </c>
      <c r="C2803" s="3">
        <v>46128</v>
      </c>
      <c r="D2803" t="s">
        <v>951</v>
      </c>
      <c r="E2803" t="s">
        <v>12</v>
      </c>
      <c r="F2803" t="s">
        <v>13</v>
      </c>
      <c r="G2803" t="s">
        <v>19</v>
      </c>
      <c r="H2803" s="4">
        <v>544.88</v>
      </c>
      <c r="J2803" t="str">
        <f t="shared" si="86"/>
        <v>0000082977Miles of Road of Unit</v>
      </c>
      <c r="K2803" s="4">
        <f t="shared" si="87"/>
        <v>544.88</v>
      </c>
    </row>
    <row r="2804" spans="1:11">
      <c r="A2804" t="s">
        <v>952</v>
      </c>
      <c r="B2804" t="s">
        <v>10</v>
      </c>
      <c r="C2804" s="3">
        <v>46128</v>
      </c>
      <c r="D2804" t="s">
        <v>951</v>
      </c>
      <c r="E2804" t="s">
        <v>21</v>
      </c>
      <c r="F2804" t="s">
        <v>953</v>
      </c>
      <c r="G2804" t="s">
        <v>18</v>
      </c>
      <c r="H2804" s="4">
        <v>0</v>
      </c>
      <c r="J2804" t="str">
        <f t="shared" si="86"/>
        <v>0000193691Registered Vehicles</v>
      </c>
      <c r="K2804" s="4">
        <f t="shared" si="87"/>
        <v>0</v>
      </c>
    </row>
    <row r="2805" spans="1:11">
      <c r="A2805" t="s">
        <v>952</v>
      </c>
      <c r="B2805" t="s">
        <v>10</v>
      </c>
      <c r="C2805" s="3">
        <v>46128</v>
      </c>
      <c r="D2805" t="s">
        <v>951</v>
      </c>
      <c r="E2805" t="s">
        <v>21</v>
      </c>
      <c r="F2805" t="s">
        <v>953</v>
      </c>
      <c r="G2805" t="s">
        <v>17</v>
      </c>
      <c r="H2805" s="4">
        <v>0</v>
      </c>
      <c r="J2805" t="str">
        <f t="shared" si="86"/>
        <v>0000193691Registered Automobiles</v>
      </c>
      <c r="K2805" s="4">
        <f t="shared" si="87"/>
        <v>0</v>
      </c>
    </row>
    <row r="2806" spans="1:11">
      <c r="A2806" t="s">
        <v>952</v>
      </c>
      <c r="B2806" t="s">
        <v>10</v>
      </c>
      <c r="C2806" s="3">
        <v>46128</v>
      </c>
      <c r="D2806" t="s">
        <v>951</v>
      </c>
      <c r="E2806" t="s">
        <v>21</v>
      </c>
      <c r="F2806" t="s">
        <v>953</v>
      </c>
      <c r="G2806" t="s">
        <v>16</v>
      </c>
      <c r="H2806" s="4">
        <v>0</v>
      </c>
      <c r="J2806" t="str">
        <f t="shared" si="86"/>
        <v>0000193691Consolidated City Population</v>
      </c>
      <c r="K2806" s="4">
        <f t="shared" si="87"/>
        <v>0</v>
      </c>
    </row>
    <row r="2807" spans="1:11">
      <c r="A2807" t="s">
        <v>952</v>
      </c>
      <c r="B2807" t="s">
        <v>10</v>
      </c>
      <c r="C2807" s="3">
        <v>46128</v>
      </c>
      <c r="D2807" t="s">
        <v>951</v>
      </c>
      <c r="E2807" t="s">
        <v>21</v>
      </c>
      <c r="F2807" t="s">
        <v>953</v>
      </c>
      <c r="G2807" t="s">
        <v>15</v>
      </c>
      <c r="H2807" s="4">
        <v>2304</v>
      </c>
      <c r="J2807" t="str">
        <f t="shared" si="86"/>
        <v>0000193691Current Unit Population</v>
      </c>
      <c r="K2807" s="4">
        <f t="shared" si="87"/>
        <v>2304</v>
      </c>
    </row>
    <row r="2808" spans="1:11">
      <c r="A2808" t="s">
        <v>952</v>
      </c>
      <c r="B2808" t="s">
        <v>10</v>
      </c>
      <c r="C2808" s="3">
        <v>46128</v>
      </c>
      <c r="D2808" t="s">
        <v>951</v>
      </c>
      <c r="E2808" t="s">
        <v>21</v>
      </c>
      <c r="F2808" t="s">
        <v>953</v>
      </c>
      <c r="G2808" t="s">
        <v>14</v>
      </c>
      <c r="H2808" s="4">
        <v>2304</v>
      </c>
      <c r="J2808" t="str">
        <f t="shared" si="86"/>
        <v>0000193691Decennial Unit Population</v>
      </c>
      <c r="K2808" s="4">
        <f t="shared" si="87"/>
        <v>2304</v>
      </c>
    </row>
    <row r="2809" spans="1:11">
      <c r="A2809" t="s">
        <v>952</v>
      </c>
      <c r="B2809" t="s">
        <v>10</v>
      </c>
      <c r="C2809" s="3">
        <v>46128</v>
      </c>
      <c r="D2809" t="s">
        <v>951</v>
      </c>
      <c r="E2809" t="s">
        <v>21</v>
      </c>
      <c r="F2809" t="s">
        <v>953</v>
      </c>
      <c r="G2809" t="s">
        <v>19</v>
      </c>
      <c r="H2809" s="4">
        <v>18.920000000000002</v>
      </c>
      <c r="J2809" t="str">
        <f t="shared" si="86"/>
        <v>0000193691Miles of Road of Unit</v>
      </c>
      <c r="K2809" s="4">
        <f t="shared" si="87"/>
        <v>18.920000000000002</v>
      </c>
    </row>
    <row r="2810" spans="1:11">
      <c r="A2810" t="s">
        <v>954</v>
      </c>
      <c r="B2810" t="s">
        <v>10</v>
      </c>
      <c r="C2810" s="3">
        <v>46128</v>
      </c>
      <c r="D2810" t="s">
        <v>951</v>
      </c>
      <c r="E2810" t="s">
        <v>21</v>
      </c>
      <c r="F2810" t="s">
        <v>955</v>
      </c>
      <c r="G2810" t="s">
        <v>16</v>
      </c>
      <c r="H2810" s="4">
        <v>0</v>
      </c>
      <c r="J2810" t="str">
        <f t="shared" si="86"/>
        <v>0000193693Consolidated City Population</v>
      </c>
      <c r="K2810" s="4">
        <f t="shared" si="87"/>
        <v>0</v>
      </c>
    </row>
    <row r="2811" spans="1:11">
      <c r="A2811" t="s">
        <v>954</v>
      </c>
      <c r="B2811" t="s">
        <v>10</v>
      </c>
      <c r="C2811" s="3">
        <v>46128</v>
      </c>
      <c r="D2811" t="s">
        <v>951</v>
      </c>
      <c r="E2811" t="s">
        <v>21</v>
      </c>
      <c r="F2811" t="s">
        <v>955</v>
      </c>
      <c r="G2811" t="s">
        <v>15</v>
      </c>
      <c r="H2811" s="4">
        <v>172</v>
      </c>
      <c r="J2811" t="str">
        <f t="shared" si="86"/>
        <v>0000193693Current Unit Population</v>
      </c>
      <c r="K2811" s="4">
        <f t="shared" si="87"/>
        <v>172</v>
      </c>
    </row>
    <row r="2812" spans="1:11">
      <c r="A2812" t="s">
        <v>954</v>
      </c>
      <c r="B2812" t="s">
        <v>10</v>
      </c>
      <c r="C2812" s="3">
        <v>46128</v>
      </c>
      <c r="D2812" t="s">
        <v>951</v>
      </c>
      <c r="E2812" t="s">
        <v>21</v>
      </c>
      <c r="F2812" t="s">
        <v>955</v>
      </c>
      <c r="G2812" t="s">
        <v>14</v>
      </c>
      <c r="H2812" s="4">
        <v>172</v>
      </c>
      <c r="J2812" t="str">
        <f t="shared" si="86"/>
        <v>0000193693Decennial Unit Population</v>
      </c>
      <c r="K2812" s="4">
        <f t="shared" si="87"/>
        <v>172</v>
      </c>
    </row>
    <row r="2813" spans="1:11">
      <c r="A2813" t="s">
        <v>954</v>
      </c>
      <c r="B2813" t="s">
        <v>10</v>
      </c>
      <c r="C2813" s="3">
        <v>46128</v>
      </c>
      <c r="D2813" t="s">
        <v>951</v>
      </c>
      <c r="E2813" t="s">
        <v>21</v>
      </c>
      <c r="F2813" t="s">
        <v>955</v>
      </c>
      <c r="G2813" t="s">
        <v>19</v>
      </c>
      <c r="H2813" s="4">
        <v>2.04</v>
      </c>
      <c r="J2813" t="str">
        <f t="shared" si="86"/>
        <v>0000193693Miles of Road of Unit</v>
      </c>
      <c r="K2813" s="4">
        <f t="shared" si="87"/>
        <v>2.04</v>
      </c>
    </row>
    <row r="2814" spans="1:11">
      <c r="A2814" t="s">
        <v>954</v>
      </c>
      <c r="B2814" t="s">
        <v>10</v>
      </c>
      <c r="C2814" s="3">
        <v>46128</v>
      </c>
      <c r="D2814" t="s">
        <v>951</v>
      </c>
      <c r="E2814" t="s">
        <v>21</v>
      </c>
      <c r="F2814" t="s">
        <v>955</v>
      </c>
      <c r="G2814" t="s">
        <v>18</v>
      </c>
      <c r="H2814" s="4">
        <v>0</v>
      </c>
      <c r="J2814" t="str">
        <f t="shared" si="86"/>
        <v>0000193693Registered Vehicles</v>
      </c>
      <c r="K2814" s="4">
        <f t="shared" si="87"/>
        <v>0</v>
      </c>
    </row>
    <row r="2815" spans="1:11">
      <c r="A2815" t="s">
        <v>954</v>
      </c>
      <c r="B2815" t="s">
        <v>10</v>
      </c>
      <c r="C2815" s="3">
        <v>46128</v>
      </c>
      <c r="D2815" t="s">
        <v>951</v>
      </c>
      <c r="E2815" t="s">
        <v>21</v>
      </c>
      <c r="F2815" t="s">
        <v>955</v>
      </c>
      <c r="G2815" t="s">
        <v>17</v>
      </c>
      <c r="H2815" s="4">
        <v>0</v>
      </c>
      <c r="J2815" t="str">
        <f t="shared" si="86"/>
        <v>0000193693Registered Automobiles</v>
      </c>
      <c r="K2815" s="4">
        <f t="shared" si="87"/>
        <v>0</v>
      </c>
    </row>
    <row r="2816" spans="1:11">
      <c r="A2816" t="s">
        <v>956</v>
      </c>
      <c r="B2816" t="s">
        <v>10</v>
      </c>
      <c r="C2816" s="3">
        <v>46128</v>
      </c>
      <c r="D2816" t="s">
        <v>951</v>
      </c>
      <c r="E2816" t="s">
        <v>21</v>
      </c>
      <c r="F2816" t="s">
        <v>957</v>
      </c>
      <c r="G2816" t="s">
        <v>18</v>
      </c>
      <c r="H2816" s="4">
        <v>0</v>
      </c>
      <c r="J2816" t="str">
        <f t="shared" si="86"/>
        <v>0000193694Registered Vehicles</v>
      </c>
      <c r="K2816" s="4">
        <f t="shared" si="87"/>
        <v>0</v>
      </c>
    </row>
    <row r="2817" spans="1:11">
      <c r="A2817" t="s">
        <v>956</v>
      </c>
      <c r="B2817" t="s">
        <v>10</v>
      </c>
      <c r="C2817" s="3">
        <v>46128</v>
      </c>
      <c r="D2817" t="s">
        <v>951</v>
      </c>
      <c r="E2817" t="s">
        <v>21</v>
      </c>
      <c r="F2817" t="s">
        <v>957</v>
      </c>
      <c r="G2817" t="s">
        <v>17</v>
      </c>
      <c r="H2817" s="4">
        <v>0</v>
      </c>
      <c r="J2817" t="str">
        <f t="shared" si="86"/>
        <v>0000193694Registered Automobiles</v>
      </c>
      <c r="K2817" s="4">
        <f t="shared" si="87"/>
        <v>0</v>
      </c>
    </row>
    <row r="2818" spans="1:11">
      <c r="A2818" t="s">
        <v>956</v>
      </c>
      <c r="B2818" t="s">
        <v>10</v>
      </c>
      <c r="C2818" s="3">
        <v>46128</v>
      </c>
      <c r="D2818" t="s">
        <v>951</v>
      </c>
      <c r="E2818" t="s">
        <v>21</v>
      </c>
      <c r="F2818" t="s">
        <v>957</v>
      </c>
      <c r="G2818" t="s">
        <v>16</v>
      </c>
      <c r="H2818" s="4">
        <v>0</v>
      </c>
      <c r="J2818" t="str">
        <f t="shared" si="86"/>
        <v>0000193694Consolidated City Population</v>
      </c>
      <c r="K2818" s="4">
        <f t="shared" si="87"/>
        <v>0</v>
      </c>
    </row>
    <row r="2819" spans="1:11">
      <c r="A2819" t="s">
        <v>956</v>
      </c>
      <c r="B2819" t="s">
        <v>10</v>
      </c>
      <c r="C2819" s="3">
        <v>46128</v>
      </c>
      <c r="D2819" t="s">
        <v>951</v>
      </c>
      <c r="E2819" t="s">
        <v>21</v>
      </c>
      <c r="F2819" t="s">
        <v>957</v>
      </c>
      <c r="G2819" t="s">
        <v>15</v>
      </c>
      <c r="H2819" s="4">
        <v>764</v>
      </c>
      <c r="J2819" t="str">
        <f t="shared" ref="J2819:J2882" si="88">A2819&amp;G2819</f>
        <v>0000193694Current Unit Population</v>
      </c>
      <c r="K2819" s="4">
        <f t="shared" ref="K2819:K2882" si="89">H2819</f>
        <v>764</v>
      </c>
    </row>
    <row r="2820" spans="1:11">
      <c r="A2820" t="s">
        <v>956</v>
      </c>
      <c r="B2820" t="s">
        <v>10</v>
      </c>
      <c r="C2820" s="3">
        <v>46128</v>
      </c>
      <c r="D2820" t="s">
        <v>951</v>
      </c>
      <c r="E2820" t="s">
        <v>21</v>
      </c>
      <c r="F2820" t="s">
        <v>957</v>
      </c>
      <c r="G2820" t="s">
        <v>14</v>
      </c>
      <c r="H2820" s="4">
        <v>764</v>
      </c>
      <c r="J2820" t="str">
        <f t="shared" si="88"/>
        <v>0000193694Decennial Unit Population</v>
      </c>
      <c r="K2820" s="4">
        <f t="shared" si="89"/>
        <v>764</v>
      </c>
    </row>
    <row r="2821" spans="1:11">
      <c r="A2821" t="s">
        <v>956</v>
      </c>
      <c r="B2821" t="s">
        <v>10</v>
      </c>
      <c r="C2821" s="3">
        <v>46128</v>
      </c>
      <c r="D2821" t="s">
        <v>951</v>
      </c>
      <c r="E2821" t="s">
        <v>21</v>
      </c>
      <c r="F2821" t="s">
        <v>957</v>
      </c>
      <c r="G2821" t="s">
        <v>19</v>
      </c>
      <c r="H2821" s="4">
        <v>9.27</v>
      </c>
      <c r="J2821" t="str">
        <f t="shared" si="88"/>
        <v>0000193694Miles of Road of Unit</v>
      </c>
      <c r="K2821" s="4">
        <f t="shared" si="89"/>
        <v>9.27</v>
      </c>
    </row>
    <row r="2822" spans="1:11">
      <c r="A2822" t="s">
        <v>958</v>
      </c>
      <c r="B2822" t="s">
        <v>10</v>
      </c>
      <c r="C2822" s="3">
        <v>46128</v>
      </c>
      <c r="D2822" t="s">
        <v>959</v>
      </c>
      <c r="E2822" t="s">
        <v>12</v>
      </c>
      <c r="F2822" t="s">
        <v>13</v>
      </c>
      <c r="G2822" t="s">
        <v>14</v>
      </c>
      <c r="H2822" s="4">
        <v>71254</v>
      </c>
      <c r="J2822" t="str">
        <f t="shared" si="88"/>
        <v>0000082978Decennial Unit Population</v>
      </c>
      <c r="K2822" s="4">
        <f t="shared" si="89"/>
        <v>71254</v>
      </c>
    </row>
    <row r="2823" spans="1:11">
      <c r="A2823" t="s">
        <v>958</v>
      </c>
      <c r="B2823" t="s">
        <v>10</v>
      </c>
      <c r="C2823" s="3">
        <v>46128</v>
      </c>
      <c r="D2823" t="s">
        <v>959</v>
      </c>
      <c r="E2823" t="s">
        <v>12</v>
      </c>
      <c r="F2823" t="s">
        <v>13</v>
      </c>
      <c r="G2823" t="s">
        <v>15</v>
      </c>
      <c r="H2823" s="4">
        <v>71254</v>
      </c>
      <c r="J2823" t="str">
        <f t="shared" si="88"/>
        <v>0000082978Current Unit Population</v>
      </c>
      <c r="K2823" s="4">
        <f t="shared" si="89"/>
        <v>71254</v>
      </c>
    </row>
    <row r="2824" spans="1:11">
      <c r="A2824" t="s">
        <v>958</v>
      </c>
      <c r="B2824" t="s">
        <v>10</v>
      </c>
      <c r="C2824" s="3">
        <v>46128</v>
      </c>
      <c r="D2824" t="s">
        <v>959</v>
      </c>
      <c r="E2824" t="s">
        <v>12</v>
      </c>
      <c r="F2824" t="s">
        <v>13</v>
      </c>
      <c r="G2824" t="s">
        <v>16</v>
      </c>
      <c r="H2824" s="4">
        <v>0</v>
      </c>
      <c r="J2824" t="str">
        <f t="shared" si="88"/>
        <v>0000082978Consolidated City Population</v>
      </c>
      <c r="K2824" s="4">
        <f t="shared" si="89"/>
        <v>0</v>
      </c>
    </row>
    <row r="2825" spans="1:11">
      <c r="A2825" t="s">
        <v>958</v>
      </c>
      <c r="B2825" t="s">
        <v>10</v>
      </c>
      <c r="C2825" s="3">
        <v>46128</v>
      </c>
      <c r="D2825" t="s">
        <v>959</v>
      </c>
      <c r="E2825" t="s">
        <v>12</v>
      </c>
      <c r="F2825" t="s">
        <v>13</v>
      </c>
      <c r="G2825" t="s">
        <v>17</v>
      </c>
      <c r="H2825" s="4">
        <v>119288</v>
      </c>
      <c r="J2825" t="str">
        <f t="shared" si="88"/>
        <v>0000082978Registered Automobiles</v>
      </c>
      <c r="K2825" s="4">
        <f t="shared" si="89"/>
        <v>119288</v>
      </c>
    </row>
    <row r="2826" spans="1:11">
      <c r="A2826" t="s">
        <v>958</v>
      </c>
      <c r="B2826" t="s">
        <v>10</v>
      </c>
      <c r="C2826" s="3">
        <v>46128</v>
      </c>
      <c r="D2826" t="s">
        <v>959</v>
      </c>
      <c r="E2826" t="s">
        <v>12</v>
      </c>
      <c r="F2826" t="s">
        <v>13</v>
      </c>
      <c r="G2826" t="s">
        <v>18</v>
      </c>
      <c r="H2826" s="4">
        <v>177202</v>
      </c>
      <c r="J2826" t="str">
        <f t="shared" si="88"/>
        <v>0000082978Registered Vehicles</v>
      </c>
      <c r="K2826" s="4">
        <f t="shared" si="89"/>
        <v>177202</v>
      </c>
    </row>
    <row r="2827" spans="1:11">
      <c r="A2827" t="s">
        <v>958</v>
      </c>
      <c r="B2827" t="s">
        <v>10</v>
      </c>
      <c r="C2827" s="3">
        <v>46128</v>
      </c>
      <c r="D2827" t="s">
        <v>959</v>
      </c>
      <c r="E2827" t="s">
        <v>12</v>
      </c>
      <c r="F2827" t="s">
        <v>13</v>
      </c>
      <c r="G2827" t="s">
        <v>19</v>
      </c>
      <c r="H2827" s="4">
        <v>790.93</v>
      </c>
      <c r="J2827" t="str">
        <f t="shared" si="88"/>
        <v>0000082978Miles of Road of Unit</v>
      </c>
      <c r="K2827" s="4">
        <f t="shared" si="89"/>
        <v>790.93</v>
      </c>
    </row>
    <row r="2828" spans="1:11">
      <c r="A2828" t="s">
        <v>960</v>
      </c>
      <c r="B2828" t="s">
        <v>10</v>
      </c>
      <c r="C2828" s="3">
        <v>46128</v>
      </c>
      <c r="D2828" t="s">
        <v>959</v>
      </c>
      <c r="E2828" t="s">
        <v>21</v>
      </c>
      <c r="F2828" t="s">
        <v>961</v>
      </c>
      <c r="G2828" t="s">
        <v>14</v>
      </c>
      <c r="H2828" s="4">
        <v>34151</v>
      </c>
      <c r="J2828" t="str">
        <f t="shared" si="88"/>
        <v>0000193712Decennial Unit Population</v>
      </c>
      <c r="K2828" s="4">
        <f t="shared" si="89"/>
        <v>34151</v>
      </c>
    </row>
    <row r="2829" spans="1:11">
      <c r="A2829" t="s">
        <v>960</v>
      </c>
      <c r="B2829" t="s">
        <v>10</v>
      </c>
      <c r="C2829" s="3">
        <v>46128</v>
      </c>
      <c r="D2829" t="s">
        <v>959</v>
      </c>
      <c r="E2829" t="s">
        <v>21</v>
      </c>
      <c r="F2829" t="s">
        <v>961</v>
      </c>
      <c r="G2829" t="s">
        <v>15</v>
      </c>
      <c r="H2829" s="4">
        <v>34151</v>
      </c>
      <c r="J2829" t="str">
        <f t="shared" si="88"/>
        <v>0000193712Current Unit Population</v>
      </c>
      <c r="K2829" s="4">
        <f t="shared" si="89"/>
        <v>34151</v>
      </c>
    </row>
    <row r="2830" spans="1:11">
      <c r="A2830" t="s">
        <v>960</v>
      </c>
      <c r="B2830" t="s">
        <v>10</v>
      </c>
      <c r="C2830" s="3">
        <v>46128</v>
      </c>
      <c r="D2830" t="s">
        <v>959</v>
      </c>
      <c r="E2830" t="s">
        <v>21</v>
      </c>
      <c r="F2830" t="s">
        <v>961</v>
      </c>
      <c r="G2830" t="s">
        <v>16</v>
      </c>
      <c r="H2830" s="4">
        <v>0</v>
      </c>
      <c r="J2830" t="str">
        <f t="shared" si="88"/>
        <v>0000193712Consolidated City Population</v>
      </c>
      <c r="K2830" s="4">
        <f t="shared" si="89"/>
        <v>0</v>
      </c>
    </row>
    <row r="2831" spans="1:11">
      <c r="A2831" t="s">
        <v>960</v>
      </c>
      <c r="B2831" t="s">
        <v>10</v>
      </c>
      <c r="C2831" s="3">
        <v>46128</v>
      </c>
      <c r="D2831" t="s">
        <v>959</v>
      </c>
      <c r="E2831" t="s">
        <v>21</v>
      </c>
      <c r="F2831" t="s">
        <v>961</v>
      </c>
      <c r="G2831" t="s">
        <v>17</v>
      </c>
      <c r="H2831" s="4">
        <v>0</v>
      </c>
      <c r="J2831" t="str">
        <f t="shared" si="88"/>
        <v>0000193712Registered Automobiles</v>
      </c>
      <c r="K2831" s="4">
        <f t="shared" si="89"/>
        <v>0</v>
      </c>
    </row>
    <row r="2832" spans="1:11">
      <c r="A2832" t="s">
        <v>960</v>
      </c>
      <c r="B2832" t="s">
        <v>10</v>
      </c>
      <c r="C2832" s="3">
        <v>46128</v>
      </c>
      <c r="D2832" t="s">
        <v>959</v>
      </c>
      <c r="E2832" t="s">
        <v>21</v>
      </c>
      <c r="F2832" t="s">
        <v>961</v>
      </c>
      <c r="G2832" t="s">
        <v>18</v>
      </c>
      <c r="H2832" s="4">
        <v>0</v>
      </c>
      <c r="J2832" t="str">
        <f t="shared" si="88"/>
        <v>0000193712Registered Vehicles</v>
      </c>
      <c r="K2832" s="4">
        <f t="shared" si="89"/>
        <v>0</v>
      </c>
    </row>
    <row r="2833" spans="1:11">
      <c r="A2833" t="s">
        <v>960</v>
      </c>
      <c r="B2833" t="s">
        <v>10</v>
      </c>
      <c r="C2833" s="3">
        <v>46128</v>
      </c>
      <c r="D2833" t="s">
        <v>959</v>
      </c>
      <c r="E2833" t="s">
        <v>21</v>
      </c>
      <c r="F2833" t="s">
        <v>961</v>
      </c>
      <c r="G2833" t="s">
        <v>19</v>
      </c>
      <c r="H2833" s="4">
        <v>176.37</v>
      </c>
      <c r="J2833" t="str">
        <f t="shared" si="88"/>
        <v>0000193712Miles of Road of Unit</v>
      </c>
      <c r="K2833" s="4">
        <f t="shared" si="89"/>
        <v>176.37</v>
      </c>
    </row>
    <row r="2834" spans="1:11">
      <c r="A2834" t="s">
        <v>962</v>
      </c>
      <c r="B2834" t="s">
        <v>10</v>
      </c>
      <c r="C2834" s="3">
        <v>46128</v>
      </c>
      <c r="D2834" t="s">
        <v>959</v>
      </c>
      <c r="E2834" t="s">
        <v>21</v>
      </c>
      <c r="F2834" t="s">
        <v>963</v>
      </c>
      <c r="G2834" t="s">
        <v>19</v>
      </c>
      <c r="H2834" s="4">
        <v>162.59</v>
      </c>
      <c r="J2834" t="str">
        <f t="shared" si="88"/>
        <v>0000193709Miles of Road of Unit</v>
      </c>
      <c r="K2834" s="4">
        <f t="shared" si="89"/>
        <v>162.59</v>
      </c>
    </row>
    <row r="2835" spans="1:11">
      <c r="A2835" t="s">
        <v>962</v>
      </c>
      <c r="B2835" t="s">
        <v>10</v>
      </c>
      <c r="C2835" s="3">
        <v>46128</v>
      </c>
      <c r="D2835" t="s">
        <v>959</v>
      </c>
      <c r="E2835" t="s">
        <v>21</v>
      </c>
      <c r="F2835" t="s">
        <v>963</v>
      </c>
      <c r="G2835" t="s">
        <v>18</v>
      </c>
      <c r="H2835" s="4">
        <v>0</v>
      </c>
      <c r="J2835" t="str">
        <f t="shared" si="88"/>
        <v>0000193709Registered Vehicles</v>
      </c>
      <c r="K2835" s="4">
        <f t="shared" si="89"/>
        <v>0</v>
      </c>
    </row>
    <row r="2836" spans="1:11">
      <c r="A2836" t="s">
        <v>962</v>
      </c>
      <c r="B2836" t="s">
        <v>10</v>
      </c>
      <c r="C2836" s="3">
        <v>46128</v>
      </c>
      <c r="D2836" t="s">
        <v>959</v>
      </c>
      <c r="E2836" t="s">
        <v>21</v>
      </c>
      <c r="F2836" t="s">
        <v>963</v>
      </c>
      <c r="G2836" t="s">
        <v>17</v>
      </c>
      <c r="H2836" s="4">
        <v>0</v>
      </c>
      <c r="J2836" t="str">
        <f t="shared" si="88"/>
        <v>0000193709Registered Automobiles</v>
      </c>
      <c r="K2836" s="4">
        <f t="shared" si="89"/>
        <v>0</v>
      </c>
    </row>
    <row r="2837" spans="1:11">
      <c r="A2837" t="s">
        <v>962</v>
      </c>
      <c r="B2837" t="s">
        <v>10</v>
      </c>
      <c r="C2837" s="3">
        <v>46128</v>
      </c>
      <c r="D2837" t="s">
        <v>959</v>
      </c>
      <c r="E2837" t="s">
        <v>21</v>
      </c>
      <c r="F2837" t="s">
        <v>963</v>
      </c>
      <c r="G2837" t="s">
        <v>16</v>
      </c>
      <c r="H2837" s="4">
        <v>0</v>
      </c>
      <c r="J2837" t="str">
        <f t="shared" si="88"/>
        <v>0000193709Consolidated City Population</v>
      </c>
      <c r="K2837" s="4">
        <f t="shared" si="89"/>
        <v>0</v>
      </c>
    </row>
    <row r="2838" spans="1:11">
      <c r="A2838" t="s">
        <v>962</v>
      </c>
      <c r="B2838" t="s">
        <v>10</v>
      </c>
      <c r="C2838" s="3">
        <v>46128</v>
      </c>
      <c r="D2838" t="s">
        <v>959</v>
      </c>
      <c r="E2838" t="s">
        <v>21</v>
      </c>
      <c r="F2838" t="s">
        <v>963</v>
      </c>
      <c r="G2838" t="s">
        <v>14</v>
      </c>
      <c r="H2838" s="4">
        <v>37926</v>
      </c>
      <c r="J2838" t="str">
        <f t="shared" si="88"/>
        <v>0000193709Decennial Unit Population</v>
      </c>
      <c r="K2838" s="4">
        <f t="shared" si="89"/>
        <v>37926</v>
      </c>
    </row>
    <row r="2839" spans="1:11">
      <c r="A2839" t="s">
        <v>962</v>
      </c>
      <c r="B2839" t="s">
        <v>10</v>
      </c>
      <c r="C2839" s="3">
        <v>46128</v>
      </c>
      <c r="D2839" t="s">
        <v>959</v>
      </c>
      <c r="E2839" t="s">
        <v>21</v>
      </c>
      <c r="F2839" t="s">
        <v>963</v>
      </c>
      <c r="G2839" t="s">
        <v>15</v>
      </c>
      <c r="H2839" s="4">
        <v>37926</v>
      </c>
      <c r="J2839" t="str">
        <f t="shared" si="88"/>
        <v>0000193709Current Unit Population</v>
      </c>
      <c r="K2839" s="4">
        <f t="shared" si="89"/>
        <v>37926</v>
      </c>
    </row>
    <row r="2840" spans="1:11">
      <c r="A2840" t="s">
        <v>964</v>
      </c>
      <c r="B2840" t="s">
        <v>10</v>
      </c>
      <c r="C2840" s="3">
        <v>46128</v>
      </c>
      <c r="D2840" t="s">
        <v>959</v>
      </c>
      <c r="E2840" t="s">
        <v>21</v>
      </c>
      <c r="F2840" t="s">
        <v>965</v>
      </c>
      <c r="G2840" t="s">
        <v>18</v>
      </c>
      <c r="H2840" s="4">
        <v>0</v>
      </c>
      <c r="J2840" t="str">
        <f t="shared" si="88"/>
        <v>0000193703Registered Vehicles</v>
      </c>
      <c r="K2840" s="4">
        <f t="shared" si="89"/>
        <v>0</v>
      </c>
    </row>
    <row r="2841" spans="1:11">
      <c r="A2841" t="s">
        <v>964</v>
      </c>
      <c r="B2841" t="s">
        <v>10</v>
      </c>
      <c r="C2841" s="3">
        <v>46128</v>
      </c>
      <c r="D2841" t="s">
        <v>959</v>
      </c>
      <c r="E2841" t="s">
        <v>21</v>
      </c>
      <c r="F2841" t="s">
        <v>965</v>
      </c>
      <c r="G2841" t="s">
        <v>17</v>
      </c>
      <c r="H2841" s="4">
        <v>0</v>
      </c>
      <c r="J2841" t="str">
        <f t="shared" si="88"/>
        <v>0000193703Registered Automobiles</v>
      </c>
      <c r="K2841" s="4">
        <f t="shared" si="89"/>
        <v>0</v>
      </c>
    </row>
    <row r="2842" spans="1:11">
      <c r="A2842" t="s">
        <v>964</v>
      </c>
      <c r="B2842" t="s">
        <v>10</v>
      </c>
      <c r="C2842" s="3">
        <v>46128</v>
      </c>
      <c r="D2842" t="s">
        <v>959</v>
      </c>
      <c r="E2842" t="s">
        <v>21</v>
      </c>
      <c r="F2842" t="s">
        <v>965</v>
      </c>
      <c r="G2842" t="s">
        <v>16</v>
      </c>
      <c r="H2842" s="4">
        <v>0</v>
      </c>
      <c r="J2842" t="str">
        <f t="shared" si="88"/>
        <v>0000193703Consolidated City Population</v>
      </c>
      <c r="K2842" s="4">
        <f t="shared" si="89"/>
        <v>0</v>
      </c>
    </row>
    <row r="2843" spans="1:11">
      <c r="A2843" t="s">
        <v>964</v>
      </c>
      <c r="B2843" t="s">
        <v>10</v>
      </c>
      <c r="C2843" s="3">
        <v>46128</v>
      </c>
      <c r="D2843" t="s">
        <v>959</v>
      </c>
      <c r="E2843" t="s">
        <v>21</v>
      </c>
      <c r="F2843" t="s">
        <v>965</v>
      </c>
      <c r="G2843" t="s">
        <v>15</v>
      </c>
      <c r="H2843" s="4">
        <v>14241</v>
      </c>
      <c r="J2843" t="str">
        <f t="shared" si="88"/>
        <v>0000193703Current Unit Population</v>
      </c>
      <c r="K2843" s="4">
        <f t="shared" si="89"/>
        <v>14241</v>
      </c>
    </row>
    <row r="2844" spans="1:11">
      <c r="A2844" t="s">
        <v>964</v>
      </c>
      <c r="B2844" t="s">
        <v>10</v>
      </c>
      <c r="C2844" s="3">
        <v>46128</v>
      </c>
      <c r="D2844" t="s">
        <v>959</v>
      </c>
      <c r="E2844" t="s">
        <v>21</v>
      </c>
      <c r="F2844" t="s">
        <v>965</v>
      </c>
      <c r="G2844" t="s">
        <v>14</v>
      </c>
      <c r="H2844" s="4">
        <v>14241</v>
      </c>
      <c r="J2844" t="str">
        <f t="shared" si="88"/>
        <v>0000193703Decennial Unit Population</v>
      </c>
      <c r="K2844" s="4">
        <f t="shared" si="89"/>
        <v>14241</v>
      </c>
    </row>
    <row r="2845" spans="1:11">
      <c r="A2845" t="s">
        <v>964</v>
      </c>
      <c r="B2845" t="s">
        <v>10</v>
      </c>
      <c r="C2845" s="3">
        <v>46128</v>
      </c>
      <c r="D2845" t="s">
        <v>959</v>
      </c>
      <c r="E2845" t="s">
        <v>21</v>
      </c>
      <c r="F2845" t="s">
        <v>965</v>
      </c>
      <c r="G2845" t="s">
        <v>19</v>
      </c>
      <c r="H2845" s="4">
        <v>79.459999999999994</v>
      </c>
      <c r="J2845" t="str">
        <f t="shared" si="88"/>
        <v>0000193703Miles of Road of Unit</v>
      </c>
      <c r="K2845" s="4">
        <f t="shared" si="89"/>
        <v>79.459999999999994</v>
      </c>
    </row>
    <row r="2846" spans="1:11">
      <c r="A2846" t="s">
        <v>966</v>
      </c>
      <c r="B2846" t="s">
        <v>10</v>
      </c>
      <c r="C2846" s="3">
        <v>46128</v>
      </c>
      <c r="D2846" t="s">
        <v>959</v>
      </c>
      <c r="E2846" t="s">
        <v>21</v>
      </c>
      <c r="F2846" t="s">
        <v>967</v>
      </c>
      <c r="G2846" t="s">
        <v>14</v>
      </c>
      <c r="H2846" s="4">
        <v>599</v>
      </c>
      <c r="J2846" t="str">
        <f t="shared" si="88"/>
        <v>0000193701Decennial Unit Population</v>
      </c>
      <c r="K2846" s="4">
        <f t="shared" si="89"/>
        <v>599</v>
      </c>
    </row>
    <row r="2847" spans="1:11">
      <c r="A2847" t="s">
        <v>966</v>
      </c>
      <c r="B2847" t="s">
        <v>10</v>
      </c>
      <c r="C2847" s="3">
        <v>46128</v>
      </c>
      <c r="D2847" t="s">
        <v>959</v>
      </c>
      <c r="E2847" t="s">
        <v>21</v>
      </c>
      <c r="F2847" t="s">
        <v>967</v>
      </c>
      <c r="G2847" t="s">
        <v>15</v>
      </c>
      <c r="H2847" s="4">
        <v>599</v>
      </c>
      <c r="J2847" t="str">
        <f t="shared" si="88"/>
        <v>0000193701Current Unit Population</v>
      </c>
      <c r="K2847" s="4">
        <f t="shared" si="89"/>
        <v>599</v>
      </c>
    </row>
    <row r="2848" spans="1:11">
      <c r="A2848" t="s">
        <v>966</v>
      </c>
      <c r="B2848" t="s">
        <v>10</v>
      </c>
      <c r="C2848" s="3">
        <v>46128</v>
      </c>
      <c r="D2848" t="s">
        <v>959</v>
      </c>
      <c r="E2848" t="s">
        <v>21</v>
      </c>
      <c r="F2848" t="s">
        <v>967</v>
      </c>
      <c r="G2848" t="s">
        <v>16</v>
      </c>
      <c r="H2848" s="4">
        <v>0</v>
      </c>
      <c r="J2848" t="str">
        <f t="shared" si="88"/>
        <v>0000193701Consolidated City Population</v>
      </c>
      <c r="K2848" s="4">
        <f t="shared" si="89"/>
        <v>0</v>
      </c>
    </row>
    <row r="2849" spans="1:11">
      <c r="A2849" t="s">
        <v>966</v>
      </c>
      <c r="B2849" t="s">
        <v>10</v>
      </c>
      <c r="C2849" s="3">
        <v>46128</v>
      </c>
      <c r="D2849" t="s">
        <v>959</v>
      </c>
      <c r="E2849" t="s">
        <v>21</v>
      </c>
      <c r="F2849" t="s">
        <v>967</v>
      </c>
      <c r="G2849" t="s">
        <v>17</v>
      </c>
      <c r="H2849" s="4">
        <v>0</v>
      </c>
      <c r="J2849" t="str">
        <f t="shared" si="88"/>
        <v>0000193701Registered Automobiles</v>
      </c>
      <c r="K2849" s="4">
        <f t="shared" si="89"/>
        <v>0</v>
      </c>
    </row>
    <row r="2850" spans="1:11">
      <c r="A2850" t="s">
        <v>966</v>
      </c>
      <c r="B2850" t="s">
        <v>10</v>
      </c>
      <c r="C2850" s="3">
        <v>46128</v>
      </c>
      <c r="D2850" t="s">
        <v>959</v>
      </c>
      <c r="E2850" t="s">
        <v>21</v>
      </c>
      <c r="F2850" t="s">
        <v>967</v>
      </c>
      <c r="G2850" t="s">
        <v>18</v>
      </c>
      <c r="H2850" s="4">
        <v>0</v>
      </c>
      <c r="J2850" t="str">
        <f t="shared" si="88"/>
        <v>0000193701Registered Vehicles</v>
      </c>
      <c r="K2850" s="4">
        <f t="shared" si="89"/>
        <v>0</v>
      </c>
    </row>
    <row r="2851" spans="1:11">
      <c r="A2851" t="s">
        <v>966</v>
      </c>
      <c r="B2851" t="s">
        <v>10</v>
      </c>
      <c r="C2851" s="3">
        <v>46128</v>
      </c>
      <c r="D2851" t="s">
        <v>959</v>
      </c>
      <c r="E2851" t="s">
        <v>21</v>
      </c>
      <c r="F2851" t="s">
        <v>967</v>
      </c>
      <c r="G2851" t="s">
        <v>19</v>
      </c>
      <c r="H2851" s="4">
        <v>26.72</v>
      </c>
      <c r="J2851" t="str">
        <f t="shared" si="88"/>
        <v>0000193701Miles of Road of Unit</v>
      </c>
      <c r="K2851" s="4">
        <f t="shared" si="89"/>
        <v>26.72</v>
      </c>
    </row>
    <row r="2852" spans="1:11">
      <c r="A2852" t="s">
        <v>968</v>
      </c>
      <c r="B2852" t="s">
        <v>10</v>
      </c>
      <c r="C2852" s="3">
        <v>46128</v>
      </c>
      <c r="D2852" t="s">
        <v>959</v>
      </c>
      <c r="E2852" t="s">
        <v>21</v>
      </c>
      <c r="F2852" t="s">
        <v>969</v>
      </c>
      <c r="G2852" t="s">
        <v>14</v>
      </c>
      <c r="H2852" s="4">
        <v>2055</v>
      </c>
      <c r="J2852" t="str">
        <f t="shared" si="88"/>
        <v>0000193702Decennial Unit Population</v>
      </c>
      <c r="K2852" s="4">
        <f t="shared" si="89"/>
        <v>2055</v>
      </c>
    </row>
    <row r="2853" spans="1:11">
      <c r="A2853" t="s">
        <v>968</v>
      </c>
      <c r="B2853" t="s">
        <v>10</v>
      </c>
      <c r="C2853" s="3">
        <v>46128</v>
      </c>
      <c r="D2853" t="s">
        <v>959</v>
      </c>
      <c r="E2853" t="s">
        <v>21</v>
      </c>
      <c r="F2853" t="s">
        <v>969</v>
      </c>
      <c r="G2853" t="s">
        <v>15</v>
      </c>
      <c r="H2853" s="4">
        <v>2055</v>
      </c>
      <c r="J2853" t="str">
        <f t="shared" si="88"/>
        <v>0000193702Current Unit Population</v>
      </c>
      <c r="K2853" s="4">
        <f t="shared" si="89"/>
        <v>2055</v>
      </c>
    </row>
    <row r="2854" spans="1:11">
      <c r="A2854" t="s">
        <v>968</v>
      </c>
      <c r="B2854" t="s">
        <v>10</v>
      </c>
      <c r="C2854" s="3">
        <v>46128</v>
      </c>
      <c r="D2854" t="s">
        <v>959</v>
      </c>
      <c r="E2854" t="s">
        <v>21</v>
      </c>
      <c r="F2854" t="s">
        <v>969</v>
      </c>
      <c r="G2854" t="s">
        <v>16</v>
      </c>
      <c r="H2854" s="4">
        <v>0</v>
      </c>
      <c r="J2854" t="str">
        <f t="shared" si="88"/>
        <v>0000193702Consolidated City Population</v>
      </c>
      <c r="K2854" s="4">
        <f t="shared" si="89"/>
        <v>0</v>
      </c>
    </row>
    <row r="2855" spans="1:11">
      <c r="A2855" t="s">
        <v>968</v>
      </c>
      <c r="B2855" t="s">
        <v>10</v>
      </c>
      <c r="C2855" s="3">
        <v>46128</v>
      </c>
      <c r="D2855" t="s">
        <v>959</v>
      </c>
      <c r="E2855" t="s">
        <v>21</v>
      </c>
      <c r="F2855" t="s">
        <v>969</v>
      </c>
      <c r="G2855" t="s">
        <v>17</v>
      </c>
      <c r="H2855" s="4">
        <v>0</v>
      </c>
      <c r="J2855" t="str">
        <f t="shared" si="88"/>
        <v>0000193702Registered Automobiles</v>
      </c>
      <c r="K2855" s="4">
        <f t="shared" si="89"/>
        <v>0</v>
      </c>
    </row>
    <row r="2856" spans="1:11">
      <c r="A2856" t="s">
        <v>968</v>
      </c>
      <c r="B2856" t="s">
        <v>10</v>
      </c>
      <c r="C2856" s="3">
        <v>46128</v>
      </c>
      <c r="D2856" t="s">
        <v>959</v>
      </c>
      <c r="E2856" t="s">
        <v>21</v>
      </c>
      <c r="F2856" t="s">
        <v>969</v>
      </c>
      <c r="G2856" t="s">
        <v>18</v>
      </c>
      <c r="H2856" s="4">
        <v>0</v>
      </c>
      <c r="J2856" t="str">
        <f t="shared" si="88"/>
        <v>0000193702Registered Vehicles</v>
      </c>
      <c r="K2856" s="4">
        <f t="shared" si="89"/>
        <v>0</v>
      </c>
    </row>
    <row r="2857" spans="1:11">
      <c r="A2857" t="s">
        <v>968</v>
      </c>
      <c r="B2857" t="s">
        <v>10</v>
      </c>
      <c r="C2857" s="3">
        <v>46128</v>
      </c>
      <c r="D2857" t="s">
        <v>959</v>
      </c>
      <c r="E2857" t="s">
        <v>21</v>
      </c>
      <c r="F2857" t="s">
        <v>969</v>
      </c>
      <c r="G2857" t="s">
        <v>19</v>
      </c>
      <c r="H2857" s="4">
        <v>15.63</v>
      </c>
      <c r="J2857" t="str">
        <f t="shared" si="88"/>
        <v>0000193702Miles of Road of Unit</v>
      </c>
      <c r="K2857" s="4">
        <f t="shared" si="89"/>
        <v>15.63</v>
      </c>
    </row>
    <row r="2858" spans="1:11">
      <c r="A2858" t="s">
        <v>970</v>
      </c>
      <c r="B2858" t="s">
        <v>10</v>
      </c>
      <c r="C2858" s="3">
        <v>46128</v>
      </c>
      <c r="D2858" t="s">
        <v>959</v>
      </c>
      <c r="E2858" t="s">
        <v>21</v>
      </c>
      <c r="F2858" t="s">
        <v>971</v>
      </c>
      <c r="G2858" t="s">
        <v>19</v>
      </c>
      <c r="H2858" s="4">
        <v>7.08</v>
      </c>
      <c r="J2858" t="str">
        <f t="shared" si="88"/>
        <v>0000193704Miles of Road of Unit</v>
      </c>
      <c r="K2858" s="4">
        <f t="shared" si="89"/>
        <v>7.08</v>
      </c>
    </row>
    <row r="2859" spans="1:11">
      <c r="A2859" t="s">
        <v>970</v>
      </c>
      <c r="B2859" t="s">
        <v>10</v>
      </c>
      <c r="C2859" s="3">
        <v>46128</v>
      </c>
      <c r="D2859" t="s">
        <v>959</v>
      </c>
      <c r="E2859" t="s">
        <v>21</v>
      </c>
      <c r="F2859" t="s">
        <v>971</v>
      </c>
      <c r="G2859" t="s">
        <v>18</v>
      </c>
      <c r="H2859" s="4">
        <v>0</v>
      </c>
      <c r="J2859" t="str">
        <f t="shared" si="88"/>
        <v>0000193704Registered Vehicles</v>
      </c>
      <c r="K2859" s="4">
        <f t="shared" si="89"/>
        <v>0</v>
      </c>
    </row>
    <row r="2860" spans="1:11">
      <c r="A2860" t="s">
        <v>970</v>
      </c>
      <c r="B2860" t="s">
        <v>10</v>
      </c>
      <c r="C2860" s="3">
        <v>46128</v>
      </c>
      <c r="D2860" t="s">
        <v>959</v>
      </c>
      <c r="E2860" t="s">
        <v>21</v>
      </c>
      <c r="F2860" t="s">
        <v>971</v>
      </c>
      <c r="G2860" t="s">
        <v>17</v>
      </c>
      <c r="H2860" s="4">
        <v>0</v>
      </c>
      <c r="J2860" t="str">
        <f t="shared" si="88"/>
        <v>0000193704Registered Automobiles</v>
      </c>
      <c r="K2860" s="4">
        <f t="shared" si="89"/>
        <v>0</v>
      </c>
    </row>
    <row r="2861" spans="1:11">
      <c r="A2861" t="s">
        <v>970</v>
      </c>
      <c r="B2861" t="s">
        <v>10</v>
      </c>
      <c r="C2861" s="3">
        <v>46128</v>
      </c>
      <c r="D2861" t="s">
        <v>959</v>
      </c>
      <c r="E2861" t="s">
        <v>21</v>
      </c>
      <c r="F2861" t="s">
        <v>971</v>
      </c>
      <c r="G2861" t="s">
        <v>16</v>
      </c>
      <c r="H2861" s="4">
        <v>0</v>
      </c>
      <c r="J2861" t="str">
        <f t="shared" si="88"/>
        <v>0000193704Consolidated City Population</v>
      </c>
      <c r="K2861" s="4">
        <f t="shared" si="89"/>
        <v>0</v>
      </c>
    </row>
    <row r="2862" spans="1:11">
      <c r="A2862" t="s">
        <v>970</v>
      </c>
      <c r="B2862" t="s">
        <v>10</v>
      </c>
      <c r="C2862" s="3">
        <v>46128</v>
      </c>
      <c r="D2862" t="s">
        <v>959</v>
      </c>
      <c r="E2862" t="s">
        <v>21</v>
      </c>
      <c r="F2862" t="s">
        <v>971</v>
      </c>
      <c r="G2862" t="s">
        <v>15</v>
      </c>
      <c r="H2862" s="4">
        <v>234</v>
      </c>
      <c r="J2862" t="str">
        <f t="shared" si="88"/>
        <v>0000193704Current Unit Population</v>
      </c>
      <c r="K2862" s="4">
        <f t="shared" si="89"/>
        <v>234</v>
      </c>
    </row>
    <row r="2863" spans="1:11">
      <c r="A2863" t="s">
        <v>970</v>
      </c>
      <c r="B2863" t="s">
        <v>10</v>
      </c>
      <c r="C2863" s="3">
        <v>46128</v>
      </c>
      <c r="D2863" t="s">
        <v>959</v>
      </c>
      <c r="E2863" t="s">
        <v>21</v>
      </c>
      <c r="F2863" t="s">
        <v>971</v>
      </c>
      <c r="G2863" t="s">
        <v>14</v>
      </c>
      <c r="H2863" s="4">
        <v>234</v>
      </c>
      <c r="J2863" t="str">
        <f t="shared" si="88"/>
        <v>0000193704Decennial Unit Population</v>
      </c>
      <c r="K2863" s="4">
        <f t="shared" si="89"/>
        <v>234</v>
      </c>
    </row>
    <row r="2864" spans="1:11">
      <c r="A2864" t="s">
        <v>972</v>
      </c>
      <c r="B2864" t="s">
        <v>10</v>
      </c>
      <c r="C2864" s="3">
        <v>46128</v>
      </c>
      <c r="D2864" t="s">
        <v>959</v>
      </c>
      <c r="E2864" t="s">
        <v>21</v>
      </c>
      <c r="F2864" t="s">
        <v>973</v>
      </c>
      <c r="G2864" t="s">
        <v>15</v>
      </c>
      <c r="H2864" s="4">
        <v>3755</v>
      </c>
      <c r="J2864" t="str">
        <f t="shared" si="88"/>
        <v>0000193705Current Unit Population</v>
      </c>
      <c r="K2864" s="4">
        <f t="shared" si="89"/>
        <v>3755</v>
      </c>
    </row>
    <row r="2865" spans="1:11">
      <c r="A2865" t="s">
        <v>972</v>
      </c>
      <c r="B2865" t="s">
        <v>10</v>
      </c>
      <c r="C2865" s="3">
        <v>46128</v>
      </c>
      <c r="D2865" t="s">
        <v>959</v>
      </c>
      <c r="E2865" t="s">
        <v>21</v>
      </c>
      <c r="F2865" t="s">
        <v>973</v>
      </c>
      <c r="G2865" t="s">
        <v>19</v>
      </c>
      <c r="H2865" s="4">
        <v>15.52</v>
      </c>
      <c r="J2865" t="str">
        <f t="shared" si="88"/>
        <v>0000193705Miles of Road of Unit</v>
      </c>
      <c r="K2865" s="4">
        <f t="shared" si="89"/>
        <v>15.52</v>
      </c>
    </row>
    <row r="2866" spans="1:11">
      <c r="A2866" t="s">
        <v>972</v>
      </c>
      <c r="B2866" t="s">
        <v>10</v>
      </c>
      <c r="C2866" s="3">
        <v>46128</v>
      </c>
      <c r="D2866" t="s">
        <v>959</v>
      </c>
      <c r="E2866" t="s">
        <v>21</v>
      </c>
      <c r="F2866" t="s">
        <v>973</v>
      </c>
      <c r="G2866" t="s">
        <v>18</v>
      </c>
      <c r="H2866" s="4">
        <v>0</v>
      </c>
      <c r="J2866" t="str">
        <f t="shared" si="88"/>
        <v>0000193705Registered Vehicles</v>
      </c>
      <c r="K2866" s="4">
        <f t="shared" si="89"/>
        <v>0</v>
      </c>
    </row>
    <row r="2867" spans="1:11">
      <c r="A2867" t="s">
        <v>972</v>
      </c>
      <c r="B2867" t="s">
        <v>10</v>
      </c>
      <c r="C2867" s="3">
        <v>46128</v>
      </c>
      <c r="D2867" t="s">
        <v>959</v>
      </c>
      <c r="E2867" t="s">
        <v>21</v>
      </c>
      <c r="F2867" t="s">
        <v>973</v>
      </c>
      <c r="G2867" t="s">
        <v>17</v>
      </c>
      <c r="H2867" s="4">
        <v>0</v>
      </c>
      <c r="J2867" t="str">
        <f t="shared" si="88"/>
        <v>0000193705Registered Automobiles</v>
      </c>
      <c r="K2867" s="4">
        <f t="shared" si="89"/>
        <v>0</v>
      </c>
    </row>
    <row r="2868" spans="1:11">
      <c r="A2868" t="s">
        <v>972</v>
      </c>
      <c r="B2868" t="s">
        <v>10</v>
      </c>
      <c r="C2868" s="3">
        <v>46128</v>
      </c>
      <c r="D2868" t="s">
        <v>959</v>
      </c>
      <c r="E2868" t="s">
        <v>21</v>
      </c>
      <c r="F2868" t="s">
        <v>973</v>
      </c>
      <c r="G2868" t="s">
        <v>16</v>
      </c>
      <c r="H2868" s="4">
        <v>0</v>
      </c>
      <c r="J2868" t="str">
        <f t="shared" si="88"/>
        <v>0000193705Consolidated City Population</v>
      </c>
      <c r="K2868" s="4">
        <f t="shared" si="89"/>
        <v>0</v>
      </c>
    </row>
    <row r="2869" spans="1:11">
      <c r="A2869" t="s">
        <v>972</v>
      </c>
      <c r="B2869" t="s">
        <v>10</v>
      </c>
      <c r="C2869" s="3">
        <v>46128</v>
      </c>
      <c r="D2869" t="s">
        <v>959</v>
      </c>
      <c r="E2869" t="s">
        <v>21</v>
      </c>
      <c r="F2869" t="s">
        <v>973</v>
      </c>
      <c r="G2869" t="s">
        <v>14</v>
      </c>
      <c r="H2869" s="4">
        <v>3755</v>
      </c>
      <c r="J2869" t="str">
        <f t="shared" si="88"/>
        <v>0000193705Decennial Unit Population</v>
      </c>
      <c r="K2869" s="4">
        <f t="shared" si="89"/>
        <v>3755</v>
      </c>
    </row>
    <row r="2870" spans="1:11">
      <c r="A2870" t="s">
        <v>974</v>
      </c>
      <c r="B2870" t="s">
        <v>10</v>
      </c>
      <c r="C2870" s="3">
        <v>46128</v>
      </c>
      <c r="D2870" t="s">
        <v>959</v>
      </c>
      <c r="E2870" t="s">
        <v>21</v>
      </c>
      <c r="F2870" t="s">
        <v>975</v>
      </c>
      <c r="G2870" t="s">
        <v>14</v>
      </c>
      <c r="H2870" s="4">
        <v>2028</v>
      </c>
      <c r="J2870" t="str">
        <f t="shared" si="88"/>
        <v>0000193707Decennial Unit Population</v>
      </c>
      <c r="K2870" s="4">
        <f t="shared" si="89"/>
        <v>2028</v>
      </c>
    </row>
    <row r="2871" spans="1:11">
      <c r="A2871" t="s">
        <v>974</v>
      </c>
      <c r="B2871" t="s">
        <v>10</v>
      </c>
      <c r="C2871" s="3">
        <v>46128</v>
      </c>
      <c r="D2871" t="s">
        <v>959</v>
      </c>
      <c r="E2871" t="s">
        <v>21</v>
      </c>
      <c r="F2871" t="s">
        <v>975</v>
      </c>
      <c r="G2871" t="s">
        <v>15</v>
      </c>
      <c r="H2871" s="4">
        <v>2028</v>
      </c>
      <c r="J2871" t="str">
        <f t="shared" si="88"/>
        <v>0000193707Current Unit Population</v>
      </c>
      <c r="K2871" s="4">
        <f t="shared" si="89"/>
        <v>2028</v>
      </c>
    </row>
    <row r="2872" spans="1:11">
      <c r="A2872" t="s">
        <v>974</v>
      </c>
      <c r="B2872" t="s">
        <v>10</v>
      </c>
      <c r="C2872" s="3">
        <v>46128</v>
      </c>
      <c r="D2872" t="s">
        <v>959</v>
      </c>
      <c r="E2872" t="s">
        <v>21</v>
      </c>
      <c r="F2872" t="s">
        <v>975</v>
      </c>
      <c r="G2872" t="s">
        <v>16</v>
      </c>
      <c r="H2872" s="4">
        <v>0</v>
      </c>
      <c r="J2872" t="str">
        <f t="shared" si="88"/>
        <v>0000193707Consolidated City Population</v>
      </c>
      <c r="K2872" s="4">
        <f t="shared" si="89"/>
        <v>0</v>
      </c>
    </row>
    <row r="2873" spans="1:11">
      <c r="A2873" t="s">
        <v>974</v>
      </c>
      <c r="B2873" t="s">
        <v>10</v>
      </c>
      <c r="C2873" s="3">
        <v>46128</v>
      </c>
      <c r="D2873" t="s">
        <v>959</v>
      </c>
      <c r="E2873" t="s">
        <v>21</v>
      </c>
      <c r="F2873" t="s">
        <v>975</v>
      </c>
      <c r="G2873" t="s">
        <v>19</v>
      </c>
      <c r="H2873" s="4">
        <v>10.61</v>
      </c>
      <c r="J2873" t="str">
        <f t="shared" si="88"/>
        <v>0000193707Miles of Road of Unit</v>
      </c>
      <c r="K2873" s="4">
        <f t="shared" si="89"/>
        <v>10.61</v>
      </c>
    </row>
    <row r="2874" spans="1:11">
      <c r="A2874" t="s">
        <v>974</v>
      </c>
      <c r="B2874" t="s">
        <v>10</v>
      </c>
      <c r="C2874" s="3">
        <v>46128</v>
      </c>
      <c r="D2874" t="s">
        <v>959</v>
      </c>
      <c r="E2874" t="s">
        <v>21</v>
      </c>
      <c r="F2874" t="s">
        <v>975</v>
      </c>
      <c r="G2874" t="s">
        <v>17</v>
      </c>
      <c r="H2874" s="4">
        <v>0</v>
      </c>
      <c r="J2874" t="str">
        <f t="shared" si="88"/>
        <v>0000193707Registered Automobiles</v>
      </c>
      <c r="K2874" s="4">
        <f t="shared" si="89"/>
        <v>0</v>
      </c>
    </row>
    <row r="2875" spans="1:11">
      <c r="A2875" t="s">
        <v>974</v>
      </c>
      <c r="B2875" t="s">
        <v>10</v>
      </c>
      <c r="C2875" s="3">
        <v>46128</v>
      </c>
      <c r="D2875" t="s">
        <v>959</v>
      </c>
      <c r="E2875" t="s">
        <v>21</v>
      </c>
      <c r="F2875" t="s">
        <v>975</v>
      </c>
      <c r="G2875" t="s">
        <v>18</v>
      </c>
      <c r="H2875" s="4">
        <v>0</v>
      </c>
      <c r="J2875" t="str">
        <f t="shared" si="88"/>
        <v>0000193707Registered Vehicles</v>
      </c>
      <c r="K2875" s="4">
        <f t="shared" si="89"/>
        <v>0</v>
      </c>
    </row>
    <row r="2876" spans="1:11">
      <c r="A2876" t="s">
        <v>976</v>
      </c>
      <c r="B2876" t="s">
        <v>10</v>
      </c>
      <c r="C2876" s="3">
        <v>46128</v>
      </c>
      <c r="D2876" t="s">
        <v>959</v>
      </c>
      <c r="E2876" t="s">
        <v>21</v>
      </c>
      <c r="F2876" t="s">
        <v>977</v>
      </c>
      <c r="G2876" t="s">
        <v>15</v>
      </c>
      <c r="H2876" s="4">
        <v>1168</v>
      </c>
      <c r="J2876" t="str">
        <f t="shared" si="88"/>
        <v>0000193708Current Unit Population</v>
      </c>
      <c r="K2876" s="4">
        <f t="shared" si="89"/>
        <v>1168</v>
      </c>
    </row>
    <row r="2877" spans="1:11">
      <c r="A2877" t="s">
        <v>976</v>
      </c>
      <c r="B2877" t="s">
        <v>10</v>
      </c>
      <c r="C2877" s="3">
        <v>46128</v>
      </c>
      <c r="D2877" t="s">
        <v>959</v>
      </c>
      <c r="E2877" t="s">
        <v>21</v>
      </c>
      <c r="F2877" t="s">
        <v>977</v>
      </c>
      <c r="G2877" t="s">
        <v>19</v>
      </c>
      <c r="H2877" s="4">
        <v>10.36</v>
      </c>
      <c r="J2877" t="str">
        <f t="shared" si="88"/>
        <v>0000193708Miles of Road of Unit</v>
      </c>
      <c r="K2877" s="4">
        <f t="shared" si="89"/>
        <v>10.36</v>
      </c>
    </row>
    <row r="2878" spans="1:11">
      <c r="A2878" t="s">
        <v>976</v>
      </c>
      <c r="B2878" t="s">
        <v>10</v>
      </c>
      <c r="C2878" s="3">
        <v>46128</v>
      </c>
      <c r="D2878" t="s">
        <v>959</v>
      </c>
      <c r="E2878" t="s">
        <v>21</v>
      </c>
      <c r="F2878" t="s">
        <v>977</v>
      </c>
      <c r="G2878" t="s">
        <v>14</v>
      </c>
      <c r="H2878" s="4">
        <v>1168</v>
      </c>
      <c r="J2878" t="str">
        <f t="shared" si="88"/>
        <v>0000193708Decennial Unit Population</v>
      </c>
      <c r="K2878" s="4">
        <f t="shared" si="89"/>
        <v>1168</v>
      </c>
    </row>
    <row r="2879" spans="1:11">
      <c r="A2879" t="s">
        <v>976</v>
      </c>
      <c r="B2879" t="s">
        <v>10</v>
      </c>
      <c r="C2879" s="3">
        <v>46128</v>
      </c>
      <c r="D2879" t="s">
        <v>959</v>
      </c>
      <c r="E2879" t="s">
        <v>21</v>
      </c>
      <c r="F2879" t="s">
        <v>977</v>
      </c>
      <c r="G2879" t="s">
        <v>18</v>
      </c>
      <c r="H2879" s="4">
        <v>0</v>
      </c>
      <c r="J2879" t="str">
        <f t="shared" si="88"/>
        <v>0000193708Registered Vehicles</v>
      </c>
      <c r="K2879" s="4">
        <f t="shared" si="89"/>
        <v>0</v>
      </c>
    </row>
    <row r="2880" spans="1:11">
      <c r="A2880" t="s">
        <v>976</v>
      </c>
      <c r="B2880" t="s">
        <v>10</v>
      </c>
      <c r="C2880" s="3">
        <v>46128</v>
      </c>
      <c r="D2880" t="s">
        <v>959</v>
      </c>
      <c r="E2880" t="s">
        <v>21</v>
      </c>
      <c r="F2880" t="s">
        <v>977</v>
      </c>
      <c r="G2880" t="s">
        <v>16</v>
      </c>
      <c r="H2880" s="4">
        <v>0</v>
      </c>
      <c r="J2880" t="str">
        <f t="shared" si="88"/>
        <v>0000193708Consolidated City Population</v>
      </c>
      <c r="K2880" s="4">
        <f t="shared" si="89"/>
        <v>0</v>
      </c>
    </row>
    <row r="2881" spans="1:11">
      <c r="A2881" t="s">
        <v>976</v>
      </c>
      <c r="B2881" t="s">
        <v>10</v>
      </c>
      <c r="C2881" s="3">
        <v>46128</v>
      </c>
      <c r="D2881" t="s">
        <v>959</v>
      </c>
      <c r="E2881" t="s">
        <v>21</v>
      </c>
      <c r="F2881" t="s">
        <v>977</v>
      </c>
      <c r="G2881" t="s">
        <v>17</v>
      </c>
      <c r="H2881" s="4">
        <v>0</v>
      </c>
      <c r="J2881" t="str">
        <f t="shared" si="88"/>
        <v>0000193708Registered Automobiles</v>
      </c>
      <c r="K2881" s="4">
        <f t="shared" si="89"/>
        <v>0</v>
      </c>
    </row>
    <row r="2882" spans="1:11">
      <c r="A2882" t="s">
        <v>978</v>
      </c>
      <c r="B2882" t="s">
        <v>10</v>
      </c>
      <c r="C2882" s="3">
        <v>46128</v>
      </c>
      <c r="D2882" t="s">
        <v>959</v>
      </c>
      <c r="E2882" t="s">
        <v>21</v>
      </c>
      <c r="F2882" t="s">
        <v>979</v>
      </c>
      <c r="G2882" t="s">
        <v>14</v>
      </c>
      <c r="H2882" s="4">
        <v>5210</v>
      </c>
      <c r="J2882" t="str">
        <f t="shared" si="88"/>
        <v>0000193710Decennial Unit Population</v>
      </c>
      <c r="K2882" s="4">
        <f t="shared" si="89"/>
        <v>5210</v>
      </c>
    </row>
    <row r="2883" spans="1:11">
      <c r="A2883" t="s">
        <v>978</v>
      </c>
      <c r="B2883" t="s">
        <v>10</v>
      </c>
      <c r="C2883" s="3">
        <v>46128</v>
      </c>
      <c r="D2883" t="s">
        <v>959</v>
      </c>
      <c r="E2883" t="s">
        <v>21</v>
      </c>
      <c r="F2883" t="s">
        <v>979</v>
      </c>
      <c r="G2883" t="s">
        <v>18</v>
      </c>
      <c r="H2883" s="4">
        <v>0</v>
      </c>
      <c r="J2883" t="str">
        <f t="shared" ref="J2883:J2946" si="90">A2883&amp;G2883</f>
        <v>0000193710Registered Vehicles</v>
      </c>
      <c r="K2883" s="4">
        <f t="shared" ref="K2883:K2946" si="91">H2883</f>
        <v>0</v>
      </c>
    </row>
    <row r="2884" spans="1:11">
      <c r="A2884" t="s">
        <v>978</v>
      </c>
      <c r="B2884" t="s">
        <v>10</v>
      </c>
      <c r="C2884" s="3">
        <v>46128</v>
      </c>
      <c r="D2884" t="s">
        <v>959</v>
      </c>
      <c r="E2884" t="s">
        <v>21</v>
      </c>
      <c r="F2884" t="s">
        <v>979</v>
      </c>
      <c r="G2884" t="s">
        <v>17</v>
      </c>
      <c r="H2884" s="4">
        <v>0</v>
      </c>
      <c r="J2884" t="str">
        <f t="shared" si="90"/>
        <v>0000193710Registered Automobiles</v>
      </c>
      <c r="K2884" s="4">
        <f t="shared" si="91"/>
        <v>0</v>
      </c>
    </row>
    <row r="2885" spans="1:11">
      <c r="A2885" t="s">
        <v>978</v>
      </c>
      <c r="B2885" t="s">
        <v>10</v>
      </c>
      <c r="C2885" s="3">
        <v>46128</v>
      </c>
      <c r="D2885" t="s">
        <v>959</v>
      </c>
      <c r="E2885" t="s">
        <v>21</v>
      </c>
      <c r="F2885" t="s">
        <v>979</v>
      </c>
      <c r="G2885" t="s">
        <v>16</v>
      </c>
      <c r="H2885" s="4">
        <v>0</v>
      </c>
      <c r="J2885" t="str">
        <f t="shared" si="90"/>
        <v>0000193710Consolidated City Population</v>
      </c>
      <c r="K2885" s="4">
        <f t="shared" si="91"/>
        <v>0</v>
      </c>
    </row>
    <row r="2886" spans="1:11">
      <c r="A2886" t="s">
        <v>978</v>
      </c>
      <c r="B2886" t="s">
        <v>10</v>
      </c>
      <c r="C2886" s="3">
        <v>46128</v>
      </c>
      <c r="D2886" t="s">
        <v>959</v>
      </c>
      <c r="E2886" t="s">
        <v>21</v>
      </c>
      <c r="F2886" t="s">
        <v>979</v>
      </c>
      <c r="G2886" t="s">
        <v>15</v>
      </c>
      <c r="H2886" s="4">
        <v>5210</v>
      </c>
      <c r="J2886" t="str">
        <f t="shared" si="90"/>
        <v>0000193710Current Unit Population</v>
      </c>
      <c r="K2886" s="4">
        <f t="shared" si="91"/>
        <v>5210</v>
      </c>
    </row>
    <row r="2887" spans="1:11">
      <c r="A2887" t="s">
        <v>978</v>
      </c>
      <c r="B2887" t="s">
        <v>10</v>
      </c>
      <c r="C2887" s="3">
        <v>46128</v>
      </c>
      <c r="D2887" t="s">
        <v>959</v>
      </c>
      <c r="E2887" t="s">
        <v>21</v>
      </c>
      <c r="F2887" t="s">
        <v>979</v>
      </c>
      <c r="G2887" t="s">
        <v>19</v>
      </c>
      <c r="H2887" s="4">
        <v>39.14</v>
      </c>
      <c r="J2887" t="str">
        <f t="shared" si="90"/>
        <v>0000193710Miles of Road of Unit</v>
      </c>
      <c r="K2887" s="4">
        <f t="shared" si="91"/>
        <v>39.14</v>
      </c>
    </row>
    <row r="2888" spans="1:11">
      <c r="A2888" t="s">
        <v>980</v>
      </c>
      <c r="B2888" t="s">
        <v>10</v>
      </c>
      <c r="C2888" s="3">
        <v>46128</v>
      </c>
      <c r="D2888" t="s">
        <v>959</v>
      </c>
      <c r="E2888" t="s">
        <v>21</v>
      </c>
      <c r="F2888" t="s">
        <v>981</v>
      </c>
      <c r="G2888" t="s">
        <v>15</v>
      </c>
      <c r="H2888" s="4">
        <v>594</v>
      </c>
      <c r="J2888" t="str">
        <f t="shared" si="90"/>
        <v>0000193711Current Unit Population</v>
      </c>
      <c r="K2888" s="4">
        <f t="shared" si="91"/>
        <v>594</v>
      </c>
    </row>
    <row r="2889" spans="1:11">
      <c r="A2889" t="s">
        <v>980</v>
      </c>
      <c r="B2889" t="s">
        <v>10</v>
      </c>
      <c r="C2889" s="3">
        <v>46128</v>
      </c>
      <c r="D2889" t="s">
        <v>959</v>
      </c>
      <c r="E2889" t="s">
        <v>21</v>
      </c>
      <c r="F2889" t="s">
        <v>981</v>
      </c>
      <c r="G2889" t="s">
        <v>16</v>
      </c>
      <c r="H2889" s="4">
        <v>0</v>
      </c>
      <c r="J2889" t="str">
        <f t="shared" si="90"/>
        <v>0000193711Consolidated City Population</v>
      </c>
      <c r="K2889" s="4">
        <f t="shared" si="91"/>
        <v>0</v>
      </c>
    </row>
    <row r="2890" spans="1:11">
      <c r="A2890" t="s">
        <v>980</v>
      </c>
      <c r="B2890" t="s">
        <v>10</v>
      </c>
      <c r="C2890" s="3">
        <v>46128</v>
      </c>
      <c r="D2890" t="s">
        <v>959</v>
      </c>
      <c r="E2890" t="s">
        <v>21</v>
      </c>
      <c r="F2890" t="s">
        <v>981</v>
      </c>
      <c r="G2890" t="s">
        <v>17</v>
      </c>
      <c r="H2890" s="4">
        <v>0</v>
      </c>
      <c r="J2890" t="str">
        <f t="shared" si="90"/>
        <v>0000193711Registered Automobiles</v>
      </c>
      <c r="K2890" s="4">
        <f t="shared" si="91"/>
        <v>0</v>
      </c>
    </row>
    <row r="2891" spans="1:11">
      <c r="A2891" t="s">
        <v>980</v>
      </c>
      <c r="B2891" t="s">
        <v>10</v>
      </c>
      <c r="C2891" s="3">
        <v>46128</v>
      </c>
      <c r="D2891" t="s">
        <v>959</v>
      </c>
      <c r="E2891" t="s">
        <v>21</v>
      </c>
      <c r="F2891" t="s">
        <v>981</v>
      </c>
      <c r="G2891" t="s">
        <v>18</v>
      </c>
      <c r="H2891" s="4">
        <v>0</v>
      </c>
      <c r="J2891" t="str">
        <f t="shared" si="90"/>
        <v>0000193711Registered Vehicles</v>
      </c>
      <c r="K2891" s="4">
        <f t="shared" si="91"/>
        <v>0</v>
      </c>
    </row>
    <row r="2892" spans="1:11">
      <c r="A2892" t="s">
        <v>980</v>
      </c>
      <c r="B2892" t="s">
        <v>10</v>
      </c>
      <c r="C2892" s="3">
        <v>46128</v>
      </c>
      <c r="D2892" t="s">
        <v>959</v>
      </c>
      <c r="E2892" t="s">
        <v>21</v>
      </c>
      <c r="F2892" t="s">
        <v>981</v>
      </c>
      <c r="G2892" t="s">
        <v>19</v>
      </c>
      <c r="H2892" s="4">
        <v>9.66</v>
      </c>
      <c r="J2892" t="str">
        <f t="shared" si="90"/>
        <v>0000193711Miles of Road of Unit</v>
      </c>
      <c r="K2892" s="4">
        <f t="shared" si="91"/>
        <v>9.66</v>
      </c>
    </row>
    <row r="2893" spans="1:11">
      <c r="A2893" t="s">
        <v>980</v>
      </c>
      <c r="B2893" t="s">
        <v>10</v>
      </c>
      <c r="C2893" s="3">
        <v>46128</v>
      </c>
      <c r="D2893" t="s">
        <v>959</v>
      </c>
      <c r="E2893" t="s">
        <v>21</v>
      </c>
      <c r="F2893" t="s">
        <v>981</v>
      </c>
      <c r="G2893" t="s">
        <v>14</v>
      </c>
      <c r="H2893" s="4">
        <v>594</v>
      </c>
      <c r="J2893" t="str">
        <f t="shared" si="90"/>
        <v>0000193711Decennial Unit Population</v>
      </c>
      <c r="K2893" s="4">
        <f t="shared" si="91"/>
        <v>594</v>
      </c>
    </row>
    <row r="2894" spans="1:11">
      <c r="A2894" t="s">
        <v>982</v>
      </c>
      <c r="B2894" t="s">
        <v>10</v>
      </c>
      <c r="C2894" s="3">
        <v>46128</v>
      </c>
      <c r="D2894" t="s">
        <v>983</v>
      </c>
      <c r="E2894" t="s">
        <v>12</v>
      </c>
      <c r="F2894" t="s">
        <v>13</v>
      </c>
      <c r="G2894" t="s">
        <v>16</v>
      </c>
      <c r="H2894" s="4">
        <v>0</v>
      </c>
      <c r="J2894" t="str">
        <f t="shared" si="90"/>
        <v>0000075465Consolidated City Population</v>
      </c>
      <c r="K2894" s="4">
        <f t="shared" si="91"/>
        <v>0</v>
      </c>
    </row>
    <row r="2895" spans="1:11">
      <c r="A2895" t="s">
        <v>982</v>
      </c>
      <c r="B2895" t="s">
        <v>10</v>
      </c>
      <c r="C2895" s="3">
        <v>46128</v>
      </c>
      <c r="D2895" t="s">
        <v>983</v>
      </c>
      <c r="E2895" t="s">
        <v>12</v>
      </c>
      <c r="F2895" t="s">
        <v>13</v>
      </c>
      <c r="G2895" t="s">
        <v>15</v>
      </c>
      <c r="H2895" s="4">
        <v>16378</v>
      </c>
      <c r="J2895" t="str">
        <f t="shared" si="90"/>
        <v>0000075465Current Unit Population</v>
      </c>
      <c r="K2895" s="4">
        <f t="shared" si="91"/>
        <v>16378</v>
      </c>
    </row>
    <row r="2896" spans="1:11">
      <c r="A2896" t="s">
        <v>982</v>
      </c>
      <c r="B2896" t="s">
        <v>10</v>
      </c>
      <c r="C2896" s="3">
        <v>46128</v>
      </c>
      <c r="D2896" t="s">
        <v>983</v>
      </c>
      <c r="E2896" t="s">
        <v>12</v>
      </c>
      <c r="F2896" t="s">
        <v>13</v>
      </c>
      <c r="G2896" t="s">
        <v>17</v>
      </c>
      <c r="H2896" s="4">
        <v>16775</v>
      </c>
      <c r="J2896" t="str">
        <f t="shared" si="90"/>
        <v>0000075465Registered Automobiles</v>
      </c>
      <c r="K2896" s="4">
        <f t="shared" si="91"/>
        <v>16775</v>
      </c>
    </row>
    <row r="2897" spans="1:11">
      <c r="A2897" t="s">
        <v>982</v>
      </c>
      <c r="B2897" t="s">
        <v>10</v>
      </c>
      <c r="C2897" s="3">
        <v>46128</v>
      </c>
      <c r="D2897" t="s">
        <v>983</v>
      </c>
      <c r="E2897" t="s">
        <v>12</v>
      </c>
      <c r="F2897" t="s">
        <v>13</v>
      </c>
      <c r="G2897" t="s">
        <v>18</v>
      </c>
      <c r="H2897" s="4">
        <v>34667</v>
      </c>
      <c r="J2897" t="str">
        <f t="shared" si="90"/>
        <v>0000075465Registered Vehicles</v>
      </c>
      <c r="K2897" s="4">
        <f t="shared" si="91"/>
        <v>34667</v>
      </c>
    </row>
    <row r="2898" spans="1:11">
      <c r="A2898" t="s">
        <v>982</v>
      </c>
      <c r="B2898" t="s">
        <v>10</v>
      </c>
      <c r="C2898" s="3">
        <v>46128</v>
      </c>
      <c r="D2898" t="s">
        <v>983</v>
      </c>
      <c r="E2898" t="s">
        <v>12</v>
      </c>
      <c r="F2898" t="s">
        <v>13</v>
      </c>
      <c r="G2898" t="s">
        <v>19</v>
      </c>
      <c r="H2898" s="4">
        <v>705.3</v>
      </c>
      <c r="J2898" t="str">
        <f t="shared" si="90"/>
        <v>0000075465Miles of Road of Unit</v>
      </c>
      <c r="K2898" s="4">
        <f t="shared" si="91"/>
        <v>705.3</v>
      </c>
    </row>
    <row r="2899" spans="1:11">
      <c r="A2899" t="s">
        <v>982</v>
      </c>
      <c r="B2899" t="s">
        <v>10</v>
      </c>
      <c r="C2899" s="3">
        <v>46128</v>
      </c>
      <c r="D2899" t="s">
        <v>983</v>
      </c>
      <c r="E2899" t="s">
        <v>12</v>
      </c>
      <c r="F2899" t="s">
        <v>13</v>
      </c>
      <c r="G2899" t="s">
        <v>14</v>
      </c>
      <c r="H2899" s="4">
        <v>16378</v>
      </c>
      <c r="J2899" t="str">
        <f t="shared" si="90"/>
        <v>0000075465Decennial Unit Population</v>
      </c>
      <c r="K2899" s="4">
        <f t="shared" si="91"/>
        <v>16378</v>
      </c>
    </row>
    <row r="2900" spans="1:11">
      <c r="A2900" t="s">
        <v>984</v>
      </c>
      <c r="B2900" t="s">
        <v>10</v>
      </c>
      <c r="C2900" s="3">
        <v>46128</v>
      </c>
      <c r="D2900" t="s">
        <v>983</v>
      </c>
      <c r="E2900" t="s">
        <v>21</v>
      </c>
      <c r="F2900" t="s">
        <v>985</v>
      </c>
      <c r="G2900" t="s">
        <v>15</v>
      </c>
      <c r="H2900" s="4">
        <v>6493</v>
      </c>
      <c r="J2900" t="str">
        <f t="shared" si="90"/>
        <v>0000193741Current Unit Population</v>
      </c>
      <c r="K2900" s="4">
        <f t="shared" si="91"/>
        <v>6493</v>
      </c>
    </row>
    <row r="2901" spans="1:11">
      <c r="A2901" t="s">
        <v>984</v>
      </c>
      <c r="B2901" t="s">
        <v>10</v>
      </c>
      <c r="C2901" s="3">
        <v>46128</v>
      </c>
      <c r="D2901" t="s">
        <v>983</v>
      </c>
      <c r="E2901" t="s">
        <v>21</v>
      </c>
      <c r="F2901" t="s">
        <v>985</v>
      </c>
      <c r="G2901" t="s">
        <v>14</v>
      </c>
      <c r="H2901" s="4">
        <v>6493</v>
      </c>
      <c r="J2901" t="str">
        <f t="shared" si="90"/>
        <v>0000193741Decennial Unit Population</v>
      </c>
      <c r="K2901" s="4">
        <f t="shared" si="91"/>
        <v>6493</v>
      </c>
    </row>
    <row r="2902" spans="1:11">
      <c r="A2902" t="s">
        <v>984</v>
      </c>
      <c r="B2902" t="s">
        <v>10</v>
      </c>
      <c r="C2902" s="3">
        <v>46128</v>
      </c>
      <c r="D2902" t="s">
        <v>983</v>
      </c>
      <c r="E2902" t="s">
        <v>21</v>
      </c>
      <c r="F2902" t="s">
        <v>985</v>
      </c>
      <c r="G2902" t="s">
        <v>16</v>
      </c>
      <c r="H2902" s="4">
        <v>0</v>
      </c>
      <c r="J2902" t="str">
        <f t="shared" si="90"/>
        <v>0000193741Consolidated City Population</v>
      </c>
      <c r="K2902" s="4">
        <f t="shared" si="91"/>
        <v>0</v>
      </c>
    </row>
    <row r="2903" spans="1:11">
      <c r="A2903" t="s">
        <v>984</v>
      </c>
      <c r="B2903" t="s">
        <v>10</v>
      </c>
      <c r="C2903" s="3">
        <v>46128</v>
      </c>
      <c r="D2903" t="s">
        <v>983</v>
      </c>
      <c r="E2903" t="s">
        <v>21</v>
      </c>
      <c r="F2903" t="s">
        <v>985</v>
      </c>
      <c r="G2903" t="s">
        <v>19</v>
      </c>
      <c r="H2903" s="4">
        <v>45.59</v>
      </c>
      <c r="J2903" t="str">
        <f t="shared" si="90"/>
        <v>0000193741Miles of Road of Unit</v>
      </c>
      <c r="K2903" s="4">
        <f t="shared" si="91"/>
        <v>45.59</v>
      </c>
    </row>
    <row r="2904" spans="1:11">
      <c r="A2904" t="s">
        <v>984</v>
      </c>
      <c r="B2904" t="s">
        <v>10</v>
      </c>
      <c r="C2904" s="3">
        <v>46128</v>
      </c>
      <c r="D2904" t="s">
        <v>983</v>
      </c>
      <c r="E2904" t="s">
        <v>21</v>
      </c>
      <c r="F2904" t="s">
        <v>985</v>
      </c>
      <c r="G2904" t="s">
        <v>18</v>
      </c>
      <c r="H2904" s="4">
        <v>0</v>
      </c>
      <c r="J2904" t="str">
        <f t="shared" si="90"/>
        <v>0000193741Registered Vehicles</v>
      </c>
      <c r="K2904" s="4">
        <f t="shared" si="91"/>
        <v>0</v>
      </c>
    </row>
    <row r="2905" spans="1:11">
      <c r="A2905" t="s">
        <v>984</v>
      </c>
      <c r="B2905" t="s">
        <v>10</v>
      </c>
      <c r="C2905" s="3">
        <v>46128</v>
      </c>
      <c r="D2905" t="s">
        <v>983</v>
      </c>
      <c r="E2905" t="s">
        <v>21</v>
      </c>
      <c r="F2905" t="s">
        <v>985</v>
      </c>
      <c r="G2905" t="s">
        <v>17</v>
      </c>
      <c r="H2905" s="4">
        <v>0</v>
      </c>
      <c r="J2905" t="str">
        <f t="shared" si="90"/>
        <v>0000193741Registered Automobiles</v>
      </c>
      <c r="K2905" s="4">
        <f t="shared" si="91"/>
        <v>0</v>
      </c>
    </row>
    <row r="2906" spans="1:11">
      <c r="A2906" t="s">
        <v>986</v>
      </c>
      <c r="B2906" t="s">
        <v>10</v>
      </c>
      <c r="C2906" s="3">
        <v>46128</v>
      </c>
      <c r="D2906" t="s">
        <v>983</v>
      </c>
      <c r="E2906" t="s">
        <v>21</v>
      </c>
      <c r="F2906" t="s">
        <v>987</v>
      </c>
      <c r="G2906" t="s">
        <v>18</v>
      </c>
      <c r="H2906" s="4">
        <v>0</v>
      </c>
      <c r="J2906" t="str">
        <f t="shared" si="90"/>
        <v>0000193739Registered Vehicles</v>
      </c>
      <c r="K2906" s="4">
        <f t="shared" si="91"/>
        <v>0</v>
      </c>
    </row>
    <row r="2907" spans="1:11">
      <c r="A2907" t="s">
        <v>986</v>
      </c>
      <c r="B2907" t="s">
        <v>10</v>
      </c>
      <c r="C2907" s="3">
        <v>46128</v>
      </c>
      <c r="D2907" t="s">
        <v>983</v>
      </c>
      <c r="E2907" t="s">
        <v>21</v>
      </c>
      <c r="F2907" t="s">
        <v>987</v>
      </c>
      <c r="G2907" t="s">
        <v>17</v>
      </c>
      <c r="H2907" s="4">
        <v>0</v>
      </c>
      <c r="J2907" t="str">
        <f t="shared" si="90"/>
        <v>0000193739Registered Automobiles</v>
      </c>
      <c r="K2907" s="4">
        <f t="shared" si="91"/>
        <v>0</v>
      </c>
    </row>
    <row r="2908" spans="1:11">
      <c r="A2908" t="s">
        <v>986</v>
      </c>
      <c r="B2908" t="s">
        <v>10</v>
      </c>
      <c r="C2908" s="3">
        <v>46128</v>
      </c>
      <c r="D2908" t="s">
        <v>983</v>
      </c>
      <c r="E2908" t="s">
        <v>21</v>
      </c>
      <c r="F2908" t="s">
        <v>987</v>
      </c>
      <c r="G2908" t="s">
        <v>14</v>
      </c>
      <c r="H2908" s="4">
        <v>552</v>
      </c>
      <c r="J2908" t="str">
        <f t="shared" si="90"/>
        <v>0000193739Decennial Unit Population</v>
      </c>
      <c r="K2908" s="4">
        <f t="shared" si="91"/>
        <v>552</v>
      </c>
    </row>
    <row r="2909" spans="1:11">
      <c r="A2909" t="s">
        <v>986</v>
      </c>
      <c r="B2909" t="s">
        <v>10</v>
      </c>
      <c r="C2909" s="3">
        <v>46128</v>
      </c>
      <c r="D2909" t="s">
        <v>983</v>
      </c>
      <c r="E2909" t="s">
        <v>21</v>
      </c>
      <c r="F2909" t="s">
        <v>987</v>
      </c>
      <c r="G2909" t="s">
        <v>15</v>
      </c>
      <c r="H2909" s="4">
        <v>552</v>
      </c>
      <c r="J2909" t="str">
        <f t="shared" si="90"/>
        <v>0000193739Current Unit Population</v>
      </c>
      <c r="K2909" s="4">
        <f t="shared" si="91"/>
        <v>552</v>
      </c>
    </row>
    <row r="2910" spans="1:11">
      <c r="A2910" t="s">
        <v>986</v>
      </c>
      <c r="B2910" t="s">
        <v>10</v>
      </c>
      <c r="C2910" s="3">
        <v>46128</v>
      </c>
      <c r="D2910" t="s">
        <v>983</v>
      </c>
      <c r="E2910" t="s">
        <v>21</v>
      </c>
      <c r="F2910" t="s">
        <v>987</v>
      </c>
      <c r="G2910" t="s">
        <v>16</v>
      </c>
      <c r="H2910" s="4">
        <v>0</v>
      </c>
      <c r="J2910" t="str">
        <f t="shared" si="90"/>
        <v>0000193739Consolidated City Population</v>
      </c>
      <c r="K2910" s="4">
        <f t="shared" si="91"/>
        <v>0</v>
      </c>
    </row>
    <row r="2911" spans="1:11">
      <c r="A2911" t="s">
        <v>986</v>
      </c>
      <c r="B2911" t="s">
        <v>10</v>
      </c>
      <c r="C2911" s="3">
        <v>46128</v>
      </c>
      <c r="D2911" t="s">
        <v>983</v>
      </c>
      <c r="E2911" t="s">
        <v>21</v>
      </c>
      <c r="F2911" t="s">
        <v>987</v>
      </c>
      <c r="G2911" t="s">
        <v>19</v>
      </c>
      <c r="H2911" s="4">
        <v>5.69</v>
      </c>
      <c r="J2911" t="str">
        <f t="shared" si="90"/>
        <v>0000193739Miles of Road of Unit</v>
      </c>
      <c r="K2911" s="4">
        <f t="shared" si="91"/>
        <v>5.69</v>
      </c>
    </row>
    <row r="2912" spans="1:11">
      <c r="A2912" t="s">
        <v>988</v>
      </c>
      <c r="B2912" t="s">
        <v>10</v>
      </c>
      <c r="C2912" s="3">
        <v>46128</v>
      </c>
      <c r="D2912" t="s">
        <v>983</v>
      </c>
      <c r="E2912" t="s">
        <v>21</v>
      </c>
      <c r="F2912" t="s">
        <v>989</v>
      </c>
      <c r="G2912" t="s">
        <v>19</v>
      </c>
      <c r="H2912" s="4">
        <v>1.99</v>
      </c>
      <c r="J2912" t="str">
        <f t="shared" si="90"/>
        <v>0000193740Miles of Road of Unit</v>
      </c>
      <c r="K2912" s="4">
        <f t="shared" si="91"/>
        <v>1.99</v>
      </c>
    </row>
    <row r="2913" spans="1:11">
      <c r="A2913" t="s">
        <v>988</v>
      </c>
      <c r="B2913" t="s">
        <v>10</v>
      </c>
      <c r="C2913" s="3">
        <v>46128</v>
      </c>
      <c r="D2913" t="s">
        <v>983</v>
      </c>
      <c r="E2913" t="s">
        <v>21</v>
      </c>
      <c r="F2913" t="s">
        <v>989</v>
      </c>
      <c r="G2913" t="s">
        <v>18</v>
      </c>
      <c r="H2913" s="4">
        <v>0</v>
      </c>
      <c r="J2913" t="str">
        <f t="shared" si="90"/>
        <v>0000193740Registered Vehicles</v>
      </c>
      <c r="K2913" s="4">
        <f t="shared" si="91"/>
        <v>0</v>
      </c>
    </row>
    <row r="2914" spans="1:11">
      <c r="A2914" t="s">
        <v>988</v>
      </c>
      <c r="B2914" t="s">
        <v>10</v>
      </c>
      <c r="C2914" s="3">
        <v>46128</v>
      </c>
      <c r="D2914" t="s">
        <v>983</v>
      </c>
      <c r="E2914" t="s">
        <v>21</v>
      </c>
      <c r="F2914" t="s">
        <v>989</v>
      </c>
      <c r="G2914" t="s">
        <v>17</v>
      </c>
      <c r="H2914" s="4">
        <v>0</v>
      </c>
      <c r="J2914" t="str">
        <f t="shared" si="90"/>
        <v>0000193740Registered Automobiles</v>
      </c>
      <c r="K2914" s="4">
        <f t="shared" si="91"/>
        <v>0</v>
      </c>
    </row>
    <row r="2915" spans="1:11">
      <c r="A2915" t="s">
        <v>988</v>
      </c>
      <c r="B2915" t="s">
        <v>10</v>
      </c>
      <c r="C2915" s="3">
        <v>46128</v>
      </c>
      <c r="D2915" t="s">
        <v>983</v>
      </c>
      <c r="E2915" t="s">
        <v>21</v>
      </c>
      <c r="F2915" t="s">
        <v>989</v>
      </c>
      <c r="G2915" t="s">
        <v>16</v>
      </c>
      <c r="H2915" s="4">
        <v>0</v>
      </c>
      <c r="J2915" t="str">
        <f t="shared" si="90"/>
        <v>0000193740Consolidated City Population</v>
      </c>
      <c r="K2915" s="4">
        <f t="shared" si="91"/>
        <v>0</v>
      </c>
    </row>
    <row r="2916" spans="1:11">
      <c r="A2916" t="s">
        <v>988</v>
      </c>
      <c r="B2916" t="s">
        <v>10</v>
      </c>
      <c r="C2916" s="3">
        <v>46128</v>
      </c>
      <c r="D2916" t="s">
        <v>983</v>
      </c>
      <c r="E2916" t="s">
        <v>21</v>
      </c>
      <c r="F2916" t="s">
        <v>989</v>
      </c>
      <c r="G2916" t="s">
        <v>15</v>
      </c>
      <c r="H2916" s="4">
        <v>143</v>
      </c>
      <c r="J2916" t="str">
        <f t="shared" si="90"/>
        <v>0000193740Current Unit Population</v>
      </c>
      <c r="K2916" s="4">
        <f t="shared" si="91"/>
        <v>143</v>
      </c>
    </row>
    <row r="2917" spans="1:11">
      <c r="A2917" t="s">
        <v>988</v>
      </c>
      <c r="B2917" t="s">
        <v>10</v>
      </c>
      <c r="C2917" s="3">
        <v>46128</v>
      </c>
      <c r="D2917" t="s">
        <v>983</v>
      </c>
      <c r="E2917" t="s">
        <v>21</v>
      </c>
      <c r="F2917" t="s">
        <v>989</v>
      </c>
      <c r="G2917" t="s">
        <v>14</v>
      </c>
      <c r="H2917" s="4">
        <v>143</v>
      </c>
      <c r="J2917" t="str">
        <f t="shared" si="90"/>
        <v>0000193740Decennial Unit Population</v>
      </c>
      <c r="K2917" s="4">
        <f t="shared" si="91"/>
        <v>143</v>
      </c>
    </row>
    <row r="2918" spans="1:11">
      <c r="A2918" t="s">
        <v>990</v>
      </c>
      <c r="B2918" t="s">
        <v>10</v>
      </c>
      <c r="C2918" s="3">
        <v>46128</v>
      </c>
      <c r="D2918" t="s">
        <v>983</v>
      </c>
      <c r="E2918" t="s">
        <v>21</v>
      </c>
      <c r="F2918" t="s">
        <v>991</v>
      </c>
      <c r="G2918" t="s">
        <v>14</v>
      </c>
      <c r="H2918" s="4">
        <v>690</v>
      </c>
      <c r="J2918" t="str">
        <f t="shared" si="90"/>
        <v>0000193742Decennial Unit Population</v>
      </c>
      <c r="K2918" s="4">
        <f t="shared" si="91"/>
        <v>690</v>
      </c>
    </row>
    <row r="2919" spans="1:11">
      <c r="A2919" t="s">
        <v>990</v>
      </c>
      <c r="B2919" t="s">
        <v>10</v>
      </c>
      <c r="C2919" s="3">
        <v>46128</v>
      </c>
      <c r="D2919" t="s">
        <v>983</v>
      </c>
      <c r="E2919" t="s">
        <v>21</v>
      </c>
      <c r="F2919" t="s">
        <v>991</v>
      </c>
      <c r="G2919" t="s">
        <v>15</v>
      </c>
      <c r="H2919" s="4">
        <v>690</v>
      </c>
      <c r="J2919" t="str">
        <f t="shared" si="90"/>
        <v>0000193742Current Unit Population</v>
      </c>
      <c r="K2919" s="4">
        <f t="shared" si="91"/>
        <v>690</v>
      </c>
    </row>
    <row r="2920" spans="1:11">
      <c r="A2920" t="s">
        <v>990</v>
      </c>
      <c r="B2920" t="s">
        <v>10</v>
      </c>
      <c r="C2920" s="3">
        <v>46128</v>
      </c>
      <c r="D2920" t="s">
        <v>983</v>
      </c>
      <c r="E2920" t="s">
        <v>21</v>
      </c>
      <c r="F2920" t="s">
        <v>991</v>
      </c>
      <c r="G2920" t="s">
        <v>16</v>
      </c>
      <c r="H2920" s="4">
        <v>0</v>
      </c>
      <c r="J2920" t="str">
        <f t="shared" si="90"/>
        <v>0000193742Consolidated City Population</v>
      </c>
      <c r="K2920" s="4">
        <f t="shared" si="91"/>
        <v>0</v>
      </c>
    </row>
    <row r="2921" spans="1:11">
      <c r="A2921" t="s">
        <v>990</v>
      </c>
      <c r="B2921" t="s">
        <v>10</v>
      </c>
      <c r="C2921" s="3">
        <v>46128</v>
      </c>
      <c r="D2921" t="s">
        <v>983</v>
      </c>
      <c r="E2921" t="s">
        <v>21</v>
      </c>
      <c r="F2921" t="s">
        <v>991</v>
      </c>
      <c r="G2921" t="s">
        <v>17</v>
      </c>
      <c r="H2921" s="4">
        <v>0</v>
      </c>
      <c r="J2921" t="str">
        <f t="shared" si="90"/>
        <v>0000193742Registered Automobiles</v>
      </c>
      <c r="K2921" s="4">
        <f t="shared" si="91"/>
        <v>0</v>
      </c>
    </row>
    <row r="2922" spans="1:11">
      <c r="A2922" t="s">
        <v>990</v>
      </c>
      <c r="B2922" t="s">
        <v>10</v>
      </c>
      <c r="C2922" s="3">
        <v>46128</v>
      </c>
      <c r="D2922" t="s">
        <v>983</v>
      </c>
      <c r="E2922" t="s">
        <v>21</v>
      </c>
      <c r="F2922" t="s">
        <v>991</v>
      </c>
      <c r="G2922" t="s">
        <v>19</v>
      </c>
      <c r="H2922" s="4">
        <v>7.75</v>
      </c>
      <c r="J2922" t="str">
        <f t="shared" si="90"/>
        <v>0000193742Miles of Road of Unit</v>
      </c>
      <c r="K2922" s="4">
        <f t="shared" si="91"/>
        <v>7.75</v>
      </c>
    </row>
    <row r="2923" spans="1:11">
      <c r="A2923" t="s">
        <v>990</v>
      </c>
      <c r="B2923" t="s">
        <v>10</v>
      </c>
      <c r="C2923" s="3">
        <v>46128</v>
      </c>
      <c r="D2923" t="s">
        <v>983</v>
      </c>
      <c r="E2923" t="s">
        <v>21</v>
      </c>
      <c r="F2923" t="s">
        <v>991</v>
      </c>
      <c r="G2923" t="s">
        <v>18</v>
      </c>
      <c r="H2923" s="4">
        <v>0</v>
      </c>
      <c r="J2923" t="str">
        <f t="shared" si="90"/>
        <v>0000193742Registered Vehicles</v>
      </c>
      <c r="K2923" s="4">
        <f t="shared" si="91"/>
        <v>0</v>
      </c>
    </row>
    <row r="2924" spans="1:11">
      <c r="A2924" t="s">
        <v>992</v>
      </c>
      <c r="B2924" t="s">
        <v>10</v>
      </c>
      <c r="C2924" s="3">
        <v>46128</v>
      </c>
      <c r="D2924" t="s">
        <v>983</v>
      </c>
      <c r="E2924" t="s">
        <v>21</v>
      </c>
      <c r="F2924" t="s">
        <v>993</v>
      </c>
      <c r="G2924" t="s">
        <v>15</v>
      </c>
      <c r="H2924" s="4">
        <v>966</v>
      </c>
      <c r="J2924" t="str">
        <f t="shared" si="90"/>
        <v>0000193744Current Unit Population</v>
      </c>
      <c r="K2924" s="4">
        <f t="shared" si="91"/>
        <v>966</v>
      </c>
    </row>
    <row r="2925" spans="1:11">
      <c r="A2925" t="s">
        <v>992</v>
      </c>
      <c r="B2925" t="s">
        <v>10</v>
      </c>
      <c r="C2925" s="3">
        <v>46128</v>
      </c>
      <c r="D2925" t="s">
        <v>983</v>
      </c>
      <c r="E2925" t="s">
        <v>21</v>
      </c>
      <c r="F2925" t="s">
        <v>993</v>
      </c>
      <c r="G2925" t="s">
        <v>16</v>
      </c>
      <c r="H2925" s="4">
        <v>0</v>
      </c>
      <c r="J2925" t="str">
        <f t="shared" si="90"/>
        <v>0000193744Consolidated City Population</v>
      </c>
      <c r="K2925" s="4">
        <f t="shared" si="91"/>
        <v>0</v>
      </c>
    </row>
    <row r="2926" spans="1:11">
      <c r="A2926" t="s">
        <v>992</v>
      </c>
      <c r="B2926" t="s">
        <v>10</v>
      </c>
      <c r="C2926" s="3">
        <v>46128</v>
      </c>
      <c r="D2926" t="s">
        <v>983</v>
      </c>
      <c r="E2926" t="s">
        <v>21</v>
      </c>
      <c r="F2926" t="s">
        <v>993</v>
      </c>
      <c r="G2926" t="s">
        <v>17</v>
      </c>
      <c r="H2926" s="4">
        <v>0</v>
      </c>
      <c r="J2926" t="str">
        <f t="shared" si="90"/>
        <v>0000193744Registered Automobiles</v>
      </c>
      <c r="K2926" s="4">
        <f t="shared" si="91"/>
        <v>0</v>
      </c>
    </row>
    <row r="2927" spans="1:11">
      <c r="A2927" t="s">
        <v>992</v>
      </c>
      <c r="B2927" t="s">
        <v>10</v>
      </c>
      <c r="C2927" s="3">
        <v>46128</v>
      </c>
      <c r="D2927" t="s">
        <v>983</v>
      </c>
      <c r="E2927" t="s">
        <v>21</v>
      </c>
      <c r="F2927" t="s">
        <v>993</v>
      </c>
      <c r="G2927" t="s">
        <v>18</v>
      </c>
      <c r="H2927" s="4">
        <v>0</v>
      </c>
      <c r="J2927" t="str">
        <f t="shared" si="90"/>
        <v>0000193744Registered Vehicles</v>
      </c>
      <c r="K2927" s="4">
        <f t="shared" si="91"/>
        <v>0</v>
      </c>
    </row>
    <row r="2928" spans="1:11">
      <c r="A2928" t="s">
        <v>992</v>
      </c>
      <c r="B2928" t="s">
        <v>10</v>
      </c>
      <c r="C2928" s="3">
        <v>46128</v>
      </c>
      <c r="D2928" t="s">
        <v>983</v>
      </c>
      <c r="E2928" t="s">
        <v>21</v>
      </c>
      <c r="F2928" t="s">
        <v>993</v>
      </c>
      <c r="G2928" t="s">
        <v>14</v>
      </c>
      <c r="H2928" s="4">
        <v>966</v>
      </c>
      <c r="J2928" t="str">
        <f t="shared" si="90"/>
        <v>0000193744Decennial Unit Population</v>
      </c>
      <c r="K2928" s="4">
        <f t="shared" si="91"/>
        <v>966</v>
      </c>
    </row>
    <row r="2929" spans="1:11">
      <c r="A2929" t="s">
        <v>992</v>
      </c>
      <c r="B2929" t="s">
        <v>10</v>
      </c>
      <c r="C2929" s="3">
        <v>46128</v>
      </c>
      <c r="D2929" t="s">
        <v>983</v>
      </c>
      <c r="E2929" t="s">
        <v>21</v>
      </c>
      <c r="F2929" t="s">
        <v>993</v>
      </c>
      <c r="G2929" t="s">
        <v>19</v>
      </c>
      <c r="H2929" s="4">
        <v>8.92</v>
      </c>
      <c r="J2929" t="str">
        <f t="shared" si="90"/>
        <v>0000193744Miles of Road of Unit</v>
      </c>
      <c r="K2929" s="4">
        <f t="shared" si="91"/>
        <v>8.92</v>
      </c>
    </row>
    <row r="2930" spans="1:11">
      <c r="A2930" t="s">
        <v>994</v>
      </c>
      <c r="B2930" t="s">
        <v>10</v>
      </c>
      <c r="C2930" s="3">
        <v>46128</v>
      </c>
      <c r="D2930" t="s">
        <v>995</v>
      </c>
      <c r="E2930" t="s">
        <v>12</v>
      </c>
      <c r="F2930" t="s">
        <v>13</v>
      </c>
      <c r="G2930" t="s">
        <v>14</v>
      </c>
      <c r="H2930" s="4">
        <v>8603</v>
      </c>
      <c r="J2930" t="str">
        <f t="shared" si="90"/>
        <v>0000075464Decennial Unit Population</v>
      </c>
      <c r="K2930" s="4">
        <f t="shared" si="91"/>
        <v>8603</v>
      </c>
    </row>
    <row r="2931" spans="1:11">
      <c r="A2931" t="s">
        <v>994</v>
      </c>
      <c r="B2931" t="s">
        <v>10</v>
      </c>
      <c r="C2931" s="3">
        <v>46128</v>
      </c>
      <c r="D2931" t="s">
        <v>995</v>
      </c>
      <c r="E2931" t="s">
        <v>12</v>
      </c>
      <c r="F2931" t="s">
        <v>13</v>
      </c>
      <c r="G2931" t="s">
        <v>15</v>
      </c>
      <c r="H2931" s="4">
        <v>8603</v>
      </c>
      <c r="J2931" t="str">
        <f t="shared" si="90"/>
        <v>0000075464Current Unit Population</v>
      </c>
      <c r="K2931" s="4">
        <f t="shared" si="91"/>
        <v>8603</v>
      </c>
    </row>
    <row r="2932" spans="1:11">
      <c r="A2932" t="s">
        <v>994</v>
      </c>
      <c r="B2932" t="s">
        <v>10</v>
      </c>
      <c r="C2932" s="3">
        <v>46128</v>
      </c>
      <c r="D2932" t="s">
        <v>995</v>
      </c>
      <c r="E2932" t="s">
        <v>12</v>
      </c>
      <c r="F2932" t="s">
        <v>13</v>
      </c>
      <c r="G2932" t="s">
        <v>16</v>
      </c>
      <c r="H2932" s="4">
        <v>0</v>
      </c>
      <c r="J2932" t="str">
        <f t="shared" si="90"/>
        <v>0000075464Consolidated City Population</v>
      </c>
      <c r="K2932" s="4">
        <f t="shared" si="91"/>
        <v>0</v>
      </c>
    </row>
    <row r="2933" spans="1:11">
      <c r="A2933" t="s">
        <v>994</v>
      </c>
      <c r="B2933" t="s">
        <v>10</v>
      </c>
      <c r="C2933" s="3">
        <v>46128</v>
      </c>
      <c r="D2933" t="s">
        <v>995</v>
      </c>
      <c r="E2933" t="s">
        <v>12</v>
      </c>
      <c r="F2933" t="s">
        <v>13</v>
      </c>
      <c r="G2933" t="s">
        <v>17</v>
      </c>
      <c r="H2933" s="4">
        <v>7982</v>
      </c>
      <c r="J2933" t="str">
        <f t="shared" si="90"/>
        <v>0000075464Registered Automobiles</v>
      </c>
      <c r="K2933" s="4">
        <f t="shared" si="91"/>
        <v>7982</v>
      </c>
    </row>
    <row r="2934" spans="1:11">
      <c r="A2934" t="s">
        <v>994</v>
      </c>
      <c r="B2934" t="s">
        <v>10</v>
      </c>
      <c r="C2934" s="3">
        <v>46128</v>
      </c>
      <c r="D2934" t="s">
        <v>995</v>
      </c>
      <c r="E2934" t="s">
        <v>12</v>
      </c>
      <c r="F2934" t="s">
        <v>13</v>
      </c>
      <c r="G2934" t="s">
        <v>18</v>
      </c>
      <c r="H2934" s="4">
        <v>17657</v>
      </c>
      <c r="J2934" t="str">
        <f t="shared" si="90"/>
        <v>0000075464Registered Vehicles</v>
      </c>
      <c r="K2934" s="4">
        <f t="shared" si="91"/>
        <v>17657</v>
      </c>
    </row>
    <row r="2935" spans="1:11">
      <c r="A2935" t="s">
        <v>994</v>
      </c>
      <c r="B2935" t="s">
        <v>10</v>
      </c>
      <c r="C2935" s="3">
        <v>46128</v>
      </c>
      <c r="D2935" t="s">
        <v>995</v>
      </c>
      <c r="E2935" t="s">
        <v>12</v>
      </c>
      <c r="F2935" t="s">
        <v>13</v>
      </c>
      <c r="G2935" t="s">
        <v>19</v>
      </c>
      <c r="H2935" s="4">
        <v>876.17</v>
      </c>
      <c r="J2935" t="str">
        <f t="shared" si="90"/>
        <v>0000075464Miles of Road of Unit</v>
      </c>
      <c r="K2935" s="4">
        <f t="shared" si="91"/>
        <v>876.17</v>
      </c>
    </row>
    <row r="2936" spans="1:11">
      <c r="A2936" t="s">
        <v>996</v>
      </c>
      <c r="B2936" t="s">
        <v>10</v>
      </c>
      <c r="C2936" s="3">
        <v>46128</v>
      </c>
      <c r="D2936" t="s">
        <v>995</v>
      </c>
      <c r="E2936" t="s">
        <v>21</v>
      </c>
      <c r="F2936" t="s">
        <v>997</v>
      </c>
      <c r="G2936" t="s">
        <v>19</v>
      </c>
      <c r="H2936" s="4">
        <v>7.44</v>
      </c>
      <c r="J2936" t="str">
        <f t="shared" si="90"/>
        <v>0000193758Miles of Road of Unit</v>
      </c>
      <c r="K2936" s="4">
        <f t="shared" si="91"/>
        <v>7.44</v>
      </c>
    </row>
    <row r="2937" spans="1:11">
      <c r="A2937" t="s">
        <v>996</v>
      </c>
      <c r="B2937" t="s">
        <v>10</v>
      </c>
      <c r="C2937" s="3">
        <v>46128</v>
      </c>
      <c r="D2937" t="s">
        <v>995</v>
      </c>
      <c r="E2937" t="s">
        <v>21</v>
      </c>
      <c r="F2937" t="s">
        <v>997</v>
      </c>
      <c r="G2937" t="s">
        <v>18</v>
      </c>
      <c r="H2937" s="4">
        <v>0</v>
      </c>
      <c r="J2937" t="str">
        <f t="shared" si="90"/>
        <v>0000193758Registered Vehicles</v>
      </c>
      <c r="K2937" s="4">
        <f t="shared" si="91"/>
        <v>0</v>
      </c>
    </row>
    <row r="2938" spans="1:11">
      <c r="A2938" t="s">
        <v>996</v>
      </c>
      <c r="B2938" t="s">
        <v>10</v>
      </c>
      <c r="C2938" s="3">
        <v>46128</v>
      </c>
      <c r="D2938" t="s">
        <v>995</v>
      </c>
      <c r="E2938" t="s">
        <v>21</v>
      </c>
      <c r="F2938" t="s">
        <v>997</v>
      </c>
      <c r="G2938" t="s">
        <v>17</v>
      </c>
      <c r="H2938" s="4">
        <v>0</v>
      </c>
      <c r="J2938" t="str">
        <f t="shared" si="90"/>
        <v>0000193758Registered Automobiles</v>
      </c>
      <c r="K2938" s="4">
        <f t="shared" si="91"/>
        <v>0</v>
      </c>
    </row>
    <row r="2939" spans="1:11">
      <c r="A2939" t="s">
        <v>996</v>
      </c>
      <c r="B2939" t="s">
        <v>10</v>
      </c>
      <c r="C2939" s="3">
        <v>46128</v>
      </c>
      <c r="D2939" t="s">
        <v>995</v>
      </c>
      <c r="E2939" t="s">
        <v>21</v>
      </c>
      <c r="F2939" t="s">
        <v>997</v>
      </c>
      <c r="G2939" t="s">
        <v>14</v>
      </c>
      <c r="H2939" s="4">
        <v>852</v>
      </c>
      <c r="J2939" t="str">
        <f t="shared" si="90"/>
        <v>0000193758Decennial Unit Population</v>
      </c>
      <c r="K2939" s="4">
        <f t="shared" si="91"/>
        <v>852</v>
      </c>
    </row>
    <row r="2940" spans="1:11">
      <c r="A2940" t="s">
        <v>996</v>
      </c>
      <c r="B2940" t="s">
        <v>10</v>
      </c>
      <c r="C2940" s="3">
        <v>46128</v>
      </c>
      <c r="D2940" t="s">
        <v>995</v>
      </c>
      <c r="E2940" t="s">
        <v>21</v>
      </c>
      <c r="F2940" t="s">
        <v>997</v>
      </c>
      <c r="G2940" t="s">
        <v>15</v>
      </c>
      <c r="H2940" s="4">
        <v>852</v>
      </c>
      <c r="J2940" t="str">
        <f t="shared" si="90"/>
        <v>0000193758Current Unit Population</v>
      </c>
      <c r="K2940" s="4">
        <f t="shared" si="91"/>
        <v>852</v>
      </c>
    </row>
    <row r="2941" spans="1:11">
      <c r="A2941" t="s">
        <v>996</v>
      </c>
      <c r="B2941" t="s">
        <v>10</v>
      </c>
      <c r="C2941" s="3">
        <v>46128</v>
      </c>
      <c r="D2941" t="s">
        <v>995</v>
      </c>
      <c r="E2941" t="s">
        <v>21</v>
      </c>
      <c r="F2941" t="s">
        <v>997</v>
      </c>
      <c r="G2941" t="s">
        <v>16</v>
      </c>
      <c r="H2941" s="4">
        <v>0</v>
      </c>
      <c r="J2941" t="str">
        <f t="shared" si="90"/>
        <v>0000193758Consolidated City Population</v>
      </c>
      <c r="K2941" s="4">
        <f t="shared" si="91"/>
        <v>0</v>
      </c>
    </row>
    <row r="2942" spans="1:11">
      <c r="A2942" t="s">
        <v>998</v>
      </c>
      <c r="B2942" t="s">
        <v>10</v>
      </c>
      <c r="C2942" s="3">
        <v>46128</v>
      </c>
      <c r="D2942" t="s">
        <v>995</v>
      </c>
      <c r="E2942" t="s">
        <v>21</v>
      </c>
      <c r="F2942" t="s">
        <v>999</v>
      </c>
      <c r="G2942" t="s">
        <v>19</v>
      </c>
      <c r="H2942" s="4">
        <v>6.3</v>
      </c>
      <c r="J2942" t="str">
        <f t="shared" si="90"/>
        <v>0000193760Miles of Road of Unit</v>
      </c>
      <c r="K2942" s="4">
        <f t="shared" si="91"/>
        <v>6.3</v>
      </c>
    </row>
    <row r="2943" spans="1:11">
      <c r="A2943" t="s">
        <v>998</v>
      </c>
      <c r="B2943" t="s">
        <v>10</v>
      </c>
      <c r="C2943" s="3">
        <v>46128</v>
      </c>
      <c r="D2943" t="s">
        <v>995</v>
      </c>
      <c r="E2943" t="s">
        <v>21</v>
      </c>
      <c r="F2943" t="s">
        <v>999</v>
      </c>
      <c r="G2943" t="s">
        <v>18</v>
      </c>
      <c r="H2943" s="4">
        <v>0</v>
      </c>
      <c r="J2943" t="str">
        <f t="shared" si="90"/>
        <v>0000193760Registered Vehicles</v>
      </c>
      <c r="K2943" s="4">
        <f t="shared" si="91"/>
        <v>0</v>
      </c>
    </row>
    <row r="2944" spans="1:11">
      <c r="A2944" t="s">
        <v>998</v>
      </c>
      <c r="B2944" t="s">
        <v>10</v>
      </c>
      <c r="C2944" s="3">
        <v>46128</v>
      </c>
      <c r="D2944" t="s">
        <v>995</v>
      </c>
      <c r="E2944" t="s">
        <v>21</v>
      </c>
      <c r="F2944" t="s">
        <v>999</v>
      </c>
      <c r="G2944" t="s">
        <v>17</v>
      </c>
      <c r="H2944" s="4">
        <v>0</v>
      </c>
      <c r="J2944" t="str">
        <f t="shared" si="90"/>
        <v>0000193760Registered Automobiles</v>
      </c>
      <c r="K2944" s="4">
        <f t="shared" si="91"/>
        <v>0</v>
      </c>
    </row>
    <row r="2945" spans="1:11">
      <c r="A2945" t="s">
        <v>998</v>
      </c>
      <c r="B2945" t="s">
        <v>10</v>
      </c>
      <c r="C2945" s="3">
        <v>46128</v>
      </c>
      <c r="D2945" t="s">
        <v>995</v>
      </c>
      <c r="E2945" t="s">
        <v>21</v>
      </c>
      <c r="F2945" t="s">
        <v>999</v>
      </c>
      <c r="G2945" t="s">
        <v>16</v>
      </c>
      <c r="H2945" s="4">
        <v>0</v>
      </c>
      <c r="J2945" t="str">
        <f t="shared" si="90"/>
        <v>0000193760Consolidated City Population</v>
      </c>
      <c r="K2945" s="4">
        <f t="shared" si="91"/>
        <v>0</v>
      </c>
    </row>
    <row r="2946" spans="1:11">
      <c r="A2946" t="s">
        <v>998</v>
      </c>
      <c r="B2946" t="s">
        <v>10</v>
      </c>
      <c r="C2946" s="3">
        <v>46128</v>
      </c>
      <c r="D2946" t="s">
        <v>995</v>
      </c>
      <c r="E2946" t="s">
        <v>21</v>
      </c>
      <c r="F2946" t="s">
        <v>999</v>
      </c>
      <c r="G2946" t="s">
        <v>15</v>
      </c>
      <c r="H2946" s="4">
        <v>559</v>
      </c>
      <c r="J2946" t="str">
        <f t="shared" si="90"/>
        <v>0000193760Current Unit Population</v>
      </c>
      <c r="K2946" s="4">
        <f t="shared" si="91"/>
        <v>559</v>
      </c>
    </row>
    <row r="2947" spans="1:11">
      <c r="A2947" t="s">
        <v>998</v>
      </c>
      <c r="B2947" t="s">
        <v>10</v>
      </c>
      <c r="C2947" s="3">
        <v>46128</v>
      </c>
      <c r="D2947" t="s">
        <v>995</v>
      </c>
      <c r="E2947" t="s">
        <v>21</v>
      </c>
      <c r="F2947" t="s">
        <v>999</v>
      </c>
      <c r="G2947" t="s">
        <v>14</v>
      </c>
      <c r="H2947" s="4">
        <v>559</v>
      </c>
      <c r="J2947" t="str">
        <f t="shared" ref="J2947:J3010" si="92">A2947&amp;G2947</f>
        <v>0000193760Decennial Unit Population</v>
      </c>
      <c r="K2947" s="4">
        <f t="shared" ref="K2947:K3010" si="93">H2947</f>
        <v>559</v>
      </c>
    </row>
    <row r="2948" spans="1:11">
      <c r="A2948" t="s">
        <v>1000</v>
      </c>
      <c r="B2948" t="s">
        <v>10</v>
      </c>
      <c r="C2948" s="3">
        <v>46128</v>
      </c>
      <c r="D2948" t="s">
        <v>995</v>
      </c>
      <c r="E2948" t="s">
        <v>21</v>
      </c>
      <c r="F2948" t="s">
        <v>1001</v>
      </c>
      <c r="G2948" t="s">
        <v>19</v>
      </c>
      <c r="H2948" s="4">
        <v>2.88</v>
      </c>
      <c r="J2948" t="str">
        <f t="shared" si="92"/>
        <v>0000193761Miles of Road of Unit</v>
      </c>
      <c r="K2948" s="4">
        <f t="shared" si="93"/>
        <v>2.88</v>
      </c>
    </row>
    <row r="2949" spans="1:11">
      <c r="A2949" t="s">
        <v>1000</v>
      </c>
      <c r="B2949" t="s">
        <v>10</v>
      </c>
      <c r="C2949" s="3">
        <v>46128</v>
      </c>
      <c r="D2949" t="s">
        <v>995</v>
      </c>
      <c r="E2949" t="s">
        <v>21</v>
      </c>
      <c r="F2949" t="s">
        <v>1001</v>
      </c>
      <c r="G2949" t="s">
        <v>18</v>
      </c>
      <c r="H2949" s="4">
        <v>0</v>
      </c>
      <c r="J2949" t="str">
        <f t="shared" si="92"/>
        <v>0000193761Registered Vehicles</v>
      </c>
      <c r="K2949" s="4">
        <f t="shared" si="93"/>
        <v>0</v>
      </c>
    </row>
    <row r="2950" spans="1:11">
      <c r="A2950" t="s">
        <v>1000</v>
      </c>
      <c r="B2950" t="s">
        <v>10</v>
      </c>
      <c r="C2950" s="3">
        <v>46128</v>
      </c>
      <c r="D2950" t="s">
        <v>995</v>
      </c>
      <c r="E2950" t="s">
        <v>21</v>
      </c>
      <c r="F2950" t="s">
        <v>1001</v>
      </c>
      <c r="G2950" t="s">
        <v>17</v>
      </c>
      <c r="H2950" s="4">
        <v>0</v>
      </c>
      <c r="J2950" t="str">
        <f t="shared" si="92"/>
        <v>0000193761Registered Automobiles</v>
      </c>
      <c r="K2950" s="4">
        <f t="shared" si="93"/>
        <v>0</v>
      </c>
    </row>
    <row r="2951" spans="1:11">
      <c r="A2951" t="s">
        <v>1000</v>
      </c>
      <c r="B2951" t="s">
        <v>10</v>
      </c>
      <c r="C2951" s="3">
        <v>46128</v>
      </c>
      <c r="D2951" t="s">
        <v>995</v>
      </c>
      <c r="E2951" t="s">
        <v>21</v>
      </c>
      <c r="F2951" t="s">
        <v>1001</v>
      </c>
      <c r="G2951" t="s">
        <v>14</v>
      </c>
      <c r="H2951" s="4">
        <v>182</v>
      </c>
      <c r="J2951" t="str">
        <f t="shared" si="92"/>
        <v>0000193761Decennial Unit Population</v>
      </c>
      <c r="K2951" s="4">
        <f t="shared" si="93"/>
        <v>182</v>
      </c>
    </row>
    <row r="2952" spans="1:11">
      <c r="A2952" t="s">
        <v>1000</v>
      </c>
      <c r="B2952" t="s">
        <v>10</v>
      </c>
      <c r="C2952" s="3">
        <v>46128</v>
      </c>
      <c r="D2952" t="s">
        <v>995</v>
      </c>
      <c r="E2952" t="s">
        <v>21</v>
      </c>
      <c r="F2952" t="s">
        <v>1001</v>
      </c>
      <c r="G2952" t="s">
        <v>15</v>
      </c>
      <c r="H2952" s="4">
        <v>182</v>
      </c>
      <c r="J2952" t="str">
        <f t="shared" si="92"/>
        <v>0000193761Current Unit Population</v>
      </c>
      <c r="K2952" s="4">
        <f t="shared" si="93"/>
        <v>182</v>
      </c>
    </row>
    <row r="2953" spans="1:11">
      <c r="A2953" t="s">
        <v>1000</v>
      </c>
      <c r="B2953" t="s">
        <v>10</v>
      </c>
      <c r="C2953" s="3">
        <v>46128</v>
      </c>
      <c r="D2953" t="s">
        <v>995</v>
      </c>
      <c r="E2953" t="s">
        <v>21</v>
      </c>
      <c r="F2953" t="s">
        <v>1001</v>
      </c>
      <c r="G2953" t="s">
        <v>16</v>
      </c>
      <c r="H2953" s="4">
        <v>0</v>
      </c>
      <c r="J2953" t="str">
        <f t="shared" si="92"/>
        <v>0000193761Consolidated City Population</v>
      </c>
      <c r="K2953" s="4">
        <f t="shared" si="93"/>
        <v>0</v>
      </c>
    </row>
    <row r="2954" spans="1:11">
      <c r="A2954" t="s">
        <v>1002</v>
      </c>
      <c r="B2954" t="s">
        <v>10</v>
      </c>
      <c r="C2954" s="3">
        <v>46128</v>
      </c>
      <c r="D2954" t="s">
        <v>995</v>
      </c>
      <c r="E2954" t="s">
        <v>21</v>
      </c>
      <c r="F2954" t="s">
        <v>1003</v>
      </c>
      <c r="G2954" t="s">
        <v>18</v>
      </c>
      <c r="H2954" s="4">
        <v>0</v>
      </c>
      <c r="J2954" t="str">
        <f t="shared" si="92"/>
        <v>0000193763Registered Vehicles</v>
      </c>
      <c r="K2954" s="4">
        <f t="shared" si="93"/>
        <v>0</v>
      </c>
    </row>
    <row r="2955" spans="1:11">
      <c r="A2955" t="s">
        <v>1002</v>
      </c>
      <c r="B2955" t="s">
        <v>10</v>
      </c>
      <c r="C2955" s="3">
        <v>46128</v>
      </c>
      <c r="D2955" t="s">
        <v>995</v>
      </c>
      <c r="E2955" t="s">
        <v>21</v>
      </c>
      <c r="F2955" t="s">
        <v>1003</v>
      </c>
      <c r="G2955" t="s">
        <v>17</v>
      </c>
      <c r="H2955" s="4">
        <v>0</v>
      </c>
      <c r="J2955" t="str">
        <f t="shared" si="92"/>
        <v>0000193763Registered Automobiles</v>
      </c>
      <c r="K2955" s="4">
        <f t="shared" si="93"/>
        <v>0</v>
      </c>
    </row>
    <row r="2956" spans="1:11">
      <c r="A2956" t="s">
        <v>1002</v>
      </c>
      <c r="B2956" t="s">
        <v>10</v>
      </c>
      <c r="C2956" s="3">
        <v>46128</v>
      </c>
      <c r="D2956" t="s">
        <v>995</v>
      </c>
      <c r="E2956" t="s">
        <v>21</v>
      </c>
      <c r="F2956" t="s">
        <v>1003</v>
      </c>
      <c r="G2956" t="s">
        <v>16</v>
      </c>
      <c r="H2956" s="4">
        <v>0</v>
      </c>
      <c r="J2956" t="str">
        <f t="shared" si="92"/>
        <v>0000193763Consolidated City Population</v>
      </c>
      <c r="K2956" s="4">
        <f t="shared" si="93"/>
        <v>0</v>
      </c>
    </row>
    <row r="2957" spans="1:11">
      <c r="A2957" t="s">
        <v>1002</v>
      </c>
      <c r="B2957" t="s">
        <v>10</v>
      </c>
      <c r="C2957" s="3">
        <v>46128</v>
      </c>
      <c r="D2957" t="s">
        <v>995</v>
      </c>
      <c r="E2957" t="s">
        <v>21</v>
      </c>
      <c r="F2957" t="s">
        <v>1003</v>
      </c>
      <c r="G2957" t="s">
        <v>15</v>
      </c>
      <c r="H2957" s="4">
        <v>2318</v>
      </c>
      <c r="J2957" t="str">
        <f t="shared" si="92"/>
        <v>0000193763Current Unit Population</v>
      </c>
      <c r="K2957" s="4">
        <f t="shared" si="93"/>
        <v>2318</v>
      </c>
    </row>
    <row r="2958" spans="1:11">
      <c r="A2958" t="s">
        <v>1002</v>
      </c>
      <c r="B2958" t="s">
        <v>10</v>
      </c>
      <c r="C2958" s="3">
        <v>46128</v>
      </c>
      <c r="D2958" t="s">
        <v>995</v>
      </c>
      <c r="E2958" t="s">
        <v>21</v>
      </c>
      <c r="F2958" t="s">
        <v>1003</v>
      </c>
      <c r="G2958" t="s">
        <v>14</v>
      </c>
      <c r="H2958" s="4">
        <v>2318</v>
      </c>
      <c r="J2958" t="str">
        <f t="shared" si="92"/>
        <v>0000193763Decennial Unit Population</v>
      </c>
      <c r="K2958" s="4">
        <f t="shared" si="93"/>
        <v>2318</v>
      </c>
    </row>
    <row r="2959" spans="1:11">
      <c r="A2959" t="s">
        <v>1002</v>
      </c>
      <c r="B2959" t="s">
        <v>10</v>
      </c>
      <c r="C2959" s="3">
        <v>46128</v>
      </c>
      <c r="D2959" t="s">
        <v>995</v>
      </c>
      <c r="E2959" t="s">
        <v>21</v>
      </c>
      <c r="F2959" t="s">
        <v>1003</v>
      </c>
      <c r="G2959" t="s">
        <v>19</v>
      </c>
      <c r="H2959" s="4">
        <v>15.82</v>
      </c>
      <c r="J2959" t="str">
        <f t="shared" si="92"/>
        <v>0000193763Miles of Road of Unit</v>
      </c>
      <c r="K2959" s="4">
        <f t="shared" si="93"/>
        <v>15.82</v>
      </c>
    </row>
    <row r="2960" spans="1:11">
      <c r="A2960" t="s">
        <v>1004</v>
      </c>
      <c r="B2960" t="s">
        <v>10</v>
      </c>
      <c r="C2960" s="3">
        <v>46128</v>
      </c>
      <c r="D2960" t="s">
        <v>1005</v>
      </c>
      <c r="E2960" t="s">
        <v>12</v>
      </c>
      <c r="F2960" t="s">
        <v>13</v>
      </c>
      <c r="G2960" t="s">
        <v>15</v>
      </c>
      <c r="H2960" s="4">
        <v>22484</v>
      </c>
      <c r="J2960" t="str">
        <f t="shared" si="92"/>
        <v>0000077906Current Unit Population</v>
      </c>
      <c r="K2960" s="4">
        <f t="shared" si="93"/>
        <v>22484</v>
      </c>
    </row>
    <row r="2961" spans="1:11">
      <c r="A2961" t="s">
        <v>1004</v>
      </c>
      <c r="B2961" t="s">
        <v>10</v>
      </c>
      <c r="C2961" s="3">
        <v>46128</v>
      </c>
      <c r="D2961" t="s">
        <v>1005</v>
      </c>
      <c r="E2961" t="s">
        <v>12</v>
      </c>
      <c r="F2961" t="s">
        <v>13</v>
      </c>
      <c r="G2961" t="s">
        <v>16</v>
      </c>
      <c r="H2961" s="4">
        <v>0</v>
      </c>
      <c r="J2961" t="str">
        <f t="shared" si="92"/>
        <v>0000077906Consolidated City Population</v>
      </c>
      <c r="K2961" s="4">
        <f t="shared" si="93"/>
        <v>0</v>
      </c>
    </row>
    <row r="2962" spans="1:11">
      <c r="A2962" t="s">
        <v>1004</v>
      </c>
      <c r="B2962" t="s">
        <v>10</v>
      </c>
      <c r="C2962" s="3">
        <v>46128</v>
      </c>
      <c r="D2962" t="s">
        <v>1005</v>
      </c>
      <c r="E2962" t="s">
        <v>12</v>
      </c>
      <c r="F2962" t="s">
        <v>13</v>
      </c>
      <c r="G2962" t="s">
        <v>17</v>
      </c>
      <c r="H2962" s="4">
        <v>23320</v>
      </c>
      <c r="J2962" t="str">
        <f t="shared" si="92"/>
        <v>0000077906Registered Automobiles</v>
      </c>
      <c r="K2962" s="4">
        <f t="shared" si="93"/>
        <v>23320</v>
      </c>
    </row>
    <row r="2963" spans="1:11">
      <c r="A2963" t="s">
        <v>1004</v>
      </c>
      <c r="B2963" t="s">
        <v>10</v>
      </c>
      <c r="C2963" s="3">
        <v>46128</v>
      </c>
      <c r="D2963" t="s">
        <v>1005</v>
      </c>
      <c r="E2963" t="s">
        <v>12</v>
      </c>
      <c r="F2963" t="s">
        <v>13</v>
      </c>
      <c r="G2963" t="s">
        <v>18</v>
      </c>
      <c r="H2963" s="4">
        <v>43609</v>
      </c>
      <c r="J2963" t="str">
        <f t="shared" si="92"/>
        <v>0000077906Registered Vehicles</v>
      </c>
      <c r="K2963" s="4">
        <f t="shared" si="93"/>
        <v>43609</v>
      </c>
    </row>
    <row r="2964" spans="1:11">
      <c r="A2964" t="s">
        <v>1004</v>
      </c>
      <c r="B2964" t="s">
        <v>10</v>
      </c>
      <c r="C2964" s="3">
        <v>46128</v>
      </c>
      <c r="D2964" t="s">
        <v>1005</v>
      </c>
      <c r="E2964" t="s">
        <v>12</v>
      </c>
      <c r="F2964" t="s">
        <v>13</v>
      </c>
      <c r="G2964" t="s">
        <v>19</v>
      </c>
      <c r="H2964" s="4">
        <v>749.33</v>
      </c>
      <c r="J2964" t="str">
        <f t="shared" si="92"/>
        <v>0000077906Miles of Road of Unit</v>
      </c>
      <c r="K2964" s="4">
        <f t="shared" si="93"/>
        <v>749.33</v>
      </c>
    </row>
    <row r="2965" spans="1:11">
      <c r="A2965" t="s">
        <v>1004</v>
      </c>
      <c r="B2965" t="s">
        <v>10</v>
      </c>
      <c r="C2965" s="3">
        <v>46128</v>
      </c>
      <c r="D2965" t="s">
        <v>1005</v>
      </c>
      <c r="E2965" t="s">
        <v>12</v>
      </c>
      <c r="F2965" t="s">
        <v>13</v>
      </c>
      <c r="G2965" t="s">
        <v>14</v>
      </c>
      <c r="H2965" s="4">
        <v>22484</v>
      </c>
      <c r="J2965" t="str">
        <f t="shared" si="92"/>
        <v>0000077906Decennial Unit Population</v>
      </c>
      <c r="K2965" s="4">
        <f t="shared" si="93"/>
        <v>22484</v>
      </c>
    </row>
    <row r="2966" spans="1:11">
      <c r="A2966" t="s">
        <v>1006</v>
      </c>
      <c r="B2966" t="s">
        <v>10</v>
      </c>
      <c r="C2966" s="3">
        <v>46128</v>
      </c>
      <c r="D2966" t="s">
        <v>1005</v>
      </c>
      <c r="E2966" t="s">
        <v>21</v>
      </c>
      <c r="F2966" t="s">
        <v>1007</v>
      </c>
      <c r="G2966" t="s">
        <v>19</v>
      </c>
      <c r="H2966" s="4">
        <v>48.13</v>
      </c>
      <c r="J2966" t="str">
        <f t="shared" si="92"/>
        <v>0000193770Miles of Road of Unit</v>
      </c>
      <c r="K2966" s="4">
        <f t="shared" si="93"/>
        <v>48.13</v>
      </c>
    </row>
    <row r="2967" spans="1:11">
      <c r="A2967" t="s">
        <v>1006</v>
      </c>
      <c r="B2967" t="s">
        <v>10</v>
      </c>
      <c r="C2967" s="3">
        <v>46128</v>
      </c>
      <c r="D2967" t="s">
        <v>1005</v>
      </c>
      <c r="E2967" t="s">
        <v>21</v>
      </c>
      <c r="F2967" t="s">
        <v>1007</v>
      </c>
      <c r="G2967" t="s">
        <v>18</v>
      </c>
      <c r="H2967" s="4">
        <v>0</v>
      </c>
      <c r="J2967" t="str">
        <f t="shared" si="92"/>
        <v>0000193770Registered Vehicles</v>
      </c>
      <c r="K2967" s="4">
        <f t="shared" si="93"/>
        <v>0</v>
      </c>
    </row>
    <row r="2968" spans="1:11">
      <c r="A2968" t="s">
        <v>1006</v>
      </c>
      <c r="B2968" t="s">
        <v>10</v>
      </c>
      <c r="C2968" s="3">
        <v>46128</v>
      </c>
      <c r="D2968" t="s">
        <v>1005</v>
      </c>
      <c r="E2968" t="s">
        <v>21</v>
      </c>
      <c r="F2968" t="s">
        <v>1007</v>
      </c>
      <c r="G2968" t="s">
        <v>17</v>
      </c>
      <c r="H2968" s="4">
        <v>0</v>
      </c>
      <c r="J2968" t="str">
        <f t="shared" si="92"/>
        <v>0000193770Registered Automobiles</v>
      </c>
      <c r="K2968" s="4">
        <f t="shared" si="93"/>
        <v>0</v>
      </c>
    </row>
    <row r="2969" spans="1:11">
      <c r="A2969" t="s">
        <v>1006</v>
      </c>
      <c r="B2969" t="s">
        <v>10</v>
      </c>
      <c r="C2969" s="3">
        <v>46128</v>
      </c>
      <c r="D2969" t="s">
        <v>1005</v>
      </c>
      <c r="E2969" t="s">
        <v>21</v>
      </c>
      <c r="F2969" t="s">
        <v>1007</v>
      </c>
      <c r="G2969" t="s">
        <v>16</v>
      </c>
      <c r="H2969" s="4">
        <v>0</v>
      </c>
      <c r="J2969" t="str">
        <f t="shared" si="92"/>
        <v>0000193770Consolidated City Population</v>
      </c>
      <c r="K2969" s="4">
        <f t="shared" si="93"/>
        <v>0</v>
      </c>
    </row>
    <row r="2970" spans="1:11">
      <c r="A2970" t="s">
        <v>1006</v>
      </c>
      <c r="B2970" t="s">
        <v>10</v>
      </c>
      <c r="C2970" s="3">
        <v>46128</v>
      </c>
      <c r="D2970" t="s">
        <v>1005</v>
      </c>
      <c r="E2970" t="s">
        <v>21</v>
      </c>
      <c r="F2970" t="s">
        <v>1007</v>
      </c>
      <c r="G2970" t="s">
        <v>14</v>
      </c>
      <c r="H2970" s="4">
        <v>9820</v>
      </c>
      <c r="J2970" t="str">
        <f t="shared" si="92"/>
        <v>0000193770Decennial Unit Population</v>
      </c>
      <c r="K2970" s="4">
        <f t="shared" si="93"/>
        <v>9820</v>
      </c>
    </row>
    <row r="2971" spans="1:11">
      <c r="A2971" t="s">
        <v>1006</v>
      </c>
      <c r="B2971" t="s">
        <v>10</v>
      </c>
      <c r="C2971" s="3">
        <v>46128</v>
      </c>
      <c r="D2971" t="s">
        <v>1005</v>
      </c>
      <c r="E2971" t="s">
        <v>21</v>
      </c>
      <c r="F2971" t="s">
        <v>1007</v>
      </c>
      <c r="G2971" t="s">
        <v>15</v>
      </c>
      <c r="H2971" s="4">
        <v>9820</v>
      </c>
      <c r="J2971" t="str">
        <f t="shared" si="92"/>
        <v>0000193770Current Unit Population</v>
      </c>
      <c r="K2971" s="4">
        <f t="shared" si="93"/>
        <v>9820</v>
      </c>
    </row>
    <row r="2972" spans="1:11">
      <c r="A2972" t="s">
        <v>1008</v>
      </c>
      <c r="B2972" t="s">
        <v>10</v>
      </c>
      <c r="C2972" s="3">
        <v>46128</v>
      </c>
      <c r="D2972" t="s">
        <v>1005</v>
      </c>
      <c r="E2972" t="s">
        <v>21</v>
      </c>
      <c r="F2972" t="s">
        <v>1009</v>
      </c>
      <c r="G2972" t="s">
        <v>15</v>
      </c>
      <c r="H2972" s="4">
        <v>684</v>
      </c>
      <c r="J2972" t="str">
        <f t="shared" si="92"/>
        <v>0000193767Current Unit Population</v>
      </c>
      <c r="K2972" s="4">
        <f t="shared" si="93"/>
        <v>684</v>
      </c>
    </row>
    <row r="2973" spans="1:11">
      <c r="A2973" t="s">
        <v>1008</v>
      </c>
      <c r="B2973" t="s">
        <v>10</v>
      </c>
      <c r="C2973" s="3">
        <v>46128</v>
      </c>
      <c r="D2973" t="s">
        <v>1005</v>
      </c>
      <c r="E2973" t="s">
        <v>21</v>
      </c>
      <c r="F2973" t="s">
        <v>1009</v>
      </c>
      <c r="G2973" t="s">
        <v>16</v>
      </c>
      <c r="H2973" s="4">
        <v>0</v>
      </c>
      <c r="J2973" t="str">
        <f t="shared" si="92"/>
        <v>0000193767Consolidated City Population</v>
      </c>
      <c r="K2973" s="4">
        <f t="shared" si="93"/>
        <v>0</v>
      </c>
    </row>
    <row r="2974" spans="1:11">
      <c r="A2974" t="s">
        <v>1008</v>
      </c>
      <c r="B2974" t="s">
        <v>10</v>
      </c>
      <c r="C2974" s="3">
        <v>46128</v>
      </c>
      <c r="D2974" t="s">
        <v>1005</v>
      </c>
      <c r="E2974" t="s">
        <v>21</v>
      </c>
      <c r="F2974" t="s">
        <v>1009</v>
      </c>
      <c r="G2974" t="s">
        <v>17</v>
      </c>
      <c r="H2974" s="4">
        <v>0</v>
      </c>
      <c r="J2974" t="str">
        <f t="shared" si="92"/>
        <v>0000193767Registered Automobiles</v>
      </c>
      <c r="K2974" s="4">
        <f t="shared" si="93"/>
        <v>0</v>
      </c>
    </row>
    <row r="2975" spans="1:11">
      <c r="A2975" t="s">
        <v>1008</v>
      </c>
      <c r="B2975" t="s">
        <v>10</v>
      </c>
      <c r="C2975" s="3">
        <v>46128</v>
      </c>
      <c r="D2975" t="s">
        <v>1005</v>
      </c>
      <c r="E2975" t="s">
        <v>21</v>
      </c>
      <c r="F2975" t="s">
        <v>1009</v>
      </c>
      <c r="G2975" t="s">
        <v>18</v>
      </c>
      <c r="H2975" s="4">
        <v>0</v>
      </c>
      <c r="J2975" t="str">
        <f t="shared" si="92"/>
        <v>0000193767Registered Vehicles</v>
      </c>
      <c r="K2975" s="4">
        <f t="shared" si="93"/>
        <v>0</v>
      </c>
    </row>
    <row r="2976" spans="1:11">
      <c r="A2976" t="s">
        <v>1008</v>
      </c>
      <c r="B2976" t="s">
        <v>10</v>
      </c>
      <c r="C2976" s="3">
        <v>46128</v>
      </c>
      <c r="D2976" t="s">
        <v>1005</v>
      </c>
      <c r="E2976" t="s">
        <v>21</v>
      </c>
      <c r="F2976" t="s">
        <v>1009</v>
      </c>
      <c r="G2976" t="s">
        <v>19</v>
      </c>
      <c r="H2976" s="4">
        <v>5.99</v>
      </c>
      <c r="J2976" t="str">
        <f t="shared" si="92"/>
        <v>0000193767Miles of Road of Unit</v>
      </c>
      <c r="K2976" s="4">
        <f t="shared" si="93"/>
        <v>5.99</v>
      </c>
    </row>
    <row r="2977" spans="1:11">
      <c r="A2977" t="s">
        <v>1008</v>
      </c>
      <c r="B2977" t="s">
        <v>10</v>
      </c>
      <c r="C2977" s="3">
        <v>46128</v>
      </c>
      <c r="D2977" t="s">
        <v>1005</v>
      </c>
      <c r="E2977" t="s">
        <v>21</v>
      </c>
      <c r="F2977" t="s">
        <v>1009</v>
      </c>
      <c r="G2977" t="s">
        <v>14</v>
      </c>
      <c r="H2977" s="4">
        <v>684</v>
      </c>
      <c r="J2977" t="str">
        <f t="shared" si="92"/>
        <v>0000193767Decennial Unit Population</v>
      </c>
      <c r="K2977" s="4">
        <f t="shared" si="93"/>
        <v>684</v>
      </c>
    </row>
    <row r="2978" spans="1:11">
      <c r="A2978" t="s">
        <v>1010</v>
      </c>
      <c r="B2978" t="s">
        <v>10</v>
      </c>
      <c r="C2978" s="3">
        <v>46128</v>
      </c>
      <c r="D2978" t="s">
        <v>1005</v>
      </c>
      <c r="E2978" t="s">
        <v>21</v>
      </c>
      <c r="F2978" t="s">
        <v>1011</v>
      </c>
      <c r="G2978" t="s">
        <v>18</v>
      </c>
      <c r="H2978" s="4">
        <v>0</v>
      </c>
      <c r="J2978" t="str">
        <f t="shared" si="92"/>
        <v>0000193768Registered Vehicles</v>
      </c>
      <c r="K2978" s="4">
        <f t="shared" si="93"/>
        <v>0</v>
      </c>
    </row>
    <row r="2979" spans="1:11">
      <c r="A2979" t="s">
        <v>1010</v>
      </c>
      <c r="B2979" t="s">
        <v>10</v>
      </c>
      <c r="C2979" s="3">
        <v>46128</v>
      </c>
      <c r="D2979" t="s">
        <v>1005</v>
      </c>
      <c r="E2979" t="s">
        <v>21</v>
      </c>
      <c r="F2979" t="s">
        <v>1011</v>
      </c>
      <c r="G2979" t="s">
        <v>17</v>
      </c>
      <c r="H2979" s="4">
        <v>0</v>
      </c>
      <c r="J2979" t="str">
        <f t="shared" si="92"/>
        <v>0000193768Registered Automobiles</v>
      </c>
      <c r="K2979" s="4">
        <f t="shared" si="93"/>
        <v>0</v>
      </c>
    </row>
    <row r="2980" spans="1:11">
      <c r="A2980" t="s">
        <v>1010</v>
      </c>
      <c r="B2980" t="s">
        <v>10</v>
      </c>
      <c r="C2980" s="3">
        <v>46128</v>
      </c>
      <c r="D2980" t="s">
        <v>1005</v>
      </c>
      <c r="E2980" t="s">
        <v>21</v>
      </c>
      <c r="F2980" t="s">
        <v>1011</v>
      </c>
      <c r="G2980" t="s">
        <v>16</v>
      </c>
      <c r="H2980" s="4">
        <v>0</v>
      </c>
      <c r="J2980" t="str">
        <f t="shared" si="92"/>
        <v>0000193768Consolidated City Population</v>
      </c>
      <c r="K2980" s="4">
        <f t="shared" si="93"/>
        <v>0</v>
      </c>
    </row>
    <row r="2981" spans="1:11">
      <c r="A2981" t="s">
        <v>1010</v>
      </c>
      <c r="B2981" t="s">
        <v>10</v>
      </c>
      <c r="C2981" s="3">
        <v>46128</v>
      </c>
      <c r="D2981" t="s">
        <v>1005</v>
      </c>
      <c r="E2981" t="s">
        <v>21</v>
      </c>
      <c r="F2981" t="s">
        <v>1011</v>
      </c>
      <c r="G2981" t="s">
        <v>15</v>
      </c>
      <c r="H2981" s="4">
        <v>2060</v>
      </c>
      <c r="J2981" t="str">
        <f t="shared" si="92"/>
        <v>0000193768Current Unit Population</v>
      </c>
      <c r="K2981" s="4">
        <f t="shared" si="93"/>
        <v>2060</v>
      </c>
    </row>
    <row r="2982" spans="1:11">
      <c r="A2982" t="s">
        <v>1010</v>
      </c>
      <c r="B2982" t="s">
        <v>10</v>
      </c>
      <c r="C2982" s="3">
        <v>46128</v>
      </c>
      <c r="D2982" t="s">
        <v>1005</v>
      </c>
      <c r="E2982" t="s">
        <v>21</v>
      </c>
      <c r="F2982" t="s">
        <v>1011</v>
      </c>
      <c r="G2982" t="s">
        <v>14</v>
      </c>
      <c r="H2982" s="4">
        <v>2060</v>
      </c>
      <c r="J2982" t="str">
        <f t="shared" si="92"/>
        <v>0000193768Decennial Unit Population</v>
      </c>
      <c r="K2982" s="4">
        <f t="shared" si="93"/>
        <v>2060</v>
      </c>
    </row>
    <row r="2983" spans="1:11">
      <c r="A2983" t="s">
        <v>1010</v>
      </c>
      <c r="B2983" t="s">
        <v>10</v>
      </c>
      <c r="C2983" s="3">
        <v>46128</v>
      </c>
      <c r="D2983" t="s">
        <v>1005</v>
      </c>
      <c r="E2983" t="s">
        <v>21</v>
      </c>
      <c r="F2983" t="s">
        <v>1011</v>
      </c>
      <c r="G2983" t="s">
        <v>19</v>
      </c>
      <c r="H2983" s="4">
        <v>19.329999999999998</v>
      </c>
      <c r="J2983" t="str">
        <f t="shared" si="92"/>
        <v>0000193768Miles of Road of Unit</v>
      </c>
      <c r="K2983" s="4">
        <f t="shared" si="93"/>
        <v>19.329999999999998</v>
      </c>
    </row>
    <row r="2984" spans="1:11">
      <c r="A2984" t="s">
        <v>1012</v>
      </c>
      <c r="B2984" t="s">
        <v>10</v>
      </c>
      <c r="C2984" s="3">
        <v>46128</v>
      </c>
      <c r="D2984" t="s">
        <v>1005</v>
      </c>
      <c r="E2984" t="s">
        <v>21</v>
      </c>
      <c r="F2984" t="s">
        <v>1013</v>
      </c>
      <c r="G2984" t="s">
        <v>18</v>
      </c>
      <c r="H2984" s="4">
        <v>0</v>
      </c>
      <c r="J2984" t="str">
        <f t="shared" si="92"/>
        <v>0000193772Registered Vehicles</v>
      </c>
      <c r="K2984" s="4">
        <f t="shared" si="93"/>
        <v>0</v>
      </c>
    </row>
    <row r="2985" spans="1:11">
      <c r="A2985" t="s">
        <v>1012</v>
      </c>
      <c r="B2985" t="s">
        <v>10</v>
      </c>
      <c r="C2985" s="3">
        <v>46128</v>
      </c>
      <c r="D2985" t="s">
        <v>1005</v>
      </c>
      <c r="E2985" t="s">
        <v>21</v>
      </c>
      <c r="F2985" t="s">
        <v>1013</v>
      </c>
      <c r="G2985" t="s">
        <v>19</v>
      </c>
      <c r="H2985" s="4">
        <v>6.26</v>
      </c>
      <c r="J2985" t="str">
        <f t="shared" si="92"/>
        <v>0000193772Miles of Road of Unit</v>
      </c>
      <c r="K2985" s="4">
        <f t="shared" si="93"/>
        <v>6.26</v>
      </c>
    </row>
    <row r="2986" spans="1:11">
      <c r="A2986" t="s">
        <v>1012</v>
      </c>
      <c r="B2986" t="s">
        <v>10</v>
      </c>
      <c r="C2986" s="3">
        <v>46128</v>
      </c>
      <c r="D2986" t="s">
        <v>1005</v>
      </c>
      <c r="E2986" t="s">
        <v>21</v>
      </c>
      <c r="F2986" t="s">
        <v>1013</v>
      </c>
      <c r="G2986" t="s">
        <v>17</v>
      </c>
      <c r="H2986" s="4">
        <v>0</v>
      </c>
      <c r="J2986" t="str">
        <f t="shared" si="92"/>
        <v>0000193772Registered Automobiles</v>
      </c>
      <c r="K2986" s="4">
        <f t="shared" si="93"/>
        <v>0</v>
      </c>
    </row>
    <row r="2987" spans="1:11">
      <c r="A2987" t="s">
        <v>1012</v>
      </c>
      <c r="B2987" t="s">
        <v>10</v>
      </c>
      <c r="C2987" s="3">
        <v>46128</v>
      </c>
      <c r="D2987" t="s">
        <v>1005</v>
      </c>
      <c r="E2987" t="s">
        <v>21</v>
      </c>
      <c r="F2987" t="s">
        <v>1013</v>
      </c>
      <c r="G2987" t="s">
        <v>16</v>
      </c>
      <c r="H2987" s="4">
        <v>0</v>
      </c>
      <c r="J2987" t="str">
        <f t="shared" si="92"/>
        <v>0000193772Consolidated City Population</v>
      </c>
      <c r="K2987" s="4">
        <f t="shared" si="93"/>
        <v>0</v>
      </c>
    </row>
    <row r="2988" spans="1:11">
      <c r="A2988" t="s">
        <v>1012</v>
      </c>
      <c r="B2988" t="s">
        <v>10</v>
      </c>
      <c r="C2988" s="3">
        <v>46128</v>
      </c>
      <c r="D2988" t="s">
        <v>1005</v>
      </c>
      <c r="E2988" t="s">
        <v>21</v>
      </c>
      <c r="F2988" t="s">
        <v>1013</v>
      </c>
      <c r="G2988" t="s">
        <v>15</v>
      </c>
      <c r="H2988" s="4">
        <v>840</v>
      </c>
      <c r="J2988" t="str">
        <f t="shared" si="92"/>
        <v>0000193772Current Unit Population</v>
      </c>
      <c r="K2988" s="4">
        <f t="shared" si="93"/>
        <v>840</v>
      </c>
    </row>
    <row r="2989" spans="1:11">
      <c r="A2989" t="s">
        <v>1012</v>
      </c>
      <c r="B2989" t="s">
        <v>10</v>
      </c>
      <c r="C2989" s="3">
        <v>46128</v>
      </c>
      <c r="D2989" t="s">
        <v>1005</v>
      </c>
      <c r="E2989" t="s">
        <v>21</v>
      </c>
      <c r="F2989" t="s">
        <v>1013</v>
      </c>
      <c r="G2989" t="s">
        <v>14</v>
      </c>
      <c r="H2989" s="4">
        <v>840</v>
      </c>
      <c r="J2989" t="str">
        <f t="shared" si="92"/>
        <v>0000193772Decennial Unit Population</v>
      </c>
      <c r="K2989" s="4">
        <f t="shared" si="93"/>
        <v>840</v>
      </c>
    </row>
    <row r="2990" spans="1:11">
      <c r="A2990" t="s">
        <v>1014</v>
      </c>
      <c r="B2990" t="s">
        <v>10</v>
      </c>
      <c r="C2990" s="3">
        <v>46128</v>
      </c>
      <c r="D2990" t="s">
        <v>1005</v>
      </c>
      <c r="E2990" t="s">
        <v>21</v>
      </c>
      <c r="F2990" t="s">
        <v>1015</v>
      </c>
      <c r="G2990" t="s">
        <v>19</v>
      </c>
      <c r="H2990" s="4">
        <v>4.8499999999999996</v>
      </c>
      <c r="J2990" t="str">
        <f t="shared" si="92"/>
        <v>0000193774Miles of Road of Unit</v>
      </c>
      <c r="K2990" s="4">
        <f t="shared" si="93"/>
        <v>4.8499999999999996</v>
      </c>
    </row>
    <row r="2991" spans="1:11">
      <c r="A2991" t="s">
        <v>1014</v>
      </c>
      <c r="B2991" t="s">
        <v>10</v>
      </c>
      <c r="C2991" s="3">
        <v>46128</v>
      </c>
      <c r="D2991" t="s">
        <v>1005</v>
      </c>
      <c r="E2991" t="s">
        <v>21</v>
      </c>
      <c r="F2991" t="s">
        <v>1015</v>
      </c>
      <c r="G2991" t="s">
        <v>18</v>
      </c>
      <c r="H2991" s="4">
        <v>0</v>
      </c>
      <c r="J2991" t="str">
        <f t="shared" si="92"/>
        <v>0000193774Registered Vehicles</v>
      </c>
      <c r="K2991" s="4">
        <f t="shared" si="93"/>
        <v>0</v>
      </c>
    </row>
    <row r="2992" spans="1:11">
      <c r="A2992" t="s">
        <v>1014</v>
      </c>
      <c r="B2992" t="s">
        <v>10</v>
      </c>
      <c r="C2992" s="3">
        <v>46128</v>
      </c>
      <c r="D2992" t="s">
        <v>1005</v>
      </c>
      <c r="E2992" t="s">
        <v>21</v>
      </c>
      <c r="F2992" t="s">
        <v>1015</v>
      </c>
      <c r="G2992" t="s">
        <v>17</v>
      </c>
      <c r="H2992" s="4">
        <v>0</v>
      </c>
      <c r="J2992" t="str">
        <f t="shared" si="92"/>
        <v>0000193774Registered Automobiles</v>
      </c>
      <c r="K2992" s="4">
        <f t="shared" si="93"/>
        <v>0</v>
      </c>
    </row>
    <row r="2993" spans="1:11">
      <c r="A2993" t="s">
        <v>1014</v>
      </c>
      <c r="B2993" t="s">
        <v>10</v>
      </c>
      <c r="C2993" s="3">
        <v>46128</v>
      </c>
      <c r="D2993" t="s">
        <v>1005</v>
      </c>
      <c r="E2993" t="s">
        <v>21</v>
      </c>
      <c r="F2993" t="s">
        <v>1015</v>
      </c>
      <c r="G2993" t="s">
        <v>16</v>
      </c>
      <c r="H2993" s="4">
        <v>0</v>
      </c>
      <c r="J2993" t="str">
        <f t="shared" si="92"/>
        <v>0000193774Consolidated City Population</v>
      </c>
      <c r="K2993" s="4">
        <f t="shared" si="93"/>
        <v>0</v>
      </c>
    </row>
    <row r="2994" spans="1:11">
      <c r="A2994" t="s">
        <v>1014</v>
      </c>
      <c r="B2994" t="s">
        <v>10</v>
      </c>
      <c r="C2994" s="3">
        <v>46128</v>
      </c>
      <c r="D2994" t="s">
        <v>1005</v>
      </c>
      <c r="E2994" t="s">
        <v>21</v>
      </c>
      <c r="F2994" t="s">
        <v>1015</v>
      </c>
      <c r="G2994" t="s">
        <v>15</v>
      </c>
      <c r="H2994" s="4">
        <v>306</v>
      </c>
      <c r="J2994" t="str">
        <f t="shared" si="92"/>
        <v>0000193774Current Unit Population</v>
      </c>
      <c r="K2994" s="4">
        <f t="shared" si="93"/>
        <v>306</v>
      </c>
    </row>
    <row r="2995" spans="1:11">
      <c r="A2995" t="s">
        <v>1014</v>
      </c>
      <c r="B2995" t="s">
        <v>10</v>
      </c>
      <c r="C2995" s="3">
        <v>46128</v>
      </c>
      <c r="D2995" t="s">
        <v>1005</v>
      </c>
      <c r="E2995" t="s">
        <v>21</v>
      </c>
      <c r="F2995" t="s">
        <v>1015</v>
      </c>
      <c r="G2995" t="s">
        <v>14</v>
      </c>
      <c r="H2995" s="4">
        <v>306</v>
      </c>
      <c r="J2995" t="str">
        <f t="shared" si="92"/>
        <v>0000193774Decennial Unit Population</v>
      </c>
      <c r="K2995" s="4">
        <f t="shared" si="93"/>
        <v>306</v>
      </c>
    </row>
    <row r="2996" spans="1:11">
      <c r="A2996" t="s">
        <v>1016</v>
      </c>
      <c r="B2996" t="s">
        <v>10</v>
      </c>
      <c r="C2996" s="3">
        <v>46128</v>
      </c>
      <c r="D2996" t="s">
        <v>1005</v>
      </c>
      <c r="E2996" t="s">
        <v>21</v>
      </c>
      <c r="F2996" t="s">
        <v>1017</v>
      </c>
      <c r="G2996" t="s">
        <v>14</v>
      </c>
      <c r="H2996" s="4">
        <v>532</v>
      </c>
      <c r="J2996" t="str">
        <f t="shared" si="92"/>
        <v>0000193769Decennial Unit Population</v>
      </c>
      <c r="K2996" s="4">
        <f t="shared" si="93"/>
        <v>532</v>
      </c>
    </row>
    <row r="2997" spans="1:11">
      <c r="A2997" t="s">
        <v>1016</v>
      </c>
      <c r="B2997" t="s">
        <v>10</v>
      </c>
      <c r="C2997" s="3">
        <v>46128</v>
      </c>
      <c r="D2997" t="s">
        <v>1005</v>
      </c>
      <c r="E2997" t="s">
        <v>21</v>
      </c>
      <c r="F2997" t="s">
        <v>1017</v>
      </c>
      <c r="G2997" t="s">
        <v>15</v>
      </c>
      <c r="H2997" s="4">
        <v>532</v>
      </c>
      <c r="J2997" t="str">
        <f t="shared" si="92"/>
        <v>0000193769Current Unit Population</v>
      </c>
      <c r="K2997" s="4">
        <f t="shared" si="93"/>
        <v>532</v>
      </c>
    </row>
    <row r="2998" spans="1:11">
      <c r="A2998" t="s">
        <v>1016</v>
      </c>
      <c r="B2998" t="s">
        <v>10</v>
      </c>
      <c r="C2998" s="3">
        <v>46128</v>
      </c>
      <c r="D2998" t="s">
        <v>1005</v>
      </c>
      <c r="E2998" t="s">
        <v>21</v>
      </c>
      <c r="F2998" t="s">
        <v>1017</v>
      </c>
      <c r="G2998" t="s">
        <v>16</v>
      </c>
      <c r="H2998" s="4">
        <v>0</v>
      </c>
      <c r="J2998" t="str">
        <f t="shared" si="92"/>
        <v>0000193769Consolidated City Population</v>
      </c>
      <c r="K2998" s="4">
        <f t="shared" si="93"/>
        <v>0</v>
      </c>
    </row>
    <row r="2999" spans="1:11">
      <c r="A2999" t="s">
        <v>1016</v>
      </c>
      <c r="B2999" t="s">
        <v>10</v>
      </c>
      <c r="C2999" s="3">
        <v>46128</v>
      </c>
      <c r="D2999" t="s">
        <v>1005</v>
      </c>
      <c r="E2999" t="s">
        <v>21</v>
      </c>
      <c r="F2999" t="s">
        <v>1017</v>
      </c>
      <c r="G2999" t="s">
        <v>17</v>
      </c>
      <c r="H2999" s="4">
        <v>0</v>
      </c>
      <c r="J2999" t="str">
        <f t="shared" si="92"/>
        <v>0000193769Registered Automobiles</v>
      </c>
      <c r="K2999" s="4">
        <f t="shared" si="93"/>
        <v>0</v>
      </c>
    </row>
    <row r="3000" spans="1:11">
      <c r="A3000" t="s">
        <v>1016</v>
      </c>
      <c r="B3000" t="s">
        <v>10</v>
      </c>
      <c r="C3000" s="3">
        <v>46128</v>
      </c>
      <c r="D3000" t="s">
        <v>1005</v>
      </c>
      <c r="E3000" t="s">
        <v>21</v>
      </c>
      <c r="F3000" t="s">
        <v>1017</v>
      </c>
      <c r="G3000" t="s">
        <v>18</v>
      </c>
      <c r="H3000" s="4">
        <v>0</v>
      </c>
      <c r="J3000" t="str">
        <f t="shared" si="92"/>
        <v>0000193769Registered Vehicles</v>
      </c>
      <c r="K3000" s="4">
        <f t="shared" si="93"/>
        <v>0</v>
      </c>
    </row>
    <row r="3001" spans="1:11">
      <c r="A3001" t="s">
        <v>1016</v>
      </c>
      <c r="B3001" t="s">
        <v>10</v>
      </c>
      <c r="C3001" s="3">
        <v>46128</v>
      </c>
      <c r="D3001" t="s">
        <v>1005</v>
      </c>
      <c r="E3001" t="s">
        <v>21</v>
      </c>
      <c r="F3001" t="s">
        <v>1017</v>
      </c>
      <c r="G3001" t="s">
        <v>19</v>
      </c>
      <c r="H3001" s="4">
        <v>5.72</v>
      </c>
      <c r="J3001" t="str">
        <f t="shared" si="92"/>
        <v>0000193769Miles of Road of Unit</v>
      </c>
      <c r="K3001" s="4">
        <f t="shared" si="93"/>
        <v>5.72</v>
      </c>
    </row>
    <row r="3002" spans="1:11">
      <c r="A3002" t="s">
        <v>1018</v>
      </c>
      <c r="B3002" t="s">
        <v>10</v>
      </c>
      <c r="C3002" s="3">
        <v>46128</v>
      </c>
      <c r="D3002" t="s">
        <v>1019</v>
      </c>
      <c r="E3002" t="s">
        <v>12</v>
      </c>
      <c r="F3002" t="s">
        <v>13</v>
      </c>
      <c r="G3002" t="s">
        <v>14</v>
      </c>
      <c r="H3002" s="4">
        <v>11219</v>
      </c>
      <c r="J3002" t="str">
        <f t="shared" si="92"/>
        <v>0000075352Decennial Unit Population</v>
      </c>
      <c r="K3002" s="4">
        <f t="shared" si="93"/>
        <v>11219</v>
      </c>
    </row>
    <row r="3003" spans="1:11">
      <c r="A3003" t="s">
        <v>1018</v>
      </c>
      <c r="B3003" t="s">
        <v>10</v>
      </c>
      <c r="C3003" s="3">
        <v>46128</v>
      </c>
      <c r="D3003" t="s">
        <v>1019</v>
      </c>
      <c r="E3003" t="s">
        <v>12</v>
      </c>
      <c r="F3003" t="s">
        <v>13</v>
      </c>
      <c r="G3003" t="s">
        <v>15</v>
      </c>
      <c r="H3003" s="4">
        <v>11219</v>
      </c>
      <c r="J3003" t="str">
        <f t="shared" si="92"/>
        <v>0000075352Current Unit Population</v>
      </c>
      <c r="K3003" s="4">
        <f t="shared" si="93"/>
        <v>11219</v>
      </c>
    </row>
    <row r="3004" spans="1:11">
      <c r="A3004" t="s">
        <v>1018</v>
      </c>
      <c r="B3004" t="s">
        <v>10</v>
      </c>
      <c r="C3004" s="3">
        <v>46128</v>
      </c>
      <c r="D3004" t="s">
        <v>1019</v>
      </c>
      <c r="E3004" t="s">
        <v>12</v>
      </c>
      <c r="F3004" t="s">
        <v>13</v>
      </c>
      <c r="G3004" t="s">
        <v>16</v>
      </c>
      <c r="H3004" s="4">
        <v>0</v>
      </c>
      <c r="J3004" t="str">
        <f t="shared" si="92"/>
        <v>0000075352Consolidated City Population</v>
      </c>
      <c r="K3004" s="4">
        <f t="shared" si="93"/>
        <v>0</v>
      </c>
    </row>
    <row r="3005" spans="1:11">
      <c r="A3005" t="s">
        <v>1018</v>
      </c>
      <c r="B3005" t="s">
        <v>10</v>
      </c>
      <c r="C3005" s="3">
        <v>46128</v>
      </c>
      <c r="D3005" t="s">
        <v>1019</v>
      </c>
      <c r="E3005" t="s">
        <v>12</v>
      </c>
      <c r="F3005" t="s">
        <v>13</v>
      </c>
      <c r="G3005" t="s">
        <v>17</v>
      </c>
      <c r="H3005" s="4">
        <v>15766</v>
      </c>
      <c r="J3005" t="str">
        <f t="shared" si="92"/>
        <v>0000075352Registered Automobiles</v>
      </c>
      <c r="K3005" s="4">
        <f t="shared" si="93"/>
        <v>15766</v>
      </c>
    </row>
    <row r="3006" spans="1:11">
      <c r="A3006" t="s">
        <v>1018</v>
      </c>
      <c r="B3006" t="s">
        <v>10</v>
      </c>
      <c r="C3006" s="3">
        <v>46128</v>
      </c>
      <c r="D3006" t="s">
        <v>1019</v>
      </c>
      <c r="E3006" t="s">
        <v>12</v>
      </c>
      <c r="F3006" t="s">
        <v>13</v>
      </c>
      <c r="G3006" t="s">
        <v>18</v>
      </c>
      <c r="H3006" s="4">
        <v>30077</v>
      </c>
      <c r="J3006" t="str">
        <f t="shared" si="92"/>
        <v>0000075352Registered Vehicles</v>
      </c>
      <c r="K3006" s="4">
        <f t="shared" si="93"/>
        <v>30077</v>
      </c>
    </row>
    <row r="3007" spans="1:11">
      <c r="A3007" t="s">
        <v>1018</v>
      </c>
      <c r="B3007" t="s">
        <v>10</v>
      </c>
      <c r="C3007" s="3">
        <v>46128</v>
      </c>
      <c r="D3007" t="s">
        <v>1019</v>
      </c>
      <c r="E3007" t="s">
        <v>12</v>
      </c>
      <c r="F3007" t="s">
        <v>13</v>
      </c>
      <c r="G3007" t="s">
        <v>19</v>
      </c>
      <c r="H3007" s="4">
        <v>856.36</v>
      </c>
      <c r="J3007" t="str">
        <f t="shared" si="92"/>
        <v>0000075352Miles of Road of Unit</v>
      </c>
      <c r="K3007" s="4">
        <f t="shared" si="93"/>
        <v>856.36</v>
      </c>
    </row>
    <row r="3008" spans="1:11">
      <c r="A3008" t="s">
        <v>1020</v>
      </c>
      <c r="B3008" t="s">
        <v>10</v>
      </c>
      <c r="C3008" s="3">
        <v>46128</v>
      </c>
      <c r="D3008" t="s">
        <v>1019</v>
      </c>
      <c r="E3008" t="s">
        <v>21</v>
      </c>
      <c r="F3008" t="s">
        <v>1021</v>
      </c>
      <c r="G3008" t="s">
        <v>14</v>
      </c>
      <c r="H3008" s="4">
        <v>4843</v>
      </c>
      <c r="J3008" t="str">
        <f t="shared" si="92"/>
        <v>0000193799Decennial Unit Population</v>
      </c>
      <c r="K3008" s="4">
        <f t="shared" si="93"/>
        <v>4843</v>
      </c>
    </row>
    <row r="3009" spans="1:11">
      <c r="A3009" t="s">
        <v>1020</v>
      </c>
      <c r="B3009" t="s">
        <v>10</v>
      </c>
      <c r="C3009" s="3">
        <v>46128</v>
      </c>
      <c r="D3009" t="s">
        <v>1019</v>
      </c>
      <c r="E3009" t="s">
        <v>21</v>
      </c>
      <c r="F3009" t="s">
        <v>1021</v>
      </c>
      <c r="G3009" t="s">
        <v>15</v>
      </c>
      <c r="H3009" s="4">
        <v>4843</v>
      </c>
      <c r="J3009" t="str">
        <f t="shared" si="92"/>
        <v>0000193799Current Unit Population</v>
      </c>
      <c r="K3009" s="4">
        <f t="shared" si="93"/>
        <v>4843</v>
      </c>
    </row>
    <row r="3010" spans="1:11">
      <c r="A3010" t="s">
        <v>1020</v>
      </c>
      <c r="B3010" t="s">
        <v>10</v>
      </c>
      <c r="C3010" s="3">
        <v>46128</v>
      </c>
      <c r="D3010" t="s">
        <v>1019</v>
      </c>
      <c r="E3010" t="s">
        <v>21</v>
      </c>
      <c r="F3010" t="s">
        <v>1021</v>
      </c>
      <c r="G3010" t="s">
        <v>16</v>
      </c>
      <c r="H3010" s="4">
        <v>0</v>
      </c>
      <c r="J3010" t="str">
        <f t="shared" si="92"/>
        <v>0000193799Consolidated City Population</v>
      </c>
      <c r="K3010" s="4">
        <f t="shared" si="93"/>
        <v>0</v>
      </c>
    </row>
    <row r="3011" spans="1:11">
      <c r="A3011" t="s">
        <v>1020</v>
      </c>
      <c r="B3011" t="s">
        <v>10</v>
      </c>
      <c r="C3011" s="3">
        <v>46128</v>
      </c>
      <c r="D3011" t="s">
        <v>1019</v>
      </c>
      <c r="E3011" t="s">
        <v>21</v>
      </c>
      <c r="F3011" t="s">
        <v>1021</v>
      </c>
      <c r="G3011" t="s">
        <v>19</v>
      </c>
      <c r="H3011" s="4">
        <v>32.200000000000003</v>
      </c>
      <c r="J3011" t="str">
        <f t="shared" ref="J3011:J3074" si="94">A3011&amp;G3011</f>
        <v>0000193799Miles of Road of Unit</v>
      </c>
      <c r="K3011" s="4">
        <f t="shared" ref="K3011:K3074" si="95">H3011</f>
        <v>32.200000000000003</v>
      </c>
    </row>
    <row r="3012" spans="1:11">
      <c r="A3012" t="s">
        <v>1020</v>
      </c>
      <c r="B3012" t="s">
        <v>10</v>
      </c>
      <c r="C3012" s="3">
        <v>46128</v>
      </c>
      <c r="D3012" t="s">
        <v>1019</v>
      </c>
      <c r="E3012" t="s">
        <v>21</v>
      </c>
      <c r="F3012" t="s">
        <v>1021</v>
      </c>
      <c r="G3012" t="s">
        <v>18</v>
      </c>
      <c r="H3012" s="4">
        <v>0</v>
      </c>
      <c r="J3012" t="str">
        <f t="shared" si="94"/>
        <v>0000193799Registered Vehicles</v>
      </c>
      <c r="K3012" s="4">
        <f t="shared" si="95"/>
        <v>0</v>
      </c>
    </row>
    <row r="3013" spans="1:11">
      <c r="A3013" t="s">
        <v>1020</v>
      </c>
      <c r="B3013" t="s">
        <v>10</v>
      </c>
      <c r="C3013" s="3">
        <v>46128</v>
      </c>
      <c r="D3013" t="s">
        <v>1019</v>
      </c>
      <c r="E3013" t="s">
        <v>21</v>
      </c>
      <c r="F3013" t="s">
        <v>1021</v>
      </c>
      <c r="G3013" t="s">
        <v>17</v>
      </c>
      <c r="H3013" s="4">
        <v>0</v>
      </c>
      <c r="J3013" t="str">
        <f t="shared" si="94"/>
        <v>0000193799Registered Automobiles</v>
      </c>
      <c r="K3013" s="4">
        <f t="shared" si="95"/>
        <v>0</v>
      </c>
    </row>
    <row r="3014" spans="1:11">
      <c r="A3014" t="s">
        <v>1022</v>
      </c>
      <c r="B3014" t="s">
        <v>10</v>
      </c>
      <c r="C3014" s="3">
        <v>46128</v>
      </c>
      <c r="D3014" t="s">
        <v>1019</v>
      </c>
      <c r="E3014" t="s">
        <v>21</v>
      </c>
      <c r="F3014" t="s">
        <v>1023</v>
      </c>
      <c r="G3014" t="s">
        <v>18</v>
      </c>
      <c r="H3014" s="4">
        <v>0</v>
      </c>
      <c r="J3014" t="str">
        <f t="shared" si="94"/>
        <v>0000193797Registered Vehicles</v>
      </c>
      <c r="K3014" s="4">
        <f t="shared" si="95"/>
        <v>0</v>
      </c>
    </row>
    <row r="3015" spans="1:11">
      <c r="A3015" t="s">
        <v>1022</v>
      </c>
      <c r="B3015" t="s">
        <v>10</v>
      </c>
      <c r="C3015" s="3">
        <v>46128</v>
      </c>
      <c r="D3015" t="s">
        <v>1019</v>
      </c>
      <c r="E3015" t="s">
        <v>21</v>
      </c>
      <c r="F3015" t="s">
        <v>1023</v>
      </c>
      <c r="G3015" t="s">
        <v>17</v>
      </c>
      <c r="H3015" s="4">
        <v>0</v>
      </c>
      <c r="J3015" t="str">
        <f t="shared" si="94"/>
        <v>0000193797Registered Automobiles</v>
      </c>
      <c r="K3015" s="4">
        <f t="shared" si="95"/>
        <v>0</v>
      </c>
    </row>
    <row r="3016" spans="1:11">
      <c r="A3016" t="s">
        <v>1022</v>
      </c>
      <c r="B3016" t="s">
        <v>10</v>
      </c>
      <c r="C3016" s="3">
        <v>46128</v>
      </c>
      <c r="D3016" t="s">
        <v>1019</v>
      </c>
      <c r="E3016" t="s">
        <v>21</v>
      </c>
      <c r="F3016" t="s">
        <v>1023</v>
      </c>
      <c r="G3016" t="s">
        <v>16</v>
      </c>
      <c r="H3016" s="4">
        <v>0</v>
      </c>
      <c r="J3016" t="str">
        <f t="shared" si="94"/>
        <v>0000193797Consolidated City Population</v>
      </c>
      <c r="K3016" s="4">
        <f t="shared" si="95"/>
        <v>0</v>
      </c>
    </row>
    <row r="3017" spans="1:11">
      <c r="A3017" t="s">
        <v>1022</v>
      </c>
      <c r="B3017" t="s">
        <v>10</v>
      </c>
      <c r="C3017" s="3">
        <v>46128</v>
      </c>
      <c r="D3017" t="s">
        <v>1019</v>
      </c>
      <c r="E3017" t="s">
        <v>21</v>
      </c>
      <c r="F3017" t="s">
        <v>1023</v>
      </c>
      <c r="G3017" t="s">
        <v>15</v>
      </c>
      <c r="H3017" s="4">
        <v>3454</v>
      </c>
      <c r="J3017" t="str">
        <f t="shared" si="94"/>
        <v>0000193797Current Unit Population</v>
      </c>
      <c r="K3017" s="4">
        <f t="shared" si="95"/>
        <v>3454</v>
      </c>
    </row>
    <row r="3018" spans="1:11">
      <c r="A3018" t="s">
        <v>1022</v>
      </c>
      <c r="B3018" t="s">
        <v>10</v>
      </c>
      <c r="C3018" s="3">
        <v>46128</v>
      </c>
      <c r="D3018" t="s">
        <v>1019</v>
      </c>
      <c r="E3018" t="s">
        <v>21</v>
      </c>
      <c r="F3018" t="s">
        <v>1023</v>
      </c>
      <c r="G3018" t="s">
        <v>14</v>
      </c>
      <c r="H3018" s="4">
        <v>3454</v>
      </c>
      <c r="J3018" t="str">
        <f t="shared" si="94"/>
        <v>0000193797Decennial Unit Population</v>
      </c>
      <c r="K3018" s="4">
        <f t="shared" si="95"/>
        <v>3454</v>
      </c>
    </row>
    <row r="3019" spans="1:11">
      <c r="A3019" t="s">
        <v>1022</v>
      </c>
      <c r="B3019" t="s">
        <v>10</v>
      </c>
      <c r="C3019" s="3">
        <v>46128</v>
      </c>
      <c r="D3019" t="s">
        <v>1019</v>
      </c>
      <c r="E3019" t="s">
        <v>21</v>
      </c>
      <c r="F3019" t="s">
        <v>1023</v>
      </c>
      <c r="G3019" t="s">
        <v>19</v>
      </c>
      <c r="H3019" s="4">
        <v>19.55</v>
      </c>
      <c r="J3019" t="str">
        <f t="shared" si="94"/>
        <v>0000193797Miles of Road of Unit</v>
      </c>
      <c r="K3019" s="4">
        <f t="shared" si="95"/>
        <v>19.55</v>
      </c>
    </row>
    <row r="3020" spans="1:11">
      <c r="A3020" t="s">
        <v>1024</v>
      </c>
      <c r="B3020" t="s">
        <v>10</v>
      </c>
      <c r="C3020" s="3">
        <v>46128</v>
      </c>
      <c r="D3020" t="s">
        <v>1019</v>
      </c>
      <c r="E3020" t="s">
        <v>21</v>
      </c>
      <c r="F3020" t="s">
        <v>1025</v>
      </c>
      <c r="G3020" t="s">
        <v>19</v>
      </c>
      <c r="H3020" s="4">
        <v>6.07</v>
      </c>
      <c r="J3020" t="str">
        <f t="shared" si="94"/>
        <v>0000075243Miles of Road of Unit</v>
      </c>
      <c r="K3020" s="4">
        <f t="shared" si="95"/>
        <v>6.07</v>
      </c>
    </row>
    <row r="3021" spans="1:11">
      <c r="A3021" t="s">
        <v>1024</v>
      </c>
      <c r="B3021" t="s">
        <v>10</v>
      </c>
      <c r="C3021" s="3">
        <v>46128</v>
      </c>
      <c r="D3021" t="s">
        <v>1019</v>
      </c>
      <c r="E3021" t="s">
        <v>21</v>
      </c>
      <c r="F3021" t="s">
        <v>1025</v>
      </c>
      <c r="G3021" t="s">
        <v>14</v>
      </c>
      <c r="H3021" s="4">
        <v>1270</v>
      </c>
      <c r="J3021" t="str">
        <f t="shared" si="94"/>
        <v>0000075243Decennial Unit Population</v>
      </c>
      <c r="K3021" s="4">
        <f t="shared" si="95"/>
        <v>1270</v>
      </c>
    </row>
    <row r="3022" spans="1:11">
      <c r="A3022" t="s">
        <v>1024</v>
      </c>
      <c r="B3022" t="s">
        <v>10</v>
      </c>
      <c r="C3022" s="3">
        <v>46128</v>
      </c>
      <c r="D3022" t="s">
        <v>1019</v>
      </c>
      <c r="E3022" t="s">
        <v>21</v>
      </c>
      <c r="F3022" t="s">
        <v>1025</v>
      </c>
      <c r="G3022" t="s">
        <v>15</v>
      </c>
      <c r="H3022" s="4">
        <v>1270</v>
      </c>
      <c r="J3022" t="str">
        <f t="shared" si="94"/>
        <v>0000075243Current Unit Population</v>
      </c>
      <c r="K3022" s="4">
        <f t="shared" si="95"/>
        <v>1270</v>
      </c>
    </row>
    <row r="3023" spans="1:11">
      <c r="A3023" t="s">
        <v>1024</v>
      </c>
      <c r="B3023" t="s">
        <v>10</v>
      </c>
      <c r="C3023" s="3">
        <v>46128</v>
      </c>
      <c r="D3023" t="s">
        <v>1019</v>
      </c>
      <c r="E3023" t="s">
        <v>21</v>
      </c>
      <c r="F3023" t="s">
        <v>1025</v>
      </c>
      <c r="G3023" t="s">
        <v>16</v>
      </c>
      <c r="H3023" s="4">
        <v>0</v>
      </c>
      <c r="J3023" t="str">
        <f t="shared" si="94"/>
        <v>0000075243Consolidated City Population</v>
      </c>
      <c r="K3023" s="4">
        <f t="shared" si="95"/>
        <v>0</v>
      </c>
    </row>
    <row r="3024" spans="1:11">
      <c r="A3024" t="s">
        <v>1024</v>
      </c>
      <c r="B3024" t="s">
        <v>10</v>
      </c>
      <c r="C3024" s="3">
        <v>46128</v>
      </c>
      <c r="D3024" t="s">
        <v>1019</v>
      </c>
      <c r="E3024" t="s">
        <v>21</v>
      </c>
      <c r="F3024" t="s">
        <v>1025</v>
      </c>
      <c r="G3024" t="s">
        <v>18</v>
      </c>
      <c r="H3024" s="4">
        <v>0</v>
      </c>
      <c r="J3024" t="str">
        <f t="shared" si="94"/>
        <v>0000075243Registered Vehicles</v>
      </c>
      <c r="K3024" s="4">
        <f t="shared" si="95"/>
        <v>0</v>
      </c>
    </row>
    <row r="3025" spans="1:11">
      <c r="A3025" t="s">
        <v>1024</v>
      </c>
      <c r="B3025" t="s">
        <v>10</v>
      </c>
      <c r="C3025" s="3">
        <v>46128</v>
      </c>
      <c r="D3025" t="s">
        <v>1019</v>
      </c>
      <c r="E3025" t="s">
        <v>21</v>
      </c>
      <c r="F3025" t="s">
        <v>1025</v>
      </c>
      <c r="G3025" t="s">
        <v>17</v>
      </c>
      <c r="H3025" s="4">
        <v>0</v>
      </c>
      <c r="J3025" t="str">
        <f t="shared" si="94"/>
        <v>0000075243Registered Automobiles</v>
      </c>
      <c r="K3025" s="4">
        <f t="shared" si="95"/>
        <v>0</v>
      </c>
    </row>
    <row r="3026" spans="1:11">
      <c r="A3026" t="s">
        <v>1026</v>
      </c>
      <c r="B3026" t="s">
        <v>10</v>
      </c>
      <c r="C3026" s="3">
        <v>46128</v>
      </c>
      <c r="D3026" t="s">
        <v>1019</v>
      </c>
      <c r="E3026" t="s">
        <v>21</v>
      </c>
      <c r="F3026" t="s">
        <v>1027</v>
      </c>
      <c r="G3026" t="s">
        <v>18</v>
      </c>
      <c r="H3026" s="4">
        <v>0</v>
      </c>
      <c r="J3026" t="str">
        <f t="shared" si="94"/>
        <v>0000193790Registered Vehicles</v>
      </c>
      <c r="K3026" s="4">
        <f t="shared" si="95"/>
        <v>0</v>
      </c>
    </row>
    <row r="3027" spans="1:11">
      <c r="A3027" t="s">
        <v>1026</v>
      </c>
      <c r="B3027" t="s">
        <v>10</v>
      </c>
      <c r="C3027" s="3">
        <v>46128</v>
      </c>
      <c r="D3027" t="s">
        <v>1019</v>
      </c>
      <c r="E3027" t="s">
        <v>21</v>
      </c>
      <c r="F3027" t="s">
        <v>1027</v>
      </c>
      <c r="G3027" t="s">
        <v>17</v>
      </c>
      <c r="H3027" s="4">
        <v>0</v>
      </c>
      <c r="J3027" t="str">
        <f t="shared" si="94"/>
        <v>0000193790Registered Automobiles</v>
      </c>
      <c r="K3027" s="4">
        <f t="shared" si="95"/>
        <v>0</v>
      </c>
    </row>
    <row r="3028" spans="1:11">
      <c r="A3028" t="s">
        <v>1026</v>
      </c>
      <c r="B3028" t="s">
        <v>10</v>
      </c>
      <c r="C3028" s="3">
        <v>46128</v>
      </c>
      <c r="D3028" t="s">
        <v>1019</v>
      </c>
      <c r="E3028" t="s">
        <v>21</v>
      </c>
      <c r="F3028" t="s">
        <v>1027</v>
      </c>
      <c r="G3028" t="s">
        <v>16</v>
      </c>
      <c r="H3028" s="4">
        <v>0</v>
      </c>
      <c r="J3028" t="str">
        <f t="shared" si="94"/>
        <v>0000193790Consolidated City Population</v>
      </c>
      <c r="K3028" s="4">
        <f t="shared" si="95"/>
        <v>0</v>
      </c>
    </row>
    <row r="3029" spans="1:11">
      <c r="A3029" t="s">
        <v>1026</v>
      </c>
      <c r="B3029" t="s">
        <v>10</v>
      </c>
      <c r="C3029" s="3">
        <v>46128</v>
      </c>
      <c r="D3029" t="s">
        <v>1019</v>
      </c>
      <c r="E3029" t="s">
        <v>21</v>
      </c>
      <c r="F3029" t="s">
        <v>1027</v>
      </c>
      <c r="G3029" t="s">
        <v>15</v>
      </c>
      <c r="H3029" s="4">
        <v>221</v>
      </c>
      <c r="J3029" t="str">
        <f t="shared" si="94"/>
        <v>0000193790Current Unit Population</v>
      </c>
      <c r="K3029" s="4">
        <f t="shared" si="95"/>
        <v>221</v>
      </c>
    </row>
    <row r="3030" spans="1:11">
      <c r="A3030" t="s">
        <v>1026</v>
      </c>
      <c r="B3030" t="s">
        <v>10</v>
      </c>
      <c r="C3030" s="3">
        <v>46128</v>
      </c>
      <c r="D3030" t="s">
        <v>1019</v>
      </c>
      <c r="E3030" t="s">
        <v>21</v>
      </c>
      <c r="F3030" t="s">
        <v>1027</v>
      </c>
      <c r="G3030" t="s">
        <v>14</v>
      </c>
      <c r="H3030" s="4">
        <v>221</v>
      </c>
      <c r="J3030" t="str">
        <f t="shared" si="94"/>
        <v>0000193790Decennial Unit Population</v>
      </c>
      <c r="K3030" s="4">
        <f t="shared" si="95"/>
        <v>221</v>
      </c>
    </row>
    <row r="3031" spans="1:11">
      <c r="A3031" t="s">
        <v>1026</v>
      </c>
      <c r="B3031" t="s">
        <v>10</v>
      </c>
      <c r="C3031" s="3">
        <v>46128</v>
      </c>
      <c r="D3031" t="s">
        <v>1019</v>
      </c>
      <c r="E3031" t="s">
        <v>21</v>
      </c>
      <c r="F3031" t="s">
        <v>1027</v>
      </c>
      <c r="G3031" t="s">
        <v>19</v>
      </c>
      <c r="H3031" s="4">
        <v>2.56</v>
      </c>
      <c r="J3031" t="str">
        <f t="shared" si="94"/>
        <v>0000193790Miles of Road of Unit</v>
      </c>
      <c r="K3031" s="4">
        <f t="shared" si="95"/>
        <v>2.56</v>
      </c>
    </row>
    <row r="3032" spans="1:11">
      <c r="A3032" t="s">
        <v>1028</v>
      </c>
      <c r="B3032" t="s">
        <v>10</v>
      </c>
      <c r="C3032" s="3">
        <v>46128</v>
      </c>
      <c r="D3032" t="s">
        <v>1019</v>
      </c>
      <c r="E3032" t="s">
        <v>21</v>
      </c>
      <c r="F3032" t="s">
        <v>1029</v>
      </c>
      <c r="G3032" t="s">
        <v>18</v>
      </c>
      <c r="H3032" s="4">
        <v>0</v>
      </c>
      <c r="J3032" t="str">
        <f t="shared" si="94"/>
        <v>0000260825Registered Vehicles</v>
      </c>
      <c r="K3032" s="4">
        <f t="shared" si="95"/>
        <v>0</v>
      </c>
    </row>
    <row r="3033" spans="1:11">
      <c r="A3033" t="s">
        <v>1028</v>
      </c>
      <c r="B3033" t="s">
        <v>10</v>
      </c>
      <c r="C3033" s="3">
        <v>46128</v>
      </c>
      <c r="D3033" t="s">
        <v>1019</v>
      </c>
      <c r="E3033" t="s">
        <v>21</v>
      </c>
      <c r="F3033" t="s">
        <v>1029</v>
      </c>
      <c r="G3033" t="s">
        <v>17</v>
      </c>
      <c r="H3033" s="4">
        <v>0</v>
      </c>
      <c r="J3033" t="str">
        <f t="shared" si="94"/>
        <v>0000260825Registered Automobiles</v>
      </c>
      <c r="K3033" s="4">
        <f t="shared" si="95"/>
        <v>0</v>
      </c>
    </row>
    <row r="3034" spans="1:11">
      <c r="A3034" t="s">
        <v>1028</v>
      </c>
      <c r="B3034" t="s">
        <v>10</v>
      </c>
      <c r="C3034" s="3">
        <v>46128</v>
      </c>
      <c r="D3034" t="s">
        <v>1019</v>
      </c>
      <c r="E3034" t="s">
        <v>21</v>
      </c>
      <c r="F3034" t="s">
        <v>1029</v>
      </c>
      <c r="G3034" t="s">
        <v>16</v>
      </c>
      <c r="H3034" s="4">
        <v>0</v>
      </c>
      <c r="J3034" t="str">
        <f t="shared" si="94"/>
        <v>0000260825Consolidated City Population</v>
      </c>
      <c r="K3034" s="4">
        <f t="shared" si="95"/>
        <v>0</v>
      </c>
    </row>
    <row r="3035" spans="1:11">
      <c r="A3035" t="s">
        <v>1028</v>
      </c>
      <c r="B3035" t="s">
        <v>10</v>
      </c>
      <c r="C3035" s="3">
        <v>46128</v>
      </c>
      <c r="D3035" t="s">
        <v>1019</v>
      </c>
      <c r="E3035" t="s">
        <v>21</v>
      </c>
      <c r="F3035" t="s">
        <v>1029</v>
      </c>
      <c r="G3035" t="s">
        <v>15</v>
      </c>
      <c r="H3035" s="4">
        <v>954</v>
      </c>
      <c r="J3035" t="str">
        <f t="shared" si="94"/>
        <v>0000260825Current Unit Population</v>
      </c>
      <c r="K3035" s="4">
        <f t="shared" si="95"/>
        <v>954</v>
      </c>
    </row>
    <row r="3036" spans="1:11">
      <c r="A3036" t="s">
        <v>1028</v>
      </c>
      <c r="B3036" t="s">
        <v>10</v>
      </c>
      <c r="C3036" s="3">
        <v>46128</v>
      </c>
      <c r="D3036" t="s">
        <v>1019</v>
      </c>
      <c r="E3036" t="s">
        <v>21</v>
      </c>
      <c r="F3036" t="s">
        <v>1029</v>
      </c>
      <c r="G3036" t="s">
        <v>14</v>
      </c>
      <c r="H3036" s="4">
        <v>954</v>
      </c>
      <c r="J3036" t="str">
        <f t="shared" si="94"/>
        <v>0000260825Decennial Unit Population</v>
      </c>
      <c r="K3036" s="4">
        <f t="shared" si="95"/>
        <v>954</v>
      </c>
    </row>
    <row r="3037" spans="1:11">
      <c r="A3037" t="s">
        <v>1028</v>
      </c>
      <c r="B3037" t="s">
        <v>10</v>
      </c>
      <c r="C3037" s="3">
        <v>46128</v>
      </c>
      <c r="D3037" t="s">
        <v>1019</v>
      </c>
      <c r="E3037" t="s">
        <v>21</v>
      </c>
      <c r="F3037" t="s">
        <v>1029</v>
      </c>
      <c r="G3037" t="s">
        <v>19</v>
      </c>
      <c r="H3037" s="4">
        <v>6.13</v>
      </c>
      <c r="J3037" t="str">
        <f t="shared" si="94"/>
        <v>0000260825Miles of Road of Unit</v>
      </c>
      <c r="K3037" s="4">
        <f t="shared" si="95"/>
        <v>6.13</v>
      </c>
    </row>
    <row r="3038" spans="1:11">
      <c r="A3038" t="s">
        <v>1030</v>
      </c>
      <c r="B3038" t="s">
        <v>10</v>
      </c>
      <c r="C3038" s="3">
        <v>46128</v>
      </c>
      <c r="D3038" t="s">
        <v>1019</v>
      </c>
      <c r="E3038" t="s">
        <v>21</v>
      </c>
      <c r="F3038" t="s">
        <v>1031</v>
      </c>
      <c r="G3038" t="s">
        <v>14</v>
      </c>
      <c r="H3038" s="4">
        <v>157</v>
      </c>
      <c r="J3038" t="str">
        <f t="shared" si="94"/>
        <v>0000073560Decennial Unit Population</v>
      </c>
      <c r="K3038" s="4">
        <f t="shared" si="95"/>
        <v>157</v>
      </c>
    </row>
    <row r="3039" spans="1:11">
      <c r="A3039" t="s">
        <v>1030</v>
      </c>
      <c r="B3039" t="s">
        <v>10</v>
      </c>
      <c r="C3039" s="3">
        <v>46128</v>
      </c>
      <c r="D3039" t="s">
        <v>1019</v>
      </c>
      <c r="E3039" t="s">
        <v>21</v>
      </c>
      <c r="F3039" t="s">
        <v>1031</v>
      </c>
      <c r="G3039" t="s">
        <v>15</v>
      </c>
      <c r="H3039" s="4">
        <v>157</v>
      </c>
      <c r="J3039" t="str">
        <f t="shared" si="94"/>
        <v>0000073560Current Unit Population</v>
      </c>
      <c r="K3039" s="4">
        <f t="shared" si="95"/>
        <v>157</v>
      </c>
    </row>
    <row r="3040" spans="1:11">
      <c r="A3040" t="s">
        <v>1030</v>
      </c>
      <c r="B3040" t="s">
        <v>10</v>
      </c>
      <c r="C3040" s="3">
        <v>46128</v>
      </c>
      <c r="D3040" t="s">
        <v>1019</v>
      </c>
      <c r="E3040" t="s">
        <v>21</v>
      </c>
      <c r="F3040" t="s">
        <v>1031</v>
      </c>
      <c r="G3040" t="s">
        <v>16</v>
      </c>
      <c r="H3040" s="4">
        <v>0</v>
      </c>
      <c r="J3040" t="str">
        <f t="shared" si="94"/>
        <v>0000073560Consolidated City Population</v>
      </c>
      <c r="K3040" s="4">
        <f t="shared" si="95"/>
        <v>0</v>
      </c>
    </row>
    <row r="3041" spans="1:11">
      <c r="A3041" t="s">
        <v>1030</v>
      </c>
      <c r="B3041" t="s">
        <v>10</v>
      </c>
      <c r="C3041" s="3">
        <v>46128</v>
      </c>
      <c r="D3041" t="s">
        <v>1019</v>
      </c>
      <c r="E3041" t="s">
        <v>21</v>
      </c>
      <c r="F3041" t="s">
        <v>1031</v>
      </c>
      <c r="G3041" t="s">
        <v>17</v>
      </c>
      <c r="H3041" s="4">
        <v>0</v>
      </c>
      <c r="J3041" t="str">
        <f t="shared" si="94"/>
        <v>0000073560Registered Automobiles</v>
      </c>
      <c r="K3041" s="4">
        <f t="shared" si="95"/>
        <v>0</v>
      </c>
    </row>
    <row r="3042" spans="1:11">
      <c r="A3042" t="s">
        <v>1030</v>
      </c>
      <c r="B3042" t="s">
        <v>10</v>
      </c>
      <c r="C3042" s="3">
        <v>46128</v>
      </c>
      <c r="D3042" t="s">
        <v>1019</v>
      </c>
      <c r="E3042" t="s">
        <v>21</v>
      </c>
      <c r="F3042" t="s">
        <v>1031</v>
      </c>
      <c r="G3042" t="s">
        <v>18</v>
      </c>
      <c r="H3042" s="4">
        <v>0</v>
      </c>
      <c r="J3042" t="str">
        <f t="shared" si="94"/>
        <v>0000073560Registered Vehicles</v>
      </c>
      <c r="K3042" s="4">
        <f t="shared" si="95"/>
        <v>0</v>
      </c>
    </row>
    <row r="3043" spans="1:11">
      <c r="A3043" t="s">
        <v>1030</v>
      </c>
      <c r="B3043" t="s">
        <v>10</v>
      </c>
      <c r="C3043" s="3">
        <v>46128</v>
      </c>
      <c r="D3043" t="s">
        <v>1019</v>
      </c>
      <c r="E3043" t="s">
        <v>21</v>
      </c>
      <c r="F3043" t="s">
        <v>1031</v>
      </c>
      <c r="G3043" t="s">
        <v>19</v>
      </c>
      <c r="H3043" s="4">
        <v>2.1</v>
      </c>
      <c r="J3043" t="str">
        <f t="shared" si="94"/>
        <v>0000073560Miles of Road of Unit</v>
      </c>
      <c r="K3043" s="4">
        <f t="shared" si="95"/>
        <v>2.1</v>
      </c>
    </row>
    <row r="3044" spans="1:11">
      <c r="A3044" t="s">
        <v>1032</v>
      </c>
      <c r="B3044" t="s">
        <v>10</v>
      </c>
      <c r="C3044" s="3">
        <v>46128</v>
      </c>
      <c r="D3044" t="s">
        <v>1019</v>
      </c>
      <c r="E3044" t="s">
        <v>21</v>
      </c>
      <c r="F3044" t="s">
        <v>1033</v>
      </c>
      <c r="G3044" t="s">
        <v>15</v>
      </c>
      <c r="H3044" s="4">
        <v>1278</v>
      </c>
      <c r="J3044" t="str">
        <f t="shared" si="94"/>
        <v>0000193793Current Unit Population</v>
      </c>
      <c r="K3044" s="4">
        <f t="shared" si="95"/>
        <v>1278</v>
      </c>
    </row>
    <row r="3045" spans="1:11">
      <c r="A3045" t="s">
        <v>1032</v>
      </c>
      <c r="B3045" t="s">
        <v>10</v>
      </c>
      <c r="C3045" s="3">
        <v>46128</v>
      </c>
      <c r="D3045" t="s">
        <v>1019</v>
      </c>
      <c r="E3045" t="s">
        <v>21</v>
      </c>
      <c r="F3045" t="s">
        <v>1033</v>
      </c>
      <c r="G3045" t="s">
        <v>16</v>
      </c>
      <c r="H3045" s="4">
        <v>0</v>
      </c>
      <c r="J3045" t="str">
        <f t="shared" si="94"/>
        <v>0000193793Consolidated City Population</v>
      </c>
      <c r="K3045" s="4">
        <f t="shared" si="95"/>
        <v>0</v>
      </c>
    </row>
    <row r="3046" spans="1:11">
      <c r="A3046" t="s">
        <v>1032</v>
      </c>
      <c r="B3046" t="s">
        <v>10</v>
      </c>
      <c r="C3046" s="3">
        <v>46128</v>
      </c>
      <c r="D3046" t="s">
        <v>1019</v>
      </c>
      <c r="E3046" t="s">
        <v>21</v>
      </c>
      <c r="F3046" t="s">
        <v>1033</v>
      </c>
      <c r="G3046" t="s">
        <v>17</v>
      </c>
      <c r="H3046" s="4">
        <v>0</v>
      </c>
      <c r="J3046" t="str">
        <f t="shared" si="94"/>
        <v>0000193793Registered Automobiles</v>
      </c>
      <c r="K3046" s="4">
        <f t="shared" si="95"/>
        <v>0</v>
      </c>
    </row>
    <row r="3047" spans="1:11">
      <c r="A3047" t="s">
        <v>1032</v>
      </c>
      <c r="B3047" t="s">
        <v>10</v>
      </c>
      <c r="C3047" s="3">
        <v>46128</v>
      </c>
      <c r="D3047" t="s">
        <v>1019</v>
      </c>
      <c r="E3047" t="s">
        <v>21</v>
      </c>
      <c r="F3047" t="s">
        <v>1033</v>
      </c>
      <c r="G3047" t="s">
        <v>18</v>
      </c>
      <c r="H3047" s="4">
        <v>0</v>
      </c>
      <c r="J3047" t="str">
        <f t="shared" si="94"/>
        <v>0000193793Registered Vehicles</v>
      </c>
      <c r="K3047" s="4">
        <f t="shared" si="95"/>
        <v>0</v>
      </c>
    </row>
    <row r="3048" spans="1:11">
      <c r="A3048" t="s">
        <v>1032</v>
      </c>
      <c r="B3048" t="s">
        <v>10</v>
      </c>
      <c r="C3048" s="3">
        <v>46128</v>
      </c>
      <c r="D3048" t="s">
        <v>1019</v>
      </c>
      <c r="E3048" t="s">
        <v>21</v>
      </c>
      <c r="F3048" t="s">
        <v>1033</v>
      </c>
      <c r="G3048" t="s">
        <v>19</v>
      </c>
      <c r="H3048" s="4">
        <v>8.89</v>
      </c>
      <c r="J3048" t="str">
        <f t="shared" si="94"/>
        <v>0000193793Miles of Road of Unit</v>
      </c>
      <c r="K3048" s="4">
        <f t="shared" si="95"/>
        <v>8.89</v>
      </c>
    </row>
    <row r="3049" spans="1:11">
      <c r="A3049" t="s">
        <v>1032</v>
      </c>
      <c r="B3049" t="s">
        <v>10</v>
      </c>
      <c r="C3049" s="3">
        <v>46128</v>
      </c>
      <c r="D3049" t="s">
        <v>1019</v>
      </c>
      <c r="E3049" t="s">
        <v>21</v>
      </c>
      <c r="F3049" t="s">
        <v>1033</v>
      </c>
      <c r="G3049" t="s">
        <v>14</v>
      </c>
      <c r="H3049" s="4">
        <v>1278</v>
      </c>
      <c r="J3049" t="str">
        <f t="shared" si="94"/>
        <v>0000193793Decennial Unit Population</v>
      </c>
      <c r="K3049" s="4">
        <f t="shared" si="95"/>
        <v>1278</v>
      </c>
    </row>
    <row r="3050" spans="1:11">
      <c r="A3050" t="s">
        <v>1034</v>
      </c>
      <c r="B3050" t="s">
        <v>10</v>
      </c>
      <c r="C3050" s="3">
        <v>46128</v>
      </c>
      <c r="D3050" t="s">
        <v>1019</v>
      </c>
      <c r="E3050" t="s">
        <v>21</v>
      </c>
      <c r="F3050" t="s">
        <v>1035</v>
      </c>
      <c r="G3050" t="s">
        <v>14</v>
      </c>
      <c r="H3050" s="4">
        <v>688</v>
      </c>
      <c r="J3050" t="str">
        <f t="shared" si="94"/>
        <v>0000193794Decennial Unit Population</v>
      </c>
      <c r="K3050" s="4">
        <f t="shared" si="95"/>
        <v>688</v>
      </c>
    </row>
    <row r="3051" spans="1:11">
      <c r="A3051" t="s">
        <v>1034</v>
      </c>
      <c r="B3051" t="s">
        <v>10</v>
      </c>
      <c r="C3051" s="3">
        <v>46128</v>
      </c>
      <c r="D3051" t="s">
        <v>1019</v>
      </c>
      <c r="E3051" t="s">
        <v>21</v>
      </c>
      <c r="F3051" t="s">
        <v>1035</v>
      </c>
      <c r="G3051" t="s">
        <v>15</v>
      </c>
      <c r="H3051" s="4">
        <v>688</v>
      </c>
      <c r="J3051" t="str">
        <f t="shared" si="94"/>
        <v>0000193794Current Unit Population</v>
      </c>
      <c r="K3051" s="4">
        <f t="shared" si="95"/>
        <v>688</v>
      </c>
    </row>
    <row r="3052" spans="1:11">
      <c r="A3052" t="s">
        <v>1034</v>
      </c>
      <c r="B3052" t="s">
        <v>10</v>
      </c>
      <c r="C3052" s="3">
        <v>46128</v>
      </c>
      <c r="D3052" t="s">
        <v>1019</v>
      </c>
      <c r="E3052" t="s">
        <v>21</v>
      </c>
      <c r="F3052" t="s">
        <v>1035</v>
      </c>
      <c r="G3052" t="s">
        <v>16</v>
      </c>
      <c r="H3052" s="4">
        <v>0</v>
      </c>
      <c r="J3052" t="str">
        <f t="shared" si="94"/>
        <v>0000193794Consolidated City Population</v>
      </c>
      <c r="K3052" s="4">
        <f t="shared" si="95"/>
        <v>0</v>
      </c>
    </row>
    <row r="3053" spans="1:11">
      <c r="A3053" t="s">
        <v>1034</v>
      </c>
      <c r="B3053" t="s">
        <v>10</v>
      </c>
      <c r="C3053" s="3">
        <v>46128</v>
      </c>
      <c r="D3053" t="s">
        <v>1019</v>
      </c>
      <c r="E3053" t="s">
        <v>21</v>
      </c>
      <c r="F3053" t="s">
        <v>1035</v>
      </c>
      <c r="G3053" t="s">
        <v>19</v>
      </c>
      <c r="H3053" s="4">
        <v>7.86</v>
      </c>
      <c r="J3053" t="str">
        <f t="shared" si="94"/>
        <v>0000193794Miles of Road of Unit</v>
      </c>
      <c r="K3053" s="4">
        <f t="shared" si="95"/>
        <v>7.86</v>
      </c>
    </row>
    <row r="3054" spans="1:11">
      <c r="A3054" t="s">
        <v>1034</v>
      </c>
      <c r="B3054" t="s">
        <v>10</v>
      </c>
      <c r="C3054" s="3">
        <v>46128</v>
      </c>
      <c r="D3054" t="s">
        <v>1019</v>
      </c>
      <c r="E3054" t="s">
        <v>21</v>
      </c>
      <c r="F3054" t="s">
        <v>1035</v>
      </c>
      <c r="G3054" t="s">
        <v>18</v>
      </c>
      <c r="H3054" s="4">
        <v>0</v>
      </c>
      <c r="J3054" t="str">
        <f t="shared" si="94"/>
        <v>0000193794Registered Vehicles</v>
      </c>
      <c r="K3054" s="4">
        <f t="shared" si="95"/>
        <v>0</v>
      </c>
    </row>
    <row r="3055" spans="1:11">
      <c r="A3055" t="s">
        <v>1034</v>
      </c>
      <c r="B3055" t="s">
        <v>10</v>
      </c>
      <c r="C3055" s="3">
        <v>46128</v>
      </c>
      <c r="D3055" t="s">
        <v>1019</v>
      </c>
      <c r="E3055" t="s">
        <v>21</v>
      </c>
      <c r="F3055" t="s">
        <v>1035</v>
      </c>
      <c r="G3055" t="s">
        <v>17</v>
      </c>
      <c r="H3055" s="4">
        <v>0</v>
      </c>
      <c r="J3055" t="str">
        <f t="shared" si="94"/>
        <v>0000193794Registered Automobiles</v>
      </c>
      <c r="K3055" s="4">
        <f t="shared" si="95"/>
        <v>0</v>
      </c>
    </row>
    <row r="3056" spans="1:11">
      <c r="A3056" t="s">
        <v>1036</v>
      </c>
      <c r="B3056" t="s">
        <v>10</v>
      </c>
      <c r="C3056" s="3">
        <v>46128</v>
      </c>
      <c r="D3056" t="s">
        <v>1019</v>
      </c>
      <c r="E3056" t="s">
        <v>21</v>
      </c>
      <c r="F3056" t="s">
        <v>1037</v>
      </c>
      <c r="G3056" t="s">
        <v>18</v>
      </c>
      <c r="H3056" s="4">
        <v>0</v>
      </c>
      <c r="J3056" t="str">
        <f t="shared" si="94"/>
        <v>0000073883Registered Vehicles</v>
      </c>
      <c r="K3056" s="4">
        <f t="shared" si="95"/>
        <v>0</v>
      </c>
    </row>
    <row r="3057" spans="1:11">
      <c r="A3057" t="s">
        <v>1036</v>
      </c>
      <c r="B3057" t="s">
        <v>10</v>
      </c>
      <c r="C3057" s="3">
        <v>46128</v>
      </c>
      <c r="D3057" t="s">
        <v>1019</v>
      </c>
      <c r="E3057" t="s">
        <v>21</v>
      </c>
      <c r="F3057" t="s">
        <v>1037</v>
      </c>
      <c r="G3057" t="s">
        <v>17</v>
      </c>
      <c r="H3057" s="4">
        <v>0</v>
      </c>
      <c r="J3057" t="str">
        <f t="shared" si="94"/>
        <v>0000073883Registered Automobiles</v>
      </c>
      <c r="K3057" s="4">
        <f t="shared" si="95"/>
        <v>0</v>
      </c>
    </row>
    <row r="3058" spans="1:11">
      <c r="A3058" t="s">
        <v>1036</v>
      </c>
      <c r="B3058" t="s">
        <v>10</v>
      </c>
      <c r="C3058" s="3">
        <v>46128</v>
      </c>
      <c r="D3058" t="s">
        <v>1019</v>
      </c>
      <c r="E3058" t="s">
        <v>21</v>
      </c>
      <c r="F3058" t="s">
        <v>1037</v>
      </c>
      <c r="G3058" t="s">
        <v>16</v>
      </c>
      <c r="H3058" s="4">
        <v>0</v>
      </c>
      <c r="J3058" t="str">
        <f t="shared" si="94"/>
        <v>0000073883Consolidated City Population</v>
      </c>
      <c r="K3058" s="4">
        <f t="shared" si="95"/>
        <v>0</v>
      </c>
    </row>
    <row r="3059" spans="1:11">
      <c r="A3059" t="s">
        <v>1036</v>
      </c>
      <c r="B3059" t="s">
        <v>10</v>
      </c>
      <c r="C3059" s="3">
        <v>46128</v>
      </c>
      <c r="D3059" t="s">
        <v>1019</v>
      </c>
      <c r="E3059" t="s">
        <v>21</v>
      </c>
      <c r="F3059" t="s">
        <v>1037</v>
      </c>
      <c r="G3059" t="s">
        <v>15</v>
      </c>
      <c r="H3059" s="4">
        <v>231</v>
      </c>
      <c r="J3059" t="str">
        <f t="shared" si="94"/>
        <v>0000073883Current Unit Population</v>
      </c>
      <c r="K3059" s="4">
        <f t="shared" si="95"/>
        <v>231</v>
      </c>
    </row>
    <row r="3060" spans="1:11">
      <c r="A3060" t="s">
        <v>1036</v>
      </c>
      <c r="B3060" t="s">
        <v>10</v>
      </c>
      <c r="C3060" s="3">
        <v>46128</v>
      </c>
      <c r="D3060" t="s">
        <v>1019</v>
      </c>
      <c r="E3060" t="s">
        <v>21</v>
      </c>
      <c r="F3060" t="s">
        <v>1037</v>
      </c>
      <c r="G3060" t="s">
        <v>14</v>
      </c>
      <c r="H3060" s="4">
        <v>231</v>
      </c>
      <c r="J3060" t="str">
        <f t="shared" si="94"/>
        <v>0000073883Decennial Unit Population</v>
      </c>
      <c r="K3060" s="4">
        <f t="shared" si="95"/>
        <v>231</v>
      </c>
    </row>
    <row r="3061" spans="1:11">
      <c r="A3061" t="s">
        <v>1036</v>
      </c>
      <c r="B3061" t="s">
        <v>10</v>
      </c>
      <c r="C3061" s="3">
        <v>46128</v>
      </c>
      <c r="D3061" t="s">
        <v>1019</v>
      </c>
      <c r="E3061" t="s">
        <v>21</v>
      </c>
      <c r="F3061" t="s">
        <v>1037</v>
      </c>
      <c r="G3061" t="s">
        <v>19</v>
      </c>
      <c r="H3061" s="4">
        <v>2.72</v>
      </c>
      <c r="J3061" t="str">
        <f t="shared" si="94"/>
        <v>0000073883Miles of Road of Unit</v>
      </c>
      <c r="K3061" s="4">
        <f t="shared" si="95"/>
        <v>2.72</v>
      </c>
    </row>
    <row r="3062" spans="1:11">
      <c r="A3062" t="s">
        <v>1038</v>
      </c>
      <c r="B3062" t="s">
        <v>10</v>
      </c>
      <c r="C3062" s="3">
        <v>46128</v>
      </c>
      <c r="D3062" t="s">
        <v>1039</v>
      </c>
      <c r="E3062" t="s">
        <v>12</v>
      </c>
      <c r="F3062" t="s">
        <v>13</v>
      </c>
      <c r="G3062" t="s">
        <v>15</v>
      </c>
      <c r="H3062" s="4">
        <v>16566</v>
      </c>
      <c r="J3062" t="str">
        <f t="shared" si="94"/>
        <v>0000082979Current Unit Population</v>
      </c>
      <c r="K3062" s="4">
        <f t="shared" si="95"/>
        <v>16566</v>
      </c>
    </row>
    <row r="3063" spans="1:11">
      <c r="A3063" t="s">
        <v>1038</v>
      </c>
      <c r="B3063" t="s">
        <v>10</v>
      </c>
      <c r="C3063" s="3">
        <v>46128</v>
      </c>
      <c r="D3063" t="s">
        <v>1039</v>
      </c>
      <c r="E3063" t="s">
        <v>12</v>
      </c>
      <c r="F3063" t="s">
        <v>13</v>
      </c>
      <c r="G3063" t="s">
        <v>16</v>
      </c>
      <c r="H3063" s="4">
        <v>0</v>
      </c>
      <c r="J3063" t="str">
        <f t="shared" si="94"/>
        <v>0000082979Consolidated City Population</v>
      </c>
      <c r="K3063" s="4">
        <f t="shared" si="95"/>
        <v>0</v>
      </c>
    </row>
    <row r="3064" spans="1:11">
      <c r="A3064" t="s">
        <v>1038</v>
      </c>
      <c r="B3064" t="s">
        <v>10</v>
      </c>
      <c r="C3064" s="3">
        <v>46128</v>
      </c>
      <c r="D3064" t="s">
        <v>1039</v>
      </c>
      <c r="E3064" t="s">
        <v>12</v>
      </c>
      <c r="F3064" t="s">
        <v>13</v>
      </c>
      <c r="G3064" t="s">
        <v>17</v>
      </c>
      <c r="H3064" s="4">
        <v>20579</v>
      </c>
      <c r="J3064" t="str">
        <f t="shared" si="94"/>
        <v>0000082979Registered Automobiles</v>
      </c>
      <c r="K3064" s="4">
        <f t="shared" si="95"/>
        <v>20579</v>
      </c>
    </row>
    <row r="3065" spans="1:11">
      <c r="A3065" t="s">
        <v>1038</v>
      </c>
      <c r="B3065" t="s">
        <v>10</v>
      </c>
      <c r="C3065" s="3">
        <v>46128</v>
      </c>
      <c r="D3065" t="s">
        <v>1039</v>
      </c>
      <c r="E3065" t="s">
        <v>12</v>
      </c>
      <c r="F3065" t="s">
        <v>13</v>
      </c>
      <c r="G3065" t="s">
        <v>18</v>
      </c>
      <c r="H3065" s="4">
        <v>39179</v>
      </c>
      <c r="J3065" t="str">
        <f t="shared" si="94"/>
        <v>0000082979Registered Vehicles</v>
      </c>
      <c r="K3065" s="4">
        <f t="shared" si="95"/>
        <v>39179</v>
      </c>
    </row>
    <row r="3066" spans="1:11">
      <c r="A3066" t="s">
        <v>1038</v>
      </c>
      <c r="B3066" t="s">
        <v>10</v>
      </c>
      <c r="C3066" s="3">
        <v>46128</v>
      </c>
      <c r="D3066" t="s">
        <v>1039</v>
      </c>
      <c r="E3066" t="s">
        <v>12</v>
      </c>
      <c r="F3066" t="s">
        <v>13</v>
      </c>
      <c r="G3066" t="s">
        <v>19</v>
      </c>
      <c r="H3066" s="4">
        <v>709.42</v>
      </c>
      <c r="J3066" t="str">
        <f t="shared" si="94"/>
        <v>0000082979Miles of Road of Unit</v>
      </c>
      <c r="K3066" s="4">
        <f t="shared" si="95"/>
        <v>709.42</v>
      </c>
    </row>
    <row r="3067" spans="1:11">
      <c r="A3067" t="s">
        <v>1038</v>
      </c>
      <c r="B3067" t="s">
        <v>10</v>
      </c>
      <c r="C3067" s="3">
        <v>46128</v>
      </c>
      <c r="D3067" t="s">
        <v>1039</v>
      </c>
      <c r="E3067" t="s">
        <v>12</v>
      </c>
      <c r="F3067" t="s">
        <v>13</v>
      </c>
      <c r="G3067" t="s">
        <v>14</v>
      </c>
      <c r="H3067" s="4">
        <v>16566</v>
      </c>
      <c r="J3067" t="str">
        <f t="shared" si="94"/>
        <v>0000082979Decennial Unit Population</v>
      </c>
      <c r="K3067" s="4">
        <f t="shared" si="95"/>
        <v>16566</v>
      </c>
    </row>
    <row r="3068" spans="1:11">
      <c r="A3068" t="s">
        <v>1040</v>
      </c>
      <c r="B3068" t="s">
        <v>10</v>
      </c>
      <c r="C3068" s="3">
        <v>46128</v>
      </c>
      <c r="D3068" t="s">
        <v>1039</v>
      </c>
      <c r="E3068" t="s">
        <v>21</v>
      </c>
      <c r="F3068" t="s">
        <v>1041</v>
      </c>
      <c r="G3068" t="s">
        <v>18</v>
      </c>
      <c r="H3068" s="4">
        <v>0</v>
      </c>
      <c r="J3068" t="str">
        <f t="shared" si="94"/>
        <v>0000193810Registered Vehicles</v>
      </c>
      <c r="K3068" s="4">
        <f t="shared" si="95"/>
        <v>0</v>
      </c>
    </row>
    <row r="3069" spans="1:11">
      <c r="A3069" t="s">
        <v>1040</v>
      </c>
      <c r="B3069" t="s">
        <v>10</v>
      </c>
      <c r="C3069" s="3">
        <v>46128</v>
      </c>
      <c r="D3069" t="s">
        <v>1039</v>
      </c>
      <c r="E3069" t="s">
        <v>21</v>
      </c>
      <c r="F3069" t="s">
        <v>1041</v>
      </c>
      <c r="G3069" t="s">
        <v>17</v>
      </c>
      <c r="H3069" s="4">
        <v>0</v>
      </c>
      <c r="J3069" t="str">
        <f t="shared" si="94"/>
        <v>0000193810Registered Automobiles</v>
      </c>
      <c r="K3069" s="4">
        <f t="shared" si="95"/>
        <v>0</v>
      </c>
    </row>
    <row r="3070" spans="1:11">
      <c r="A3070" t="s">
        <v>1040</v>
      </c>
      <c r="B3070" t="s">
        <v>10</v>
      </c>
      <c r="C3070" s="3">
        <v>46128</v>
      </c>
      <c r="D3070" t="s">
        <v>1039</v>
      </c>
      <c r="E3070" t="s">
        <v>21</v>
      </c>
      <c r="F3070" t="s">
        <v>1041</v>
      </c>
      <c r="G3070" t="s">
        <v>16</v>
      </c>
      <c r="H3070" s="4">
        <v>0</v>
      </c>
      <c r="J3070" t="str">
        <f t="shared" si="94"/>
        <v>0000193810Consolidated City Population</v>
      </c>
      <c r="K3070" s="4">
        <f t="shared" si="95"/>
        <v>0</v>
      </c>
    </row>
    <row r="3071" spans="1:11">
      <c r="A3071" t="s">
        <v>1040</v>
      </c>
      <c r="B3071" t="s">
        <v>10</v>
      </c>
      <c r="C3071" s="3">
        <v>46128</v>
      </c>
      <c r="D3071" t="s">
        <v>1039</v>
      </c>
      <c r="E3071" t="s">
        <v>21</v>
      </c>
      <c r="F3071" t="s">
        <v>1041</v>
      </c>
      <c r="G3071" t="s">
        <v>15</v>
      </c>
      <c r="H3071" s="4">
        <v>7202</v>
      </c>
      <c r="J3071" t="str">
        <f t="shared" si="94"/>
        <v>0000193810Current Unit Population</v>
      </c>
      <c r="K3071" s="4">
        <f t="shared" si="95"/>
        <v>7202</v>
      </c>
    </row>
    <row r="3072" spans="1:11">
      <c r="A3072" t="s">
        <v>1040</v>
      </c>
      <c r="B3072" t="s">
        <v>10</v>
      </c>
      <c r="C3072" s="3">
        <v>46128</v>
      </c>
      <c r="D3072" t="s">
        <v>1039</v>
      </c>
      <c r="E3072" t="s">
        <v>21</v>
      </c>
      <c r="F3072" t="s">
        <v>1041</v>
      </c>
      <c r="G3072" t="s">
        <v>14</v>
      </c>
      <c r="H3072" s="4">
        <v>7202</v>
      </c>
      <c r="J3072" t="str">
        <f t="shared" si="94"/>
        <v>0000193810Decennial Unit Population</v>
      </c>
      <c r="K3072" s="4">
        <f t="shared" si="95"/>
        <v>7202</v>
      </c>
    </row>
    <row r="3073" spans="1:11">
      <c r="A3073" t="s">
        <v>1040</v>
      </c>
      <c r="B3073" t="s">
        <v>10</v>
      </c>
      <c r="C3073" s="3">
        <v>46128</v>
      </c>
      <c r="D3073" t="s">
        <v>1039</v>
      </c>
      <c r="E3073" t="s">
        <v>21</v>
      </c>
      <c r="F3073" t="s">
        <v>1041</v>
      </c>
      <c r="G3073" t="s">
        <v>19</v>
      </c>
      <c r="H3073" s="4">
        <v>44.09</v>
      </c>
      <c r="J3073" t="str">
        <f t="shared" si="94"/>
        <v>0000193810Miles of Road of Unit</v>
      </c>
      <c r="K3073" s="4">
        <f t="shared" si="95"/>
        <v>44.09</v>
      </c>
    </row>
    <row r="3074" spans="1:11">
      <c r="A3074" t="s">
        <v>1042</v>
      </c>
      <c r="B3074" t="s">
        <v>10</v>
      </c>
      <c r="C3074" s="3">
        <v>46128</v>
      </c>
      <c r="D3074" t="s">
        <v>1039</v>
      </c>
      <c r="E3074" t="s">
        <v>21</v>
      </c>
      <c r="F3074" t="s">
        <v>1043</v>
      </c>
      <c r="G3074" t="s">
        <v>18</v>
      </c>
      <c r="H3074" s="4">
        <v>0</v>
      </c>
      <c r="J3074" t="str">
        <f t="shared" si="94"/>
        <v>0000193813Registered Vehicles</v>
      </c>
      <c r="K3074" s="4">
        <f t="shared" si="95"/>
        <v>0</v>
      </c>
    </row>
    <row r="3075" spans="1:11">
      <c r="A3075" t="s">
        <v>1042</v>
      </c>
      <c r="B3075" t="s">
        <v>10</v>
      </c>
      <c r="C3075" s="3">
        <v>46128</v>
      </c>
      <c r="D3075" t="s">
        <v>1039</v>
      </c>
      <c r="E3075" t="s">
        <v>21</v>
      </c>
      <c r="F3075" t="s">
        <v>1043</v>
      </c>
      <c r="G3075" t="s">
        <v>19</v>
      </c>
      <c r="H3075" s="4">
        <v>13.05</v>
      </c>
      <c r="J3075" t="str">
        <f t="shared" ref="J3075:J3138" si="96">A3075&amp;G3075</f>
        <v>0000193813Miles of Road of Unit</v>
      </c>
      <c r="K3075" s="4">
        <f t="shared" ref="K3075:K3138" si="97">H3075</f>
        <v>13.05</v>
      </c>
    </row>
    <row r="3076" spans="1:11">
      <c r="A3076" t="s">
        <v>1042</v>
      </c>
      <c r="B3076" t="s">
        <v>10</v>
      </c>
      <c r="C3076" s="3">
        <v>46128</v>
      </c>
      <c r="D3076" t="s">
        <v>1039</v>
      </c>
      <c r="E3076" t="s">
        <v>21</v>
      </c>
      <c r="F3076" t="s">
        <v>1043</v>
      </c>
      <c r="G3076" t="s">
        <v>17</v>
      </c>
      <c r="H3076" s="4">
        <v>0</v>
      </c>
      <c r="J3076" t="str">
        <f t="shared" si="96"/>
        <v>0000193813Registered Automobiles</v>
      </c>
      <c r="K3076" s="4">
        <f t="shared" si="97"/>
        <v>0</v>
      </c>
    </row>
    <row r="3077" spans="1:11">
      <c r="A3077" t="s">
        <v>1042</v>
      </c>
      <c r="B3077" t="s">
        <v>10</v>
      </c>
      <c r="C3077" s="3">
        <v>46128</v>
      </c>
      <c r="D3077" t="s">
        <v>1039</v>
      </c>
      <c r="E3077" t="s">
        <v>21</v>
      </c>
      <c r="F3077" t="s">
        <v>1043</v>
      </c>
      <c r="G3077" t="s">
        <v>16</v>
      </c>
      <c r="H3077" s="4">
        <v>0</v>
      </c>
      <c r="J3077" t="str">
        <f t="shared" si="96"/>
        <v>0000193813Consolidated City Population</v>
      </c>
      <c r="K3077" s="4">
        <f t="shared" si="97"/>
        <v>0</v>
      </c>
    </row>
    <row r="3078" spans="1:11">
      <c r="A3078" t="s">
        <v>1042</v>
      </c>
      <c r="B3078" t="s">
        <v>10</v>
      </c>
      <c r="C3078" s="3">
        <v>46128</v>
      </c>
      <c r="D3078" t="s">
        <v>1039</v>
      </c>
      <c r="E3078" t="s">
        <v>21</v>
      </c>
      <c r="F3078" t="s">
        <v>1043</v>
      </c>
      <c r="G3078" t="s">
        <v>15</v>
      </c>
      <c r="H3078" s="4">
        <v>1823</v>
      </c>
      <c r="J3078" t="str">
        <f t="shared" si="96"/>
        <v>0000193813Current Unit Population</v>
      </c>
      <c r="K3078" s="4">
        <f t="shared" si="97"/>
        <v>1823</v>
      </c>
    </row>
    <row r="3079" spans="1:11">
      <c r="A3079" t="s">
        <v>1042</v>
      </c>
      <c r="B3079" t="s">
        <v>10</v>
      </c>
      <c r="C3079" s="3">
        <v>46128</v>
      </c>
      <c r="D3079" t="s">
        <v>1039</v>
      </c>
      <c r="E3079" t="s">
        <v>21</v>
      </c>
      <c r="F3079" t="s">
        <v>1043</v>
      </c>
      <c r="G3079" t="s">
        <v>14</v>
      </c>
      <c r="H3079" s="4">
        <v>1823</v>
      </c>
      <c r="J3079" t="str">
        <f t="shared" si="96"/>
        <v>0000193813Decennial Unit Population</v>
      </c>
      <c r="K3079" s="4">
        <f t="shared" si="97"/>
        <v>1823</v>
      </c>
    </row>
    <row r="3080" spans="1:11">
      <c r="A3080" t="s">
        <v>1044</v>
      </c>
      <c r="B3080" t="s">
        <v>10</v>
      </c>
      <c r="C3080" s="3">
        <v>46128</v>
      </c>
      <c r="D3080" t="s">
        <v>1039</v>
      </c>
      <c r="E3080" t="s">
        <v>21</v>
      </c>
      <c r="F3080" t="s">
        <v>1045</v>
      </c>
      <c r="G3080" t="s">
        <v>19</v>
      </c>
      <c r="H3080" s="4">
        <v>1.69</v>
      </c>
      <c r="J3080" t="str">
        <f t="shared" si="96"/>
        <v>0000193814Miles of Road of Unit</v>
      </c>
      <c r="K3080" s="4">
        <f t="shared" si="97"/>
        <v>1.69</v>
      </c>
    </row>
    <row r="3081" spans="1:11">
      <c r="A3081" t="s">
        <v>1044</v>
      </c>
      <c r="B3081" t="s">
        <v>10</v>
      </c>
      <c r="C3081" s="3">
        <v>46128</v>
      </c>
      <c r="D3081" t="s">
        <v>1039</v>
      </c>
      <c r="E3081" t="s">
        <v>21</v>
      </c>
      <c r="F3081" t="s">
        <v>1045</v>
      </c>
      <c r="G3081" t="s">
        <v>18</v>
      </c>
      <c r="H3081" s="4">
        <v>0</v>
      </c>
      <c r="J3081" t="str">
        <f t="shared" si="96"/>
        <v>0000193814Registered Vehicles</v>
      </c>
      <c r="K3081" s="4">
        <f t="shared" si="97"/>
        <v>0</v>
      </c>
    </row>
    <row r="3082" spans="1:11">
      <c r="A3082" t="s">
        <v>1044</v>
      </c>
      <c r="B3082" t="s">
        <v>10</v>
      </c>
      <c r="C3082" s="3">
        <v>46128</v>
      </c>
      <c r="D3082" t="s">
        <v>1039</v>
      </c>
      <c r="E3082" t="s">
        <v>21</v>
      </c>
      <c r="F3082" t="s">
        <v>1045</v>
      </c>
      <c r="G3082" t="s">
        <v>17</v>
      </c>
      <c r="H3082" s="4">
        <v>0</v>
      </c>
      <c r="J3082" t="str">
        <f t="shared" si="96"/>
        <v>0000193814Registered Automobiles</v>
      </c>
      <c r="K3082" s="4">
        <f t="shared" si="97"/>
        <v>0</v>
      </c>
    </row>
    <row r="3083" spans="1:11">
      <c r="A3083" t="s">
        <v>1044</v>
      </c>
      <c r="B3083" t="s">
        <v>10</v>
      </c>
      <c r="C3083" s="3">
        <v>46128</v>
      </c>
      <c r="D3083" t="s">
        <v>1039</v>
      </c>
      <c r="E3083" t="s">
        <v>21</v>
      </c>
      <c r="F3083" t="s">
        <v>1045</v>
      </c>
      <c r="G3083" t="s">
        <v>15</v>
      </c>
      <c r="H3083" s="4">
        <v>236</v>
      </c>
      <c r="J3083" t="str">
        <f t="shared" si="96"/>
        <v>0000193814Current Unit Population</v>
      </c>
      <c r="K3083" s="4">
        <f t="shared" si="97"/>
        <v>236</v>
      </c>
    </row>
    <row r="3084" spans="1:11">
      <c r="A3084" t="s">
        <v>1044</v>
      </c>
      <c r="B3084" t="s">
        <v>10</v>
      </c>
      <c r="C3084" s="3">
        <v>46128</v>
      </c>
      <c r="D3084" t="s">
        <v>1039</v>
      </c>
      <c r="E3084" t="s">
        <v>21</v>
      </c>
      <c r="F3084" t="s">
        <v>1045</v>
      </c>
      <c r="G3084" t="s">
        <v>16</v>
      </c>
      <c r="H3084" s="4">
        <v>0</v>
      </c>
      <c r="J3084" t="str">
        <f t="shared" si="96"/>
        <v>0000193814Consolidated City Population</v>
      </c>
      <c r="K3084" s="4">
        <f t="shared" si="97"/>
        <v>0</v>
      </c>
    </row>
    <row r="3085" spans="1:11">
      <c r="A3085" t="s">
        <v>1044</v>
      </c>
      <c r="B3085" t="s">
        <v>10</v>
      </c>
      <c r="C3085" s="3">
        <v>46128</v>
      </c>
      <c r="D3085" t="s">
        <v>1039</v>
      </c>
      <c r="E3085" t="s">
        <v>21</v>
      </c>
      <c r="F3085" t="s">
        <v>1045</v>
      </c>
      <c r="G3085" t="s">
        <v>14</v>
      </c>
      <c r="H3085" s="4">
        <v>236</v>
      </c>
      <c r="J3085" t="str">
        <f t="shared" si="96"/>
        <v>0000193814Decennial Unit Population</v>
      </c>
      <c r="K3085" s="4">
        <f t="shared" si="97"/>
        <v>236</v>
      </c>
    </row>
    <row r="3086" spans="1:11">
      <c r="A3086" t="s">
        <v>1046</v>
      </c>
      <c r="B3086" t="s">
        <v>10</v>
      </c>
      <c r="C3086" s="3">
        <v>46128</v>
      </c>
      <c r="D3086" t="s">
        <v>1039</v>
      </c>
      <c r="E3086" t="s">
        <v>21</v>
      </c>
      <c r="F3086" t="s">
        <v>1047</v>
      </c>
      <c r="G3086" t="s">
        <v>19</v>
      </c>
      <c r="H3086" s="4">
        <v>11.55</v>
      </c>
      <c r="J3086" t="str">
        <f t="shared" si="96"/>
        <v>0000193815Miles of Road of Unit</v>
      </c>
      <c r="K3086" s="4">
        <f t="shared" si="97"/>
        <v>11.55</v>
      </c>
    </row>
    <row r="3087" spans="1:11">
      <c r="A3087" t="s">
        <v>1046</v>
      </c>
      <c r="B3087" t="s">
        <v>10</v>
      </c>
      <c r="C3087" s="3">
        <v>46128</v>
      </c>
      <c r="D3087" t="s">
        <v>1039</v>
      </c>
      <c r="E3087" t="s">
        <v>21</v>
      </c>
      <c r="F3087" t="s">
        <v>1047</v>
      </c>
      <c r="G3087" t="s">
        <v>18</v>
      </c>
      <c r="H3087" s="4">
        <v>0</v>
      </c>
      <c r="J3087" t="str">
        <f t="shared" si="96"/>
        <v>0000193815Registered Vehicles</v>
      </c>
      <c r="K3087" s="4">
        <f t="shared" si="97"/>
        <v>0</v>
      </c>
    </row>
    <row r="3088" spans="1:11">
      <c r="A3088" t="s">
        <v>1046</v>
      </c>
      <c r="B3088" t="s">
        <v>10</v>
      </c>
      <c r="C3088" s="3">
        <v>46128</v>
      </c>
      <c r="D3088" t="s">
        <v>1039</v>
      </c>
      <c r="E3088" t="s">
        <v>21</v>
      </c>
      <c r="F3088" t="s">
        <v>1047</v>
      </c>
      <c r="G3088" t="s">
        <v>17</v>
      </c>
      <c r="H3088" s="4">
        <v>0</v>
      </c>
      <c r="J3088" t="str">
        <f t="shared" si="96"/>
        <v>0000193815Registered Automobiles</v>
      </c>
      <c r="K3088" s="4">
        <f t="shared" si="97"/>
        <v>0</v>
      </c>
    </row>
    <row r="3089" spans="1:11">
      <c r="A3089" t="s">
        <v>1046</v>
      </c>
      <c r="B3089" t="s">
        <v>10</v>
      </c>
      <c r="C3089" s="3">
        <v>46128</v>
      </c>
      <c r="D3089" t="s">
        <v>1039</v>
      </c>
      <c r="E3089" t="s">
        <v>21</v>
      </c>
      <c r="F3089" t="s">
        <v>1047</v>
      </c>
      <c r="G3089" t="s">
        <v>16</v>
      </c>
      <c r="H3089" s="4">
        <v>0</v>
      </c>
      <c r="J3089" t="str">
        <f t="shared" si="96"/>
        <v>0000193815Consolidated City Population</v>
      </c>
      <c r="K3089" s="4">
        <f t="shared" si="97"/>
        <v>0</v>
      </c>
    </row>
    <row r="3090" spans="1:11">
      <c r="A3090" t="s">
        <v>1046</v>
      </c>
      <c r="B3090" t="s">
        <v>10</v>
      </c>
      <c r="C3090" s="3">
        <v>46128</v>
      </c>
      <c r="D3090" t="s">
        <v>1039</v>
      </c>
      <c r="E3090" t="s">
        <v>21</v>
      </c>
      <c r="F3090" t="s">
        <v>1047</v>
      </c>
      <c r="G3090" t="s">
        <v>15</v>
      </c>
      <c r="H3090" s="4">
        <v>1587</v>
      </c>
      <c r="J3090" t="str">
        <f t="shared" si="96"/>
        <v>0000193815Current Unit Population</v>
      </c>
      <c r="K3090" s="4">
        <f t="shared" si="97"/>
        <v>1587</v>
      </c>
    </row>
    <row r="3091" spans="1:11">
      <c r="A3091" t="s">
        <v>1046</v>
      </c>
      <c r="B3091" t="s">
        <v>10</v>
      </c>
      <c r="C3091" s="3">
        <v>46128</v>
      </c>
      <c r="D3091" t="s">
        <v>1039</v>
      </c>
      <c r="E3091" t="s">
        <v>21</v>
      </c>
      <c r="F3091" t="s">
        <v>1047</v>
      </c>
      <c r="G3091" t="s">
        <v>14</v>
      </c>
      <c r="H3091" s="4">
        <v>1587</v>
      </c>
      <c r="J3091" t="str">
        <f t="shared" si="96"/>
        <v>0000193815Decennial Unit Population</v>
      </c>
      <c r="K3091" s="4">
        <f t="shared" si="97"/>
        <v>1587</v>
      </c>
    </row>
    <row r="3092" spans="1:11">
      <c r="A3092" t="s">
        <v>1048</v>
      </c>
      <c r="B3092" t="s">
        <v>10</v>
      </c>
      <c r="C3092" s="3">
        <v>46128</v>
      </c>
      <c r="D3092" t="s">
        <v>1039</v>
      </c>
      <c r="E3092" t="s">
        <v>21</v>
      </c>
      <c r="F3092" t="s">
        <v>1049</v>
      </c>
      <c r="G3092" t="s">
        <v>15</v>
      </c>
      <c r="H3092" s="4">
        <v>914</v>
      </c>
      <c r="J3092" t="str">
        <f t="shared" si="96"/>
        <v>0000193817Current Unit Population</v>
      </c>
      <c r="K3092" s="4">
        <f t="shared" si="97"/>
        <v>914</v>
      </c>
    </row>
    <row r="3093" spans="1:11">
      <c r="A3093" t="s">
        <v>1048</v>
      </c>
      <c r="B3093" t="s">
        <v>10</v>
      </c>
      <c r="C3093" s="3">
        <v>46128</v>
      </c>
      <c r="D3093" t="s">
        <v>1039</v>
      </c>
      <c r="E3093" t="s">
        <v>21</v>
      </c>
      <c r="F3093" t="s">
        <v>1049</v>
      </c>
      <c r="G3093" t="s">
        <v>14</v>
      </c>
      <c r="H3093" s="4">
        <v>914</v>
      </c>
      <c r="J3093" t="str">
        <f t="shared" si="96"/>
        <v>0000193817Decennial Unit Population</v>
      </c>
      <c r="K3093" s="4">
        <f t="shared" si="97"/>
        <v>914</v>
      </c>
    </row>
    <row r="3094" spans="1:11">
      <c r="A3094" t="s">
        <v>1048</v>
      </c>
      <c r="B3094" t="s">
        <v>10</v>
      </c>
      <c r="C3094" s="3">
        <v>46128</v>
      </c>
      <c r="D3094" t="s">
        <v>1039</v>
      </c>
      <c r="E3094" t="s">
        <v>21</v>
      </c>
      <c r="F3094" t="s">
        <v>1049</v>
      </c>
      <c r="G3094" t="s">
        <v>16</v>
      </c>
      <c r="H3094" s="4">
        <v>0</v>
      </c>
      <c r="J3094" t="str">
        <f t="shared" si="96"/>
        <v>0000193817Consolidated City Population</v>
      </c>
      <c r="K3094" s="4">
        <f t="shared" si="97"/>
        <v>0</v>
      </c>
    </row>
    <row r="3095" spans="1:11">
      <c r="A3095" t="s">
        <v>1048</v>
      </c>
      <c r="B3095" t="s">
        <v>10</v>
      </c>
      <c r="C3095" s="3">
        <v>46128</v>
      </c>
      <c r="D3095" t="s">
        <v>1039</v>
      </c>
      <c r="E3095" t="s">
        <v>21</v>
      </c>
      <c r="F3095" t="s">
        <v>1049</v>
      </c>
      <c r="G3095" t="s">
        <v>19</v>
      </c>
      <c r="H3095" s="4">
        <v>5.1100000000000003</v>
      </c>
      <c r="J3095" t="str">
        <f t="shared" si="96"/>
        <v>0000193817Miles of Road of Unit</v>
      </c>
      <c r="K3095" s="4">
        <f t="shared" si="97"/>
        <v>5.1100000000000003</v>
      </c>
    </row>
    <row r="3096" spans="1:11">
      <c r="A3096" t="s">
        <v>1048</v>
      </c>
      <c r="B3096" t="s">
        <v>10</v>
      </c>
      <c r="C3096" s="3">
        <v>46128</v>
      </c>
      <c r="D3096" t="s">
        <v>1039</v>
      </c>
      <c r="E3096" t="s">
        <v>21</v>
      </c>
      <c r="F3096" t="s">
        <v>1049</v>
      </c>
      <c r="G3096" t="s">
        <v>18</v>
      </c>
      <c r="H3096" s="4">
        <v>0</v>
      </c>
      <c r="J3096" t="str">
        <f t="shared" si="96"/>
        <v>0000193817Registered Vehicles</v>
      </c>
      <c r="K3096" s="4">
        <f t="shared" si="97"/>
        <v>0</v>
      </c>
    </row>
    <row r="3097" spans="1:11">
      <c r="A3097" t="s">
        <v>1048</v>
      </c>
      <c r="B3097" t="s">
        <v>10</v>
      </c>
      <c r="C3097" s="3">
        <v>46128</v>
      </c>
      <c r="D3097" t="s">
        <v>1039</v>
      </c>
      <c r="E3097" t="s">
        <v>21</v>
      </c>
      <c r="F3097" t="s">
        <v>1049</v>
      </c>
      <c r="G3097" t="s">
        <v>17</v>
      </c>
      <c r="H3097" s="4">
        <v>0</v>
      </c>
      <c r="J3097" t="str">
        <f t="shared" si="96"/>
        <v>0000193817Registered Automobiles</v>
      </c>
      <c r="K3097" s="4">
        <f t="shared" si="97"/>
        <v>0</v>
      </c>
    </row>
    <row r="3098" spans="1:11">
      <c r="A3098" t="s">
        <v>1050</v>
      </c>
      <c r="B3098" t="s">
        <v>10</v>
      </c>
      <c r="C3098" s="3">
        <v>46128</v>
      </c>
      <c r="D3098" t="s">
        <v>1039</v>
      </c>
      <c r="E3098" t="s">
        <v>21</v>
      </c>
      <c r="F3098" t="s">
        <v>1051</v>
      </c>
      <c r="G3098" t="s">
        <v>19</v>
      </c>
      <c r="H3098" s="4">
        <v>12.79</v>
      </c>
      <c r="J3098" t="str">
        <f t="shared" si="96"/>
        <v>0000193818Miles of Road of Unit</v>
      </c>
      <c r="K3098" s="4">
        <f t="shared" si="97"/>
        <v>12.79</v>
      </c>
    </row>
    <row r="3099" spans="1:11">
      <c r="A3099" t="s">
        <v>1050</v>
      </c>
      <c r="B3099" t="s">
        <v>10</v>
      </c>
      <c r="C3099" s="3">
        <v>46128</v>
      </c>
      <c r="D3099" t="s">
        <v>1039</v>
      </c>
      <c r="E3099" t="s">
        <v>21</v>
      </c>
      <c r="F3099" t="s">
        <v>1051</v>
      </c>
      <c r="G3099" t="s">
        <v>16</v>
      </c>
      <c r="H3099" s="4">
        <v>0</v>
      </c>
      <c r="J3099" t="str">
        <f t="shared" si="96"/>
        <v>0000193818Consolidated City Population</v>
      </c>
      <c r="K3099" s="4">
        <f t="shared" si="97"/>
        <v>0</v>
      </c>
    </row>
    <row r="3100" spans="1:11">
      <c r="A3100" t="s">
        <v>1050</v>
      </c>
      <c r="B3100" t="s">
        <v>10</v>
      </c>
      <c r="C3100" s="3">
        <v>46128</v>
      </c>
      <c r="D3100" t="s">
        <v>1039</v>
      </c>
      <c r="E3100" t="s">
        <v>21</v>
      </c>
      <c r="F3100" t="s">
        <v>1051</v>
      </c>
      <c r="G3100" t="s">
        <v>15</v>
      </c>
      <c r="H3100" s="4">
        <v>2184</v>
      </c>
      <c r="J3100" t="str">
        <f t="shared" si="96"/>
        <v>0000193818Current Unit Population</v>
      </c>
      <c r="K3100" s="4">
        <f t="shared" si="97"/>
        <v>2184</v>
      </c>
    </row>
    <row r="3101" spans="1:11">
      <c r="A3101" t="s">
        <v>1050</v>
      </c>
      <c r="B3101" t="s">
        <v>10</v>
      </c>
      <c r="C3101" s="3">
        <v>46128</v>
      </c>
      <c r="D3101" t="s">
        <v>1039</v>
      </c>
      <c r="E3101" t="s">
        <v>21</v>
      </c>
      <c r="F3101" t="s">
        <v>1051</v>
      </c>
      <c r="G3101" t="s">
        <v>14</v>
      </c>
      <c r="H3101" s="4">
        <v>2184</v>
      </c>
      <c r="J3101" t="str">
        <f t="shared" si="96"/>
        <v>0000193818Decennial Unit Population</v>
      </c>
      <c r="K3101" s="4">
        <f t="shared" si="97"/>
        <v>2184</v>
      </c>
    </row>
    <row r="3102" spans="1:11">
      <c r="A3102" t="s">
        <v>1050</v>
      </c>
      <c r="B3102" t="s">
        <v>10</v>
      </c>
      <c r="C3102" s="3">
        <v>46128</v>
      </c>
      <c r="D3102" t="s">
        <v>1039</v>
      </c>
      <c r="E3102" t="s">
        <v>21</v>
      </c>
      <c r="F3102" t="s">
        <v>1051</v>
      </c>
      <c r="G3102" t="s">
        <v>17</v>
      </c>
      <c r="H3102" s="4">
        <v>0</v>
      </c>
      <c r="J3102" t="str">
        <f t="shared" si="96"/>
        <v>0000193818Registered Automobiles</v>
      </c>
      <c r="K3102" s="4">
        <f t="shared" si="97"/>
        <v>0</v>
      </c>
    </row>
    <row r="3103" spans="1:11">
      <c r="A3103" t="s">
        <v>1050</v>
      </c>
      <c r="B3103" t="s">
        <v>10</v>
      </c>
      <c r="C3103" s="3">
        <v>46128</v>
      </c>
      <c r="D3103" t="s">
        <v>1039</v>
      </c>
      <c r="E3103" t="s">
        <v>21</v>
      </c>
      <c r="F3103" t="s">
        <v>1051</v>
      </c>
      <c r="G3103" t="s">
        <v>18</v>
      </c>
      <c r="H3103" s="4">
        <v>0</v>
      </c>
      <c r="J3103" t="str">
        <f t="shared" si="96"/>
        <v>0000193818Registered Vehicles</v>
      </c>
      <c r="K3103" s="4">
        <f t="shared" si="97"/>
        <v>0</v>
      </c>
    </row>
    <row r="3104" spans="1:11">
      <c r="A3104" t="s">
        <v>1052</v>
      </c>
      <c r="B3104" t="s">
        <v>10</v>
      </c>
      <c r="C3104" s="3">
        <v>46128</v>
      </c>
      <c r="D3104" t="s">
        <v>1039</v>
      </c>
      <c r="E3104" t="s">
        <v>21</v>
      </c>
      <c r="F3104" t="s">
        <v>1053</v>
      </c>
      <c r="G3104" t="s">
        <v>19</v>
      </c>
      <c r="H3104" s="4">
        <v>4.95</v>
      </c>
      <c r="J3104" t="str">
        <f t="shared" si="96"/>
        <v>0000193812Miles of Road of Unit</v>
      </c>
      <c r="K3104" s="4">
        <f t="shared" si="97"/>
        <v>4.95</v>
      </c>
    </row>
    <row r="3105" spans="1:11">
      <c r="A3105" t="s">
        <v>1052</v>
      </c>
      <c r="B3105" t="s">
        <v>10</v>
      </c>
      <c r="C3105" s="3">
        <v>46128</v>
      </c>
      <c r="D3105" t="s">
        <v>1039</v>
      </c>
      <c r="E3105" t="s">
        <v>21</v>
      </c>
      <c r="F3105" t="s">
        <v>1053</v>
      </c>
      <c r="G3105" t="s">
        <v>14</v>
      </c>
      <c r="H3105" s="4">
        <v>417</v>
      </c>
      <c r="J3105" t="str">
        <f t="shared" si="96"/>
        <v>0000193812Decennial Unit Population</v>
      </c>
      <c r="K3105" s="4">
        <f t="shared" si="97"/>
        <v>417</v>
      </c>
    </row>
    <row r="3106" spans="1:11">
      <c r="A3106" t="s">
        <v>1052</v>
      </c>
      <c r="B3106" t="s">
        <v>10</v>
      </c>
      <c r="C3106" s="3">
        <v>46128</v>
      </c>
      <c r="D3106" t="s">
        <v>1039</v>
      </c>
      <c r="E3106" t="s">
        <v>21</v>
      </c>
      <c r="F3106" t="s">
        <v>1053</v>
      </c>
      <c r="G3106" t="s">
        <v>15</v>
      </c>
      <c r="H3106" s="4">
        <v>417</v>
      </c>
      <c r="J3106" t="str">
        <f t="shared" si="96"/>
        <v>0000193812Current Unit Population</v>
      </c>
      <c r="K3106" s="4">
        <f t="shared" si="97"/>
        <v>417</v>
      </c>
    </row>
    <row r="3107" spans="1:11">
      <c r="A3107" t="s">
        <v>1052</v>
      </c>
      <c r="B3107" t="s">
        <v>10</v>
      </c>
      <c r="C3107" s="3">
        <v>46128</v>
      </c>
      <c r="D3107" t="s">
        <v>1039</v>
      </c>
      <c r="E3107" t="s">
        <v>21</v>
      </c>
      <c r="F3107" t="s">
        <v>1053</v>
      </c>
      <c r="G3107" t="s">
        <v>16</v>
      </c>
      <c r="H3107" s="4">
        <v>0</v>
      </c>
      <c r="J3107" t="str">
        <f t="shared" si="96"/>
        <v>0000193812Consolidated City Population</v>
      </c>
      <c r="K3107" s="4">
        <f t="shared" si="97"/>
        <v>0</v>
      </c>
    </row>
    <row r="3108" spans="1:11">
      <c r="A3108" t="s">
        <v>1052</v>
      </c>
      <c r="B3108" t="s">
        <v>10</v>
      </c>
      <c r="C3108" s="3">
        <v>46128</v>
      </c>
      <c r="D3108" t="s">
        <v>1039</v>
      </c>
      <c r="E3108" t="s">
        <v>21</v>
      </c>
      <c r="F3108" t="s">
        <v>1053</v>
      </c>
      <c r="G3108" t="s">
        <v>17</v>
      </c>
      <c r="H3108" s="4">
        <v>0</v>
      </c>
      <c r="J3108" t="str">
        <f t="shared" si="96"/>
        <v>0000193812Registered Automobiles</v>
      </c>
      <c r="K3108" s="4">
        <f t="shared" si="97"/>
        <v>0</v>
      </c>
    </row>
    <row r="3109" spans="1:11">
      <c r="A3109" t="s">
        <v>1052</v>
      </c>
      <c r="B3109" t="s">
        <v>10</v>
      </c>
      <c r="C3109" s="3">
        <v>46128</v>
      </c>
      <c r="D3109" t="s">
        <v>1039</v>
      </c>
      <c r="E3109" t="s">
        <v>21</v>
      </c>
      <c r="F3109" t="s">
        <v>1053</v>
      </c>
      <c r="G3109" t="s">
        <v>18</v>
      </c>
      <c r="H3109" s="4">
        <v>0</v>
      </c>
      <c r="J3109" t="str">
        <f t="shared" si="96"/>
        <v>0000193812Registered Vehicles</v>
      </c>
      <c r="K3109" s="4">
        <f t="shared" si="97"/>
        <v>0</v>
      </c>
    </row>
    <row r="3110" spans="1:11">
      <c r="A3110" t="s">
        <v>1054</v>
      </c>
      <c r="B3110" t="s">
        <v>10</v>
      </c>
      <c r="C3110" s="3">
        <v>46128</v>
      </c>
      <c r="D3110" t="s">
        <v>1055</v>
      </c>
      <c r="E3110" t="s">
        <v>12</v>
      </c>
      <c r="F3110" t="s">
        <v>13</v>
      </c>
      <c r="G3110" t="s">
        <v>14</v>
      </c>
      <c r="H3110" s="4">
        <v>9453</v>
      </c>
      <c r="J3110" t="str">
        <f t="shared" si="96"/>
        <v>0000077690Decennial Unit Population</v>
      </c>
      <c r="K3110" s="4">
        <f t="shared" si="97"/>
        <v>9453</v>
      </c>
    </row>
    <row r="3111" spans="1:11">
      <c r="A3111" t="s">
        <v>1054</v>
      </c>
      <c r="B3111" t="s">
        <v>10</v>
      </c>
      <c r="C3111" s="3">
        <v>46128</v>
      </c>
      <c r="D3111" t="s">
        <v>1055</v>
      </c>
      <c r="E3111" t="s">
        <v>12</v>
      </c>
      <c r="F3111" t="s">
        <v>13</v>
      </c>
      <c r="G3111" t="s">
        <v>15</v>
      </c>
      <c r="H3111" s="4">
        <v>9453</v>
      </c>
      <c r="J3111" t="str">
        <f t="shared" si="96"/>
        <v>0000077690Current Unit Population</v>
      </c>
      <c r="K3111" s="4">
        <f t="shared" si="97"/>
        <v>9453</v>
      </c>
    </row>
    <row r="3112" spans="1:11">
      <c r="A3112" t="s">
        <v>1054</v>
      </c>
      <c r="B3112" t="s">
        <v>10</v>
      </c>
      <c r="C3112" s="3">
        <v>46128</v>
      </c>
      <c r="D3112" t="s">
        <v>1055</v>
      </c>
      <c r="E3112" t="s">
        <v>12</v>
      </c>
      <c r="F3112" t="s">
        <v>13</v>
      </c>
      <c r="G3112" t="s">
        <v>16</v>
      </c>
      <c r="H3112" s="4">
        <v>0</v>
      </c>
      <c r="J3112" t="str">
        <f t="shared" si="96"/>
        <v>0000077690Consolidated City Population</v>
      </c>
      <c r="K3112" s="4">
        <f t="shared" si="97"/>
        <v>0</v>
      </c>
    </row>
    <row r="3113" spans="1:11">
      <c r="A3113" t="s">
        <v>1054</v>
      </c>
      <c r="B3113" t="s">
        <v>10</v>
      </c>
      <c r="C3113" s="3">
        <v>46128</v>
      </c>
      <c r="D3113" t="s">
        <v>1055</v>
      </c>
      <c r="E3113" t="s">
        <v>12</v>
      </c>
      <c r="F3113" t="s">
        <v>13</v>
      </c>
      <c r="G3113" t="s">
        <v>17</v>
      </c>
      <c r="H3113" s="4">
        <v>10826</v>
      </c>
      <c r="J3113" t="str">
        <f t="shared" si="96"/>
        <v>0000077690Registered Automobiles</v>
      </c>
      <c r="K3113" s="4">
        <f t="shared" si="97"/>
        <v>10826</v>
      </c>
    </row>
    <row r="3114" spans="1:11">
      <c r="A3114" t="s">
        <v>1054</v>
      </c>
      <c r="B3114" t="s">
        <v>10</v>
      </c>
      <c r="C3114" s="3">
        <v>46128</v>
      </c>
      <c r="D3114" t="s">
        <v>1055</v>
      </c>
      <c r="E3114" t="s">
        <v>12</v>
      </c>
      <c r="F3114" t="s">
        <v>13</v>
      </c>
      <c r="G3114" t="s">
        <v>18</v>
      </c>
      <c r="H3114" s="4">
        <v>22571</v>
      </c>
      <c r="J3114" t="str">
        <f t="shared" si="96"/>
        <v>0000077690Registered Vehicles</v>
      </c>
      <c r="K3114" s="4">
        <f t="shared" si="97"/>
        <v>22571</v>
      </c>
    </row>
    <row r="3115" spans="1:11">
      <c r="A3115" t="s">
        <v>1054</v>
      </c>
      <c r="B3115" t="s">
        <v>10</v>
      </c>
      <c r="C3115" s="3">
        <v>46128</v>
      </c>
      <c r="D3115" t="s">
        <v>1055</v>
      </c>
      <c r="E3115" t="s">
        <v>12</v>
      </c>
      <c r="F3115" t="s">
        <v>13</v>
      </c>
      <c r="G3115" t="s">
        <v>19</v>
      </c>
      <c r="H3115" s="4">
        <v>745.22</v>
      </c>
      <c r="J3115" t="str">
        <f t="shared" si="96"/>
        <v>0000077690Miles of Road of Unit</v>
      </c>
      <c r="K3115" s="4">
        <f t="shared" si="97"/>
        <v>745.22</v>
      </c>
    </row>
    <row r="3116" spans="1:11">
      <c r="A3116" t="s">
        <v>1056</v>
      </c>
      <c r="B3116" t="s">
        <v>10</v>
      </c>
      <c r="C3116" s="3">
        <v>46128</v>
      </c>
      <c r="D3116" t="s">
        <v>1055</v>
      </c>
      <c r="E3116" t="s">
        <v>21</v>
      </c>
      <c r="F3116" t="s">
        <v>1057</v>
      </c>
      <c r="G3116" t="s">
        <v>19</v>
      </c>
      <c r="H3116" s="4">
        <v>35.700000000000003</v>
      </c>
      <c r="J3116" t="str">
        <f t="shared" si="96"/>
        <v>0000193833Miles of Road of Unit</v>
      </c>
      <c r="K3116" s="4">
        <f t="shared" si="97"/>
        <v>35.700000000000003</v>
      </c>
    </row>
    <row r="3117" spans="1:11">
      <c r="A3117" t="s">
        <v>1056</v>
      </c>
      <c r="B3117" t="s">
        <v>10</v>
      </c>
      <c r="C3117" s="3">
        <v>46128</v>
      </c>
      <c r="D3117" t="s">
        <v>1055</v>
      </c>
      <c r="E3117" t="s">
        <v>21</v>
      </c>
      <c r="F3117" t="s">
        <v>1057</v>
      </c>
      <c r="G3117" t="s">
        <v>18</v>
      </c>
      <c r="H3117" s="4">
        <v>0</v>
      </c>
      <c r="J3117" t="str">
        <f t="shared" si="96"/>
        <v>0000193833Registered Vehicles</v>
      </c>
      <c r="K3117" s="4">
        <f t="shared" si="97"/>
        <v>0</v>
      </c>
    </row>
    <row r="3118" spans="1:11">
      <c r="A3118" t="s">
        <v>1056</v>
      </c>
      <c r="B3118" t="s">
        <v>10</v>
      </c>
      <c r="C3118" s="3">
        <v>46128</v>
      </c>
      <c r="D3118" t="s">
        <v>1055</v>
      </c>
      <c r="E3118" t="s">
        <v>21</v>
      </c>
      <c r="F3118" t="s">
        <v>1057</v>
      </c>
      <c r="G3118" t="s">
        <v>17</v>
      </c>
      <c r="H3118" s="4">
        <v>0</v>
      </c>
      <c r="J3118" t="str">
        <f t="shared" si="96"/>
        <v>0000193833Registered Automobiles</v>
      </c>
      <c r="K3118" s="4">
        <f t="shared" si="97"/>
        <v>0</v>
      </c>
    </row>
    <row r="3119" spans="1:11">
      <c r="A3119" t="s">
        <v>1056</v>
      </c>
      <c r="B3119" t="s">
        <v>10</v>
      </c>
      <c r="C3119" s="3">
        <v>46128</v>
      </c>
      <c r="D3119" t="s">
        <v>1055</v>
      </c>
      <c r="E3119" t="s">
        <v>21</v>
      </c>
      <c r="F3119" t="s">
        <v>1057</v>
      </c>
      <c r="G3119" t="s">
        <v>16</v>
      </c>
      <c r="H3119" s="4">
        <v>0</v>
      </c>
      <c r="J3119" t="str">
        <f t="shared" si="96"/>
        <v>0000193833Consolidated City Population</v>
      </c>
      <c r="K3119" s="4">
        <f t="shared" si="97"/>
        <v>0</v>
      </c>
    </row>
    <row r="3120" spans="1:11">
      <c r="A3120" t="s">
        <v>1056</v>
      </c>
      <c r="B3120" t="s">
        <v>10</v>
      </c>
      <c r="C3120" s="3">
        <v>46128</v>
      </c>
      <c r="D3120" t="s">
        <v>1055</v>
      </c>
      <c r="E3120" t="s">
        <v>21</v>
      </c>
      <c r="F3120" t="s">
        <v>1057</v>
      </c>
      <c r="G3120" t="s">
        <v>15</v>
      </c>
      <c r="H3120" s="4">
        <v>6208</v>
      </c>
      <c r="J3120" t="str">
        <f t="shared" si="96"/>
        <v>0000193833Current Unit Population</v>
      </c>
      <c r="K3120" s="4">
        <f t="shared" si="97"/>
        <v>6208</v>
      </c>
    </row>
    <row r="3121" spans="1:11">
      <c r="A3121" t="s">
        <v>1056</v>
      </c>
      <c r="B3121" t="s">
        <v>10</v>
      </c>
      <c r="C3121" s="3">
        <v>46128</v>
      </c>
      <c r="D3121" t="s">
        <v>1055</v>
      </c>
      <c r="E3121" t="s">
        <v>21</v>
      </c>
      <c r="F3121" t="s">
        <v>1057</v>
      </c>
      <c r="G3121" t="s">
        <v>14</v>
      </c>
      <c r="H3121" s="4">
        <v>6208</v>
      </c>
      <c r="J3121" t="str">
        <f t="shared" si="96"/>
        <v>0000193833Decennial Unit Population</v>
      </c>
      <c r="K3121" s="4">
        <f t="shared" si="97"/>
        <v>6208</v>
      </c>
    </row>
    <row r="3122" spans="1:11">
      <c r="A3122" t="s">
        <v>1058</v>
      </c>
      <c r="B3122" t="s">
        <v>10</v>
      </c>
      <c r="C3122" s="3">
        <v>46128</v>
      </c>
      <c r="D3122" t="s">
        <v>1055</v>
      </c>
      <c r="E3122" t="s">
        <v>21</v>
      </c>
      <c r="F3122" t="s">
        <v>1059</v>
      </c>
      <c r="G3122" t="s">
        <v>19</v>
      </c>
      <c r="H3122" s="4">
        <v>6.9</v>
      </c>
      <c r="J3122" t="str">
        <f t="shared" si="96"/>
        <v>0000193831Miles of Road of Unit</v>
      </c>
      <c r="K3122" s="4">
        <f t="shared" si="97"/>
        <v>6.9</v>
      </c>
    </row>
    <row r="3123" spans="1:11">
      <c r="A3123" t="s">
        <v>1058</v>
      </c>
      <c r="B3123" t="s">
        <v>10</v>
      </c>
      <c r="C3123" s="3">
        <v>46128</v>
      </c>
      <c r="D3123" t="s">
        <v>1055</v>
      </c>
      <c r="E3123" t="s">
        <v>21</v>
      </c>
      <c r="F3123" t="s">
        <v>1059</v>
      </c>
      <c r="G3123" t="s">
        <v>15</v>
      </c>
      <c r="H3123" s="4">
        <v>918</v>
      </c>
      <c r="J3123" t="str">
        <f t="shared" si="96"/>
        <v>0000193831Current Unit Population</v>
      </c>
      <c r="K3123" s="4">
        <f t="shared" si="97"/>
        <v>918</v>
      </c>
    </row>
    <row r="3124" spans="1:11">
      <c r="A3124" t="s">
        <v>1058</v>
      </c>
      <c r="B3124" t="s">
        <v>10</v>
      </c>
      <c r="C3124" s="3">
        <v>46128</v>
      </c>
      <c r="D3124" t="s">
        <v>1055</v>
      </c>
      <c r="E3124" t="s">
        <v>21</v>
      </c>
      <c r="F3124" t="s">
        <v>1059</v>
      </c>
      <c r="G3124" t="s">
        <v>16</v>
      </c>
      <c r="H3124" s="4">
        <v>0</v>
      </c>
      <c r="J3124" t="str">
        <f t="shared" si="96"/>
        <v>0000193831Consolidated City Population</v>
      </c>
      <c r="K3124" s="4">
        <f t="shared" si="97"/>
        <v>0</v>
      </c>
    </row>
    <row r="3125" spans="1:11">
      <c r="A3125" t="s">
        <v>1058</v>
      </c>
      <c r="B3125" t="s">
        <v>10</v>
      </c>
      <c r="C3125" s="3">
        <v>46128</v>
      </c>
      <c r="D3125" t="s">
        <v>1055</v>
      </c>
      <c r="E3125" t="s">
        <v>21</v>
      </c>
      <c r="F3125" t="s">
        <v>1059</v>
      </c>
      <c r="G3125" t="s">
        <v>17</v>
      </c>
      <c r="H3125" s="4">
        <v>0</v>
      </c>
      <c r="J3125" t="str">
        <f t="shared" si="96"/>
        <v>0000193831Registered Automobiles</v>
      </c>
      <c r="K3125" s="4">
        <f t="shared" si="97"/>
        <v>0</v>
      </c>
    </row>
    <row r="3126" spans="1:11">
      <c r="A3126" t="s">
        <v>1058</v>
      </c>
      <c r="B3126" t="s">
        <v>10</v>
      </c>
      <c r="C3126" s="3">
        <v>46128</v>
      </c>
      <c r="D3126" t="s">
        <v>1055</v>
      </c>
      <c r="E3126" t="s">
        <v>21</v>
      </c>
      <c r="F3126" t="s">
        <v>1059</v>
      </c>
      <c r="G3126" t="s">
        <v>18</v>
      </c>
      <c r="H3126" s="4">
        <v>0</v>
      </c>
      <c r="J3126" t="str">
        <f t="shared" si="96"/>
        <v>0000193831Registered Vehicles</v>
      </c>
      <c r="K3126" s="4">
        <f t="shared" si="97"/>
        <v>0</v>
      </c>
    </row>
    <row r="3127" spans="1:11">
      <c r="A3127" t="s">
        <v>1058</v>
      </c>
      <c r="B3127" t="s">
        <v>10</v>
      </c>
      <c r="C3127" s="3">
        <v>46128</v>
      </c>
      <c r="D3127" t="s">
        <v>1055</v>
      </c>
      <c r="E3127" t="s">
        <v>21</v>
      </c>
      <c r="F3127" t="s">
        <v>1059</v>
      </c>
      <c r="G3127" t="s">
        <v>14</v>
      </c>
      <c r="H3127" s="4">
        <v>918</v>
      </c>
      <c r="J3127" t="str">
        <f t="shared" si="96"/>
        <v>0000193831Decennial Unit Population</v>
      </c>
      <c r="K3127" s="4">
        <f t="shared" si="97"/>
        <v>918</v>
      </c>
    </row>
    <row r="3128" spans="1:11">
      <c r="A3128" t="s">
        <v>1060</v>
      </c>
      <c r="B3128" t="s">
        <v>10</v>
      </c>
      <c r="C3128" s="3">
        <v>46128</v>
      </c>
      <c r="D3128" t="s">
        <v>1055</v>
      </c>
      <c r="E3128" t="s">
        <v>21</v>
      </c>
      <c r="F3128" t="s">
        <v>1061</v>
      </c>
      <c r="G3128" t="s">
        <v>14</v>
      </c>
      <c r="H3128" s="4">
        <v>245</v>
      </c>
      <c r="J3128" t="str">
        <f t="shared" si="96"/>
        <v>0000193832Decennial Unit Population</v>
      </c>
      <c r="K3128" s="4">
        <f t="shared" si="97"/>
        <v>245</v>
      </c>
    </row>
    <row r="3129" spans="1:11">
      <c r="A3129" t="s">
        <v>1060</v>
      </c>
      <c r="B3129" t="s">
        <v>10</v>
      </c>
      <c r="C3129" s="3">
        <v>46128</v>
      </c>
      <c r="D3129" t="s">
        <v>1055</v>
      </c>
      <c r="E3129" t="s">
        <v>21</v>
      </c>
      <c r="F3129" t="s">
        <v>1061</v>
      </c>
      <c r="G3129" t="s">
        <v>19</v>
      </c>
      <c r="H3129" s="4">
        <v>1.48</v>
      </c>
      <c r="J3129" t="str">
        <f t="shared" si="96"/>
        <v>0000193832Miles of Road of Unit</v>
      </c>
      <c r="K3129" s="4">
        <f t="shared" si="97"/>
        <v>1.48</v>
      </c>
    </row>
    <row r="3130" spans="1:11">
      <c r="A3130" t="s">
        <v>1060</v>
      </c>
      <c r="B3130" t="s">
        <v>10</v>
      </c>
      <c r="C3130" s="3">
        <v>46128</v>
      </c>
      <c r="D3130" t="s">
        <v>1055</v>
      </c>
      <c r="E3130" t="s">
        <v>21</v>
      </c>
      <c r="F3130" t="s">
        <v>1061</v>
      </c>
      <c r="G3130" t="s">
        <v>18</v>
      </c>
      <c r="H3130" s="4">
        <v>0</v>
      </c>
      <c r="J3130" t="str">
        <f t="shared" si="96"/>
        <v>0000193832Registered Vehicles</v>
      </c>
      <c r="K3130" s="4">
        <f t="shared" si="97"/>
        <v>0</v>
      </c>
    </row>
    <row r="3131" spans="1:11">
      <c r="A3131" t="s">
        <v>1060</v>
      </c>
      <c r="B3131" t="s">
        <v>10</v>
      </c>
      <c r="C3131" s="3">
        <v>46128</v>
      </c>
      <c r="D3131" t="s">
        <v>1055</v>
      </c>
      <c r="E3131" t="s">
        <v>21</v>
      </c>
      <c r="F3131" t="s">
        <v>1061</v>
      </c>
      <c r="G3131" t="s">
        <v>17</v>
      </c>
      <c r="H3131" s="4">
        <v>0</v>
      </c>
      <c r="J3131" t="str">
        <f t="shared" si="96"/>
        <v>0000193832Registered Automobiles</v>
      </c>
      <c r="K3131" s="4">
        <f t="shared" si="97"/>
        <v>0</v>
      </c>
    </row>
    <row r="3132" spans="1:11">
      <c r="A3132" t="s">
        <v>1060</v>
      </c>
      <c r="B3132" t="s">
        <v>10</v>
      </c>
      <c r="C3132" s="3">
        <v>46128</v>
      </c>
      <c r="D3132" t="s">
        <v>1055</v>
      </c>
      <c r="E3132" t="s">
        <v>21</v>
      </c>
      <c r="F3132" t="s">
        <v>1061</v>
      </c>
      <c r="G3132" t="s">
        <v>16</v>
      </c>
      <c r="H3132" s="4">
        <v>0</v>
      </c>
      <c r="J3132" t="str">
        <f t="shared" si="96"/>
        <v>0000193832Consolidated City Population</v>
      </c>
      <c r="K3132" s="4">
        <f t="shared" si="97"/>
        <v>0</v>
      </c>
    </row>
    <row r="3133" spans="1:11">
      <c r="A3133" t="s">
        <v>1060</v>
      </c>
      <c r="B3133" t="s">
        <v>10</v>
      </c>
      <c r="C3133" s="3">
        <v>46128</v>
      </c>
      <c r="D3133" t="s">
        <v>1055</v>
      </c>
      <c r="E3133" t="s">
        <v>21</v>
      </c>
      <c r="F3133" t="s">
        <v>1061</v>
      </c>
      <c r="G3133" t="s">
        <v>15</v>
      </c>
      <c r="H3133" s="4">
        <v>245</v>
      </c>
      <c r="J3133" t="str">
        <f t="shared" si="96"/>
        <v>0000193832Current Unit Population</v>
      </c>
      <c r="K3133" s="4">
        <f t="shared" si="97"/>
        <v>245</v>
      </c>
    </row>
    <row r="3134" spans="1:11">
      <c r="A3134" t="s">
        <v>1062</v>
      </c>
      <c r="B3134" t="s">
        <v>10</v>
      </c>
      <c r="C3134" s="3">
        <v>46128</v>
      </c>
      <c r="D3134" t="s">
        <v>1063</v>
      </c>
      <c r="E3134" t="s">
        <v>12</v>
      </c>
      <c r="F3134" t="s">
        <v>13</v>
      </c>
      <c r="G3134" t="s">
        <v>14</v>
      </c>
      <c r="H3134" s="4">
        <v>108345</v>
      </c>
      <c r="J3134" t="str">
        <f t="shared" si="96"/>
        <v>0000082980Decennial Unit Population</v>
      </c>
      <c r="K3134" s="4">
        <f t="shared" si="97"/>
        <v>108345</v>
      </c>
    </row>
    <row r="3135" spans="1:11">
      <c r="A3135" t="s">
        <v>1062</v>
      </c>
      <c r="B3135" t="s">
        <v>10</v>
      </c>
      <c r="C3135" s="3">
        <v>46128</v>
      </c>
      <c r="D3135" t="s">
        <v>1063</v>
      </c>
      <c r="E3135" t="s">
        <v>12</v>
      </c>
      <c r="F3135" t="s">
        <v>13</v>
      </c>
      <c r="G3135" t="s">
        <v>15</v>
      </c>
      <c r="H3135" s="4">
        <v>108345</v>
      </c>
      <c r="J3135" t="str">
        <f t="shared" si="96"/>
        <v>0000082980Current Unit Population</v>
      </c>
      <c r="K3135" s="4">
        <f t="shared" si="97"/>
        <v>108345</v>
      </c>
    </row>
    <row r="3136" spans="1:11">
      <c r="A3136" t="s">
        <v>1062</v>
      </c>
      <c r="B3136" t="s">
        <v>10</v>
      </c>
      <c r="C3136" s="3">
        <v>46128</v>
      </c>
      <c r="D3136" t="s">
        <v>1063</v>
      </c>
      <c r="E3136" t="s">
        <v>12</v>
      </c>
      <c r="F3136" t="s">
        <v>13</v>
      </c>
      <c r="G3136" t="s">
        <v>16</v>
      </c>
      <c r="H3136" s="4">
        <v>0</v>
      </c>
      <c r="J3136" t="str">
        <f t="shared" si="96"/>
        <v>0000082980Consolidated City Population</v>
      </c>
      <c r="K3136" s="4">
        <f t="shared" si="97"/>
        <v>0</v>
      </c>
    </row>
    <row r="3137" spans="1:11">
      <c r="A3137" t="s">
        <v>1062</v>
      </c>
      <c r="B3137" t="s">
        <v>10</v>
      </c>
      <c r="C3137" s="3">
        <v>46128</v>
      </c>
      <c r="D3137" t="s">
        <v>1063</v>
      </c>
      <c r="E3137" t="s">
        <v>12</v>
      </c>
      <c r="F3137" t="s">
        <v>13</v>
      </c>
      <c r="G3137" t="s">
        <v>17</v>
      </c>
      <c r="H3137" s="4">
        <v>179197</v>
      </c>
      <c r="J3137" t="str">
        <f t="shared" si="96"/>
        <v>0000082980Registered Automobiles</v>
      </c>
      <c r="K3137" s="4">
        <f t="shared" si="97"/>
        <v>179197</v>
      </c>
    </row>
    <row r="3138" spans="1:11">
      <c r="A3138" t="s">
        <v>1062</v>
      </c>
      <c r="B3138" t="s">
        <v>10</v>
      </c>
      <c r="C3138" s="3">
        <v>46128</v>
      </c>
      <c r="D3138" t="s">
        <v>1063</v>
      </c>
      <c r="E3138" t="s">
        <v>12</v>
      </c>
      <c r="F3138" t="s">
        <v>13</v>
      </c>
      <c r="G3138" t="s">
        <v>18</v>
      </c>
      <c r="H3138" s="4">
        <v>246074</v>
      </c>
      <c r="J3138" t="str">
        <f t="shared" si="96"/>
        <v>0000082980Registered Vehicles</v>
      </c>
      <c r="K3138" s="4">
        <f t="shared" si="97"/>
        <v>246074</v>
      </c>
    </row>
    <row r="3139" spans="1:11">
      <c r="A3139" t="s">
        <v>1062</v>
      </c>
      <c r="B3139" t="s">
        <v>10</v>
      </c>
      <c r="C3139" s="3">
        <v>46128</v>
      </c>
      <c r="D3139" t="s">
        <v>1063</v>
      </c>
      <c r="E3139" t="s">
        <v>12</v>
      </c>
      <c r="F3139" t="s">
        <v>13</v>
      </c>
      <c r="G3139" t="s">
        <v>19</v>
      </c>
      <c r="H3139" s="4">
        <v>1129.3499999999999</v>
      </c>
      <c r="J3139" t="str">
        <f t="shared" ref="J3139:J3202" si="98">A3139&amp;G3139</f>
        <v>0000082980Miles of Road of Unit</v>
      </c>
      <c r="K3139" s="4">
        <f t="shared" ref="K3139:K3202" si="99">H3139</f>
        <v>1129.3499999999999</v>
      </c>
    </row>
    <row r="3140" spans="1:11">
      <c r="A3140" t="s">
        <v>1064</v>
      </c>
      <c r="B3140" t="s">
        <v>10</v>
      </c>
      <c r="C3140" s="3">
        <v>46128</v>
      </c>
      <c r="D3140" t="s">
        <v>1063</v>
      </c>
      <c r="E3140" t="s">
        <v>21</v>
      </c>
      <c r="F3140" t="s">
        <v>1065</v>
      </c>
      <c r="G3140" t="s">
        <v>19</v>
      </c>
      <c r="H3140" s="4">
        <v>489.34</v>
      </c>
      <c r="J3140" t="str">
        <f t="shared" si="98"/>
        <v>0000193869Miles of Road of Unit</v>
      </c>
      <c r="K3140" s="4">
        <f t="shared" si="99"/>
        <v>489.34</v>
      </c>
    </row>
    <row r="3141" spans="1:11">
      <c r="A3141" t="s">
        <v>1064</v>
      </c>
      <c r="B3141" t="s">
        <v>10</v>
      </c>
      <c r="C3141" s="3">
        <v>46128</v>
      </c>
      <c r="D3141" t="s">
        <v>1063</v>
      </c>
      <c r="E3141" t="s">
        <v>21</v>
      </c>
      <c r="F3141" t="s">
        <v>1065</v>
      </c>
      <c r="G3141" t="s">
        <v>18</v>
      </c>
      <c r="H3141" s="4">
        <v>0</v>
      </c>
      <c r="J3141" t="str">
        <f t="shared" si="98"/>
        <v>0000193869Registered Vehicles</v>
      </c>
      <c r="K3141" s="4">
        <f t="shared" si="99"/>
        <v>0</v>
      </c>
    </row>
    <row r="3142" spans="1:11">
      <c r="A3142" t="s">
        <v>1064</v>
      </c>
      <c r="B3142" t="s">
        <v>10</v>
      </c>
      <c r="C3142" s="3">
        <v>46128</v>
      </c>
      <c r="D3142" t="s">
        <v>1063</v>
      </c>
      <c r="E3142" t="s">
        <v>21</v>
      </c>
      <c r="F3142" t="s">
        <v>1065</v>
      </c>
      <c r="G3142" t="s">
        <v>17</v>
      </c>
      <c r="H3142" s="4">
        <v>0</v>
      </c>
      <c r="J3142" t="str">
        <f t="shared" si="98"/>
        <v>0000193869Registered Automobiles</v>
      </c>
      <c r="K3142" s="4">
        <f t="shared" si="99"/>
        <v>0</v>
      </c>
    </row>
    <row r="3143" spans="1:11">
      <c r="A3143" t="s">
        <v>1064</v>
      </c>
      <c r="B3143" t="s">
        <v>10</v>
      </c>
      <c r="C3143" s="3">
        <v>46128</v>
      </c>
      <c r="D3143" t="s">
        <v>1063</v>
      </c>
      <c r="E3143" t="s">
        <v>21</v>
      </c>
      <c r="F3143" t="s">
        <v>1065</v>
      </c>
      <c r="G3143" t="s">
        <v>16</v>
      </c>
      <c r="H3143" s="4">
        <v>0</v>
      </c>
      <c r="J3143" t="str">
        <f t="shared" si="98"/>
        <v>0000193869Consolidated City Population</v>
      </c>
      <c r="K3143" s="4">
        <f t="shared" si="99"/>
        <v>0</v>
      </c>
    </row>
    <row r="3144" spans="1:11">
      <c r="A3144" t="s">
        <v>1064</v>
      </c>
      <c r="B3144" t="s">
        <v>10</v>
      </c>
      <c r="C3144" s="3">
        <v>46128</v>
      </c>
      <c r="D3144" t="s">
        <v>1063</v>
      </c>
      <c r="E3144" t="s">
        <v>21</v>
      </c>
      <c r="F3144" t="s">
        <v>1065</v>
      </c>
      <c r="G3144" t="s">
        <v>15</v>
      </c>
      <c r="H3144" s="4">
        <v>103453</v>
      </c>
      <c r="J3144" t="str">
        <f t="shared" si="98"/>
        <v>0000193869Current Unit Population</v>
      </c>
      <c r="K3144" s="4">
        <f t="shared" si="99"/>
        <v>103453</v>
      </c>
    </row>
    <row r="3145" spans="1:11">
      <c r="A3145" t="s">
        <v>1064</v>
      </c>
      <c r="B3145" t="s">
        <v>10</v>
      </c>
      <c r="C3145" s="3">
        <v>46128</v>
      </c>
      <c r="D3145" t="s">
        <v>1063</v>
      </c>
      <c r="E3145" t="s">
        <v>21</v>
      </c>
      <c r="F3145" t="s">
        <v>1065</v>
      </c>
      <c r="G3145" t="s">
        <v>14</v>
      </c>
      <c r="H3145" s="4">
        <v>103453</v>
      </c>
      <c r="J3145" t="str">
        <f t="shared" si="98"/>
        <v>0000193869Decennial Unit Population</v>
      </c>
      <c r="K3145" s="4">
        <f t="shared" si="99"/>
        <v>103453</v>
      </c>
    </row>
    <row r="3146" spans="1:11">
      <c r="A3146" t="s">
        <v>1066</v>
      </c>
      <c r="B3146" t="s">
        <v>10</v>
      </c>
      <c r="C3146" s="3">
        <v>46128</v>
      </c>
      <c r="D3146" t="s">
        <v>1063</v>
      </c>
      <c r="E3146" t="s">
        <v>21</v>
      </c>
      <c r="F3146" t="s">
        <v>1067</v>
      </c>
      <c r="G3146" t="s">
        <v>16</v>
      </c>
      <c r="H3146" s="4">
        <v>0</v>
      </c>
      <c r="J3146" t="str">
        <f t="shared" si="98"/>
        <v>0000193862Consolidated City Population</v>
      </c>
      <c r="K3146" s="4">
        <f t="shared" si="99"/>
        <v>0</v>
      </c>
    </row>
    <row r="3147" spans="1:11">
      <c r="A3147" t="s">
        <v>1066</v>
      </c>
      <c r="B3147" t="s">
        <v>10</v>
      </c>
      <c r="C3147" s="3">
        <v>46128</v>
      </c>
      <c r="D3147" t="s">
        <v>1063</v>
      </c>
      <c r="E3147" t="s">
        <v>21</v>
      </c>
      <c r="F3147" t="s">
        <v>1067</v>
      </c>
      <c r="G3147" t="s">
        <v>19</v>
      </c>
      <c r="H3147" s="4">
        <v>189.24</v>
      </c>
      <c r="J3147" t="str">
        <f t="shared" si="98"/>
        <v>0000193862Miles of Road of Unit</v>
      </c>
      <c r="K3147" s="4">
        <f t="shared" si="99"/>
        <v>189.24</v>
      </c>
    </row>
    <row r="3148" spans="1:11">
      <c r="A3148" t="s">
        <v>1066</v>
      </c>
      <c r="B3148" t="s">
        <v>10</v>
      </c>
      <c r="C3148" s="3">
        <v>46128</v>
      </c>
      <c r="D3148" t="s">
        <v>1063</v>
      </c>
      <c r="E3148" t="s">
        <v>21</v>
      </c>
      <c r="F3148" t="s">
        <v>1067</v>
      </c>
      <c r="G3148" t="s">
        <v>18</v>
      </c>
      <c r="H3148" s="4">
        <v>0</v>
      </c>
      <c r="J3148" t="str">
        <f t="shared" si="98"/>
        <v>0000193862Registered Vehicles</v>
      </c>
      <c r="K3148" s="4">
        <f t="shared" si="99"/>
        <v>0</v>
      </c>
    </row>
    <row r="3149" spans="1:11">
      <c r="A3149" t="s">
        <v>1066</v>
      </c>
      <c r="B3149" t="s">
        <v>10</v>
      </c>
      <c r="C3149" s="3">
        <v>46128</v>
      </c>
      <c r="D3149" t="s">
        <v>1063</v>
      </c>
      <c r="E3149" t="s">
        <v>21</v>
      </c>
      <c r="F3149" t="s">
        <v>1067</v>
      </c>
      <c r="G3149" t="s">
        <v>17</v>
      </c>
      <c r="H3149" s="4">
        <v>0</v>
      </c>
      <c r="J3149" t="str">
        <f t="shared" si="98"/>
        <v>0000193862Registered Automobiles</v>
      </c>
      <c r="K3149" s="4">
        <f t="shared" si="99"/>
        <v>0</v>
      </c>
    </row>
    <row r="3150" spans="1:11">
      <c r="A3150" t="s">
        <v>1066</v>
      </c>
      <c r="B3150" t="s">
        <v>10</v>
      </c>
      <c r="C3150" s="3">
        <v>46128</v>
      </c>
      <c r="D3150" t="s">
        <v>1063</v>
      </c>
      <c r="E3150" t="s">
        <v>21</v>
      </c>
      <c r="F3150" t="s">
        <v>1067</v>
      </c>
      <c r="G3150" t="s">
        <v>15</v>
      </c>
      <c r="H3150" s="4">
        <v>51063</v>
      </c>
      <c r="J3150" t="str">
        <f t="shared" si="98"/>
        <v>0000193862Current Unit Population</v>
      </c>
      <c r="K3150" s="4">
        <f t="shared" si="99"/>
        <v>51063</v>
      </c>
    </row>
    <row r="3151" spans="1:11">
      <c r="A3151" t="s">
        <v>1066</v>
      </c>
      <c r="B3151" t="s">
        <v>10</v>
      </c>
      <c r="C3151" s="3">
        <v>46128</v>
      </c>
      <c r="D3151" t="s">
        <v>1063</v>
      </c>
      <c r="E3151" t="s">
        <v>21</v>
      </c>
      <c r="F3151" t="s">
        <v>1067</v>
      </c>
      <c r="G3151" t="s">
        <v>14</v>
      </c>
      <c r="H3151" s="4">
        <v>51063</v>
      </c>
      <c r="J3151" t="str">
        <f t="shared" si="98"/>
        <v>0000193862Decennial Unit Population</v>
      </c>
      <c r="K3151" s="4">
        <f t="shared" si="99"/>
        <v>51063</v>
      </c>
    </row>
    <row r="3152" spans="1:11">
      <c r="A3152" t="s">
        <v>1068</v>
      </c>
      <c r="B3152" t="s">
        <v>10</v>
      </c>
      <c r="C3152" s="3">
        <v>46128</v>
      </c>
      <c r="D3152" t="s">
        <v>1063</v>
      </c>
      <c r="E3152" t="s">
        <v>21</v>
      </c>
      <c r="F3152" t="s">
        <v>1069</v>
      </c>
      <c r="G3152" t="s">
        <v>15</v>
      </c>
      <c r="H3152" s="4">
        <v>118</v>
      </c>
      <c r="J3152" t="str">
        <f t="shared" si="98"/>
        <v>0000193860Current Unit Population</v>
      </c>
      <c r="K3152" s="4">
        <f t="shared" si="99"/>
        <v>118</v>
      </c>
    </row>
    <row r="3153" spans="1:11">
      <c r="A3153" t="s">
        <v>1068</v>
      </c>
      <c r="B3153" t="s">
        <v>10</v>
      </c>
      <c r="C3153" s="3">
        <v>46128</v>
      </c>
      <c r="D3153" t="s">
        <v>1063</v>
      </c>
      <c r="E3153" t="s">
        <v>21</v>
      </c>
      <c r="F3153" t="s">
        <v>1069</v>
      </c>
      <c r="G3153" t="s">
        <v>14</v>
      </c>
      <c r="H3153" s="4">
        <v>118</v>
      </c>
      <c r="J3153" t="str">
        <f t="shared" si="98"/>
        <v>0000193860Decennial Unit Population</v>
      </c>
      <c r="K3153" s="4">
        <f t="shared" si="99"/>
        <v>118</v>
      </c>
    </row>
    <row r="3154" spans="1:11">
      <c r="A3154" t="s">
        <v>1068</v>
      </c>
      <c r="B3154" t="s">
        <v>10</v>
      </c>
      <c r="C3154" s="3">
        <v>46128</v>
      </c>
      <c r="D3154" t="s">
        <v>1063</v>
      </c>
      <c r="E3154" t="s">
        <v>21</v>
      </c>
      <c r="F3154" t="s">
        <v>1069</v>
      </c>
      <c r="G3154" t="s">
        <v>18</v>
      </c>
      <c r="H3154" s="4">
        <v>0</v>
      </c>
      <c r="J3154" t="str">
        <f t="shared" si="98"/>
        <v>0000193860Registered Vehicles</v>
      </c>
      <c r="K3154" s="4">
        <f t="shared" si="99"/>
        <v>0</v>
      </c>
    </row>
    <row r="3155" spans="1:11">
      <c r="A3155" t="s">
        <v>1068</v>
      </c>
      <c r="B3155" t="s">
        <v>10</v>
      </c>
      <c r="C3155" s="3">
        <v>46128</v>
      </c>
      <c r="D3155" t="s">
        <v>1063</v>
      </c>
      <c r="E3155" t="s">
        <v>21</v>
      </c>
      <c r="F3155" t="s">
        <v>1069</v>
      </c>
      <c r="G3155" t="s">
        <v>19</v>
      </c>
      <c r="H3155" s="4">
        <v>1.59</v>
      </c>
      <c r="J3155" t="str">
        <f t="shared" si="98"/>
        <v>0000193860Miles of Road of Unit</v>
      </c>
      <c r="K3155" s="4">
        <f t="shared" si="99"/>
        <v>1.59</v>
      </c>
    </row>
    <row r="3156" spans="1:11">
      <c r="A3156" t="s">
        <v>1068</v>
      </c>
      <c r="B3156" t="s">
        <v>10</v>
      </c>
      <c r="C3156" s="3">
        <v>46128</v>
      </c>
      <c r="D3156" t="s">
        <v>1063</v>
      </c>
      <c r="E3156" t="s">
        <v>21</v>
      </c>
      <c r="F3156" t="s">
        <v>1069</v>
      </c>
      <c r="G3156" t="s">
        <v>16</v>
      </c>
      <c r="H3156" s="4">
        <v>0</v>
      </c>
      <c r="J3156" t="str">
        <f t="shared" si="98"/>
        <v>0000193860Consolidated City Population</v>
      </c>
      <c r="K3156" s="4">
        <f t="shared" si="99"/>
        <v>0</v>
      </c>
    </row>
    <row r="3157" spans="1:11">
      <c r="A3157" t="s">
        <v>1068</v>
      </c>
      <c r="B3157" t="s">
        <v>10</v>
      </c>
      <c r="C3157" s="3">
        <v>46128</v>
      </c>
      <c r="D3157" t="s">
        <v>1063</v>
      </c>
      <c r="E3157" t="s">
        <v>21</v>
      </c>
      <c r="F3157" t="s">
        <v>1069</v>
      </c>
      <c r="G3157" t="s">
        <v>17</v>
      </c>
      <c r="H3157" s="4">
        <v>0</v>
      </c>
      <c r="J3157" t="str">
        <f t="shared" si="98"/>
        <v>0000193860Registered Automobiles</v>
      </c>
      <c r="K3157" s="4">
        <f t="shared" si="99"/>
        <v>0</v>
      </c>
    </row>
    <row r="3158" spans="1:11">
      <c r="A3158" t="s">
        <v>1070</v>
      </c>
      <c r="B3158" t="s">
        <v>762</v>
      </c>
      <c r="C3158" s="3">
        <v>46128</v>
      </c>
      <c r="D3158" t="s">
        <v>1063</v>
      </c>
      <c r="E3158" t="s">
        <v>21</v>
      </c>
      <c r="F3158" t="s">
        <v>1071</v>
      </c>
      <c r="G3158" t="s">
        <v>19</v>
      </c>
      <c r="H3158" s="4">
        <v>6.89</v>
      </c>
      <c r="J3158" t="str">
        <f t="shared" si="98"/>
        <v>0000193861Miles of Road of Unit</v>
      </c>
      <c r="K3158" s="4">
        <f t="shared" si="99"/>
        <v>6.89</v>
      </c>
    </row>
    <row r="3159" spans="1:11">
      <c r="A3159" t="s">
        <v>1070</v>
      </c>
      <c r="B3159" t="s">
        <v>762</v>
      </c>
      <c r="C3159" s="3">
        <v>46128</v>
      </c>
      <c r="D3159" t="s">
        <v>1063</v>
      </c>
      <c r="E3159" t="s">
        <v>21</v>
      </c>
      <c r="F3159" t="s">
        <v>1071</v>
      </c>
      <c r="G3159" t="s">
        <v>18</v>
      </c>
      <c r="H3159" s="4">
        <v>0</v>
      </c>
      <c r="J3159" t="str">
        <f t="shared" si="98"/>
        <v>0000193861Registered Vehicles</v>
      </c>
      <c r="K3159" s="4">
        <f t="shared" si="99"/>
        <v>0</v>
      </c>
    </row>
    <row r="3160" spans="1:11">
      <c r="A3160" t="s">
        <v>1070</v>
      </c>
      <c r="B3160" t="s">
        <v>762</v>
      </c>
      <c r="C3160" s="3">
        <v>46128</v>
      </c>
      <c r="D3160" t="s">
        <v>1063</v>
      </c>
      <c r="E3160" t="s">
        <v>21</v>
      </c>
      <c r="F3160" t="s">
        <v>1071</v>
      </c>
      <c r="G3160" t="s">
        <v>17</v>
      </c>
      <c r="H3160" s="4">
        <v>0</v>
      </c>
      <c r="J3160" t="str">
        <f t="shared" si="98"/>
        <v>0000193861Registered Automobiles</v>
      </c>
      <c r="K3160" s="4">
        <f t="shared" si="99"/>
        <v>0</v>
      </c>
    </row>
    <row r="3161" spans="1:11">
      <c r="A3161" t="s">
        <v>1070</v>
      </c>
      <c r="B3161" t="s">
        <v>762</v>
      </c>
      <c r="C3161" s="3">
        <v>46128</v>
      </c>
      <c r="D3161" t="s">
        <v>1063</v>
      </c>
      <c r="E3161" t="s">
        <v>21</v>
      </c>
      <c r="F3161" t="s">
        <v>1071</v>
      </c>
      <c r="G3161" t="s">
        <v>15</v>
      </c>
      <c r="H3161" s="4">
        <v>879</v>
      </c>
      <c r="J3161" t="str">
        <f t="shared" si="98"/>
        <v>0000193861Current Unit Population</v>
      </c>
      <c r="K3161" s="4">
        <f t="shared" si="99"/>
        <v>879</v>
      </c>
    </row>
    <row r="3162" spans="1:11">
      <c r="A3162" t="s">
        <v>1070</v>
      </c>
      <c r="B3162" t="s">
        <v>762</v>
      </c>
      <c r="C3162" s="3">
        <v>46128</v>
      </c>
      <c r="D3162" t="s">
        <v>1063</v>
      </c>
      <c r="E3162" t="s">
        <v>21</v>
      </c>
      <c r="F3162" t="s">
        <v>1071</v>
      </c>
      <c r="G3162" t="s">
        <v>14</v>
      </c>
      <c r="H3162" s="4">
        <v>879</v>
      </c>
      <c r="J3162" t="str">
        <f t="shared" si="98"/>
        <v>0000193861Decennial Unit Population</v>
      </c>
      <c r="K3162" s="4">
        <f t="shared" si="99"/>
        <v>879</v>
      </c>
    </row>
    <row r="3163" spans="1:11">
      <c r="A3163" t="s">
        <v>1070</v>
      </c>
      <c r="B3163" t="s">
        <v>762</v>
      </c>
      <c r="C3163" s="3">
        <v>46128</v>
      </c>
      <c r="D3163" t="s">
        <v>1063</v>
      </c>
      <c r="E3163" t="s">
        <v>21</v>
      </c>
      <c r="F3163" t="s">
        <v>1071</v>
      </c>
      <c r="G3163" t="s">
        <v>16</v>
      </c>
      <c r="H3163" s="4">
        <v>0</v>
      </c>
      <c r="J3163" t="str">
        <f t="shared" si="98"/>
        <v>0000193861Consolidated City Population</v>
      </c>
      <c r="K3163" s="4">
        <f t="shared" si="99"/>
        <v>0</v>
      </c>
    </row>
    <row r="3164" spans="1:11">
      <c r="A3164" t="s">
        <v>1072</v>
      </c>
      <c r="B3164" t="s">
        <v>10</v>
      </c>
      <c r="C3164" s="3">
        <v>46128</v>
      </c>
      <c r="D3164" t="s">
        <v>1063</v>
      </c>
      <c r="E3164" t="s">
        <v>21</v>
      </c>
      <c r="F3164" t="s">
        <v>1073</v>
      </c>
      <c r="G3164" t="s">
        <v>15</v>
      </c>
      <c r="H3164" s="4">
        <v>1891</v>
      </c>
      <c r="J3164" t="str">
        <f t="shared" si="98"/>
        <v>0000193864Current Unit Population</v>
      </c>
      <c r="K3164" s="4">
        <f t="shared" si="99"/>
        <v>1891</v>
      </c>
    </row>
    <row r="3165" spans="1:11">
      <c r="A3165" t="s">
        <v>1072</v>
      </c>
      <c r="B3165" t="s">
        <v>10</v>
      </c>
      <c r="C3165" s="3">
        <v>46128</v>
      </c>
      <c r="D3165" t="s">
        <v>1063</v>
      </c>
      <c r="E3165" t="s">
        <v>21</v>
      </c>
      <c r="F3165" t="s">
        <v>1073</v>
      </c>
      <c r="G3165" t="s">
        <v>14</v>
      </c>
      <c r="H3165" s="4">
        <v>1891</v>
      </c>
      <c r="J3165" t="str">
        <f t="shared" si="98"/>
        <v>0000193864Decennial Unit Population</v>
      </c>
      <c r="K3165" s="4">
        <f t="shared" si="99"/>
        <v>1891</v>
      </c>
    </row>
    <row r="3166" spans="1:11">
      <c r="A3166" t="s">
        <v>1072</v>
      </c>
      <c r="B3166" t="s">
        <v>10</v>
      </c>
      <c r="C3166" s="3">
        <v>46128</v>
      </c>
      <c r="D3166" t="s">
        <v>1063</v>
      </c>
      <c r="E3166" t="s">
        <v>21</v>
      </c>
      <c r="F3166" t="s">
        <v>1073</v>
      </c>
      <c r="G3166" t="s">
        <v>16</v>
      </c>
      <c r="H3166" s="4">
        <v>0</v>
      </c>
      <c r="J3166" t="str">
        <f t="shared" si="98"/>
        <v>0000193864Consolidated City Population</v>
      </c>
      <c r="K3166" s="4">
        <f t="shared" si="99"/>
        <v>0</v>
      </c>
    </row>
    <row r="3167" spans="1:11">
      <c r="A3167" t="s">
        <v>1072</v>
      </c>
      <c r="B3167" t="s">
        <v>10</v>
      </c>
      <c r="C3167" s="3">
        <v>46128</v>
      </c>
      <c r="D3167" t="s">
        <v>1063</v>
      </c>
      <c r="E3167" t="s">
        <v>21</v>
      </c>
      <c r="F3167" t="s">
        <v>1073</v>
      </c>
      <c r="G3167" t="s">
        <v>18</v>
      </c>
      <c r="H3167" s="4">
        <v>0</v>
      </c>
      <c r="J3167" t="str">
        <f t="shared" si="98"/>
        <v>0000193864Registered Vehicles</v>
      </c>
      <c r="K3167" s="4">
        <f t="shared" si="99"/>
        <v>0</v>
      </c>
    </row>
    <row r="3168" spans="1:11">
      <c r="A3168" t="s">
        <v>1072</v>
      </c>
      <c r="B3168" t="s">
        <v>10</v>
      </c>
      <c r="C3168" s="3">
        <v>46128</v>
      </c>
      <c r="D3168" t="s">
        <v>1063</v>
      </c>
      <c r="E3168" t="s">
        <v>21</v>
      </c>
      <c r="F3168" t="s">
        <v>1073</v>
      </c>
      <c r="G3168" t="s">
        <v>17</v>
      </c>
      <c r="H3168" s="4">
        <v>0</v>
      </c>
      <c r="J3168" t="str">
        <f t="shared" si="98"/>
        <v>0000193864Registered Automobiles</v>
      </c>
      <c r="K3168" s="4">
        <f t="shared" si="99"/>
        <v>0</v>
      </c>
    </row>
    <row r="3169" spans="1:11">
      <c r="A3169" t="s">
        <v>1072</v>
      </c>
      <c r="B3169" t="s">
        <v>10</v>
      </c>
      <c r="C3169" s="3">
        <v>46128</v>
      </c>
      <c r="D3169" t="s">
        <v>1063</v>
      </c>
      <c r="E3169" t="s">
        <v>21</v>
      </c>
      <c r="F3169" t="s">
        <v>1073</v>
      </c>
      <c r="G3169" t="s">
        <v>19</v>
      </c>
      <c r="H3169" s="4">
        <v>8.23</v>
      </c>
      <c r="J3169" t="str">
        <f t="shared" si="98"/>
        <v>0000193864Miles of Road of Unit</v>
      </c>
      <c r="K3169" s="4">
        <f t="shared" si="99"/>
        <v>8.23</v>
      </c>
    </row>
    <row r="3170" spans="1:11">
      <c r="A3170" t="s">
        <v>1074</v>
      </c>
      <c r="B3170" t="s">
        <v>10</v>
      </c>
      <c r="C3170" s="3">
        <v>46128</v>
      </c>
      <c r="D3170" t="s">
        <v>1063</v>
      </c>
      <c r="E3170" t="s">
        <v>21</v>
      </c>
      <c r="F3170" t="s">
        <v>1075</v>
      </c>
      <c r="G3170" t="s">
        <v>18</v>
      </c>
      <c r="H3170" s="4">
        <v>0</v>
      </c>
      <c r="J3170" t="str">
        <f t="shared" si="98"/>
        <v>0000193866Registered Vehicles</v>
      </c>
      <c r="K3170" s="4">
        <f t="shared" si="99"/>
        <v>0</v>
      </c>
    </row>
    <row r="3171" spans="1:11">
      <c r="A3171" t="s">
        <v>1074</v>
      </c>
      <c r="B3171" t="s">
        <v>10</v>
      </c>
      <c r="C3171" s="3">
        <v>46128</v>
      </c>
      <c r="D3171" t="s">
        <v>1063</v>
      </c>
      <c r="E3171" t="s">
        <v>21</v>
      </c>
      <c r="F3171" t="s">
        <v>1075</v>
      </c>
      <c r="G3171" t="s">
        <v>17</v>
      </c>
      <c r="H3171" s="4">
        <v>0</v>
      </c>
      <c r="J3171" t="str">
        <f t="shared" si="98"/>
        <v>0000193866Registered Automobiles</v>
      </c>
      <c r="K3171" s="4">
        <f t="shared" si="99"/>
        <v>0</v>
      </c>
    </row>
    <row r="3172" spans="1:11">
      <c r="A3172" t="s">
        <v>1074</v>
      </c>
      <c r="B3172" t="s">
        <v>10</v>
      </c>
      <c r="C3172" s="3">
        <v>46128</v>
      </c>
      <c r="D3172" t="s">
        <v>1063</v>
      </c>
      <c r="E3172" t="s">
        <v>21</v>
      </c>
      <c r="F3172" t="s">
        <v>1075</v>
      </c>
      <c r="G3172" t="s">
        <v>16</v>
      </c>
      <c r="H3172" s="4">
        <v>0</v>
      </c>
      <c r="J3172" t="str">
        <f t="shared" si="98"/>
        <v>0000193866Consolidated City Population</v>
      </c>
      <c r="K3172" s="4">
        <f t="shared" si="99"/>
        <v>0</v>
      </c>
    </row>
    <row r="3173" spans="1:11">
      <c r="A3173" t="s">
        <v>1074</v>
      </c>
      <c r="B3173" t="s">
        <v>10</v>
      </c>
      <c r="C3173" s="3">
        <v>46128</v>
      </c>
      <c r="D3173" t="s">
        <v>1063</v>
      </c>
      <c r="E3173" t="s">
        <v>21</v>
      </c>
      <c r="F3173" t="s">
        <v>1075</v>
      </c>
      <c r="G3173" t="s">
        <v>15</v>
      </c>
      <c r="H3173" s="4">
        <v>1623</v>
      </c>
      <c r="J3173" t="str">
        <f t="shared" si="98"/>
        <v>0000193866Current Unit Population</v>
      </c>
      <c r="K3173" s="4">
        <f t="shared" si="99"/>
        <v>1623</v>
      </c>
    </row>
    <row r="3174" spans="1:11">
      <c r="A3174" t="s">
        <v>1074</v>
      </c>
      <c r="B3174" t="s">
        <v>10</v>
      </c>
      <c r="C3174" s="3">
        <v>46128</v>
      </c>
      <c r="D3174" t="s">
        <v>1063</v>
      </c>
      <c r="E3174" t="s">
        <v>21</v>
      </c>
      <c r="F3174" t="s">
        <v>1075</v>
      </c>
      <c r="G3174" t="s">
        <v>14</v>
      </c>
      <c r="H3174" s="4">
        <v>1623</v>
      </c>
      <c r="J3174" t="str">
        <f t="shared" si="98"/>
        <v>0000193866Decennial Unit Population</v>
      </c>
      <c r="K3174" s="4">
        <f t="shared" si="99"/>
        <v>1623</v>
      </c>
    </row>
    <row r="3175" spans="1:11">
      <c r="A3175" t="s">
        <v>1074</v>
      </c>
      <c r="B3175" t="s">
        <v>10</v>
      </c>
      <c r="C3175" s="3">
        <v>46128</v>
      </c>
      <c r="D3175" t="s">
        <v>1063</v>
      </c>
      <c r="E3175" t="s">
        <v>21</v>
      </c>
      <c r="F3175" t="s">
        <v>1075</v>
      </c>
      <c r="G3175" t="s">
        <v>19</v>
      </c>
      <c r="H3175" s="4">
        <v>8.9499999999999993</v>
      </c>
      <c r="J3175" t="str">
        <f t="shared" si="98"/>
        <v>0000193866Miles of Road of Unit</v>
      </c>
      <c r="K3175" s="4">
        <f t="shared" si="99"/>
        <v>8.9499999999999993</v>
      </c>
    </row>
    <row r="3176" spans="1:11">
      <c r="A3176" t="s">
        <v>1076</v>
      </c>
      <c r="B3176" t="s">
        <v>10</v>
      </c>
      <c r="C3176" s="3">
        <v>46128</v>
      </c>
      <c r="D3176" t="s">
        <v>1063</v>
      </c>
      <c r="E3176" t="s">
        <v>21</v>
      </c>
      <c r="F3176" t="s">
        <v>1077</v>
      </c>
      <c r="G3176" t="s">
        <v>19</v>
      </c>
      <c r="H3176" s="4">
        <v>14.7</v>
      </c>
      <c r="J3176" t="str">
        <f t="shared" si="98"/>
        <v>0000193867Miles of Road of Unit</v>
      </c>
      <c r="K3176" s="4">
        <f t="shared" si="99"/>
        <v>14.7</v>
      </c>
    </row>
    <row r="3177" spans="1:11">
      <c r="A3177" t="s">
        <v>1076</v>
      </c>
      <c r="B3177" t="s">
        <v>10</v>
      </c>
      <c r="C3177" s="3">
        <v>46128</v>
      </c>
      <c r="D3177" t="s">
        <v>1063</v>
      </c>
      <c r="E3177" t="s">
        <v>21</v>
      </c>
      <c r="F3177" t="s">
        <v>1077</v>
      </c>
      <c r="G3177" t="s">
        <v>14</v>
      </c>
      <c r="H3177" s="4">
        <v>2590</v>
      </c>
      <c r="J3177" t="str">
        <f t="shared" si="98"/>
        <v>0000193867Decennial Unit Population</v>
      </c>
      <c r="K3177" s="4">
        <f t="shared" si="99"/>
        <v>2590</v>
      </c>
    </row>
    <row r="3178" spans="1:11">
      <c r="A3178" t="s">
        <v>1076</v>
      </c>
      <c r="B3178" t="s">
        <v>10</v>
      </c>
      <c r="C3178" s="3">
        <v>46128</v>
      </c>
      <c r="D3178" t="s">
        <v>1063</v>
      </c>
      <c r="E3178" t="s">
        <v>21</v>
      </c>
      <c r="F3178" t="s">
        <v>1077</v>
      </c>
      <c r="G3178" t="s">
        <v>17</v>
      </c>
      <c r="H3178" s="4">
        <v>0</v>
      </c>
      <c r="J3178" t="str">
        <f t="shared" si="98"/>
        <v>0000193867Registered Automobiles</v>
      </c>
      <c r="K3178" s="4">
        <f t="shared" si="99"/>
        <v>0</v>
      </c>
    </row>
    <row r="3179" spans="1:11">
      <c r="A3179" t="s">
        <v>1076</v>
      </c>
      <c r="B3179" t="s">
        <v>10</v>
      </c>
      <c r="C3179" s="3">
        <v>46128</v>
      </c>
      <c r="D3179" t="s">
        <v>1063</v>
      </c>
      <c r="E3179" t="s">
        <v>21</v>
      </c>
      <c r="F3179" t="s">
        <v>1077</v>
      </c>
      <c r="G3179" t="s">
        <v>18</v>
      </c>
      <c r="H3179" s="4">
        <v>0</v>
      </c>
      <c r="J3179" t="str">
        <f t="shared" si="98"/>
        <v>0000193867Registered Vehicles</v>
      </c>
      <c r="K3179" s="4">
        <f t="shared" si="99"/>
        <v>0</v>
      </c>
    </row>
    <row r="3180" spans="1:11">
      <c r="A3180" t="s">
        <v>1076</v>
      </c>
      <c r="B3180" t="s">
        <v>10</v>
      </c>
      <c r="C3180" s="3">
        <v>46128</v>
      </c>
      <c r="D3180" t="s">
        <v>1063</v>
      </c>
      <c r="E3180" t="s">
        <v>21</v>
      </c>
      <c r="F3180" t="s">
        <v>1077</v>
      </c>
      <c r="G3180" t="s">
        <v>15</v>
      </c>
      <c r="H3180" s="4">
        <v>2590</v>
      </c>
      <c r="J3180" t="str">
        <f t="shared" si="98"/>
        <v>0000193867Current Unit Population</v>
      </c>
      <c r="K3180" s="4">
        <f t="shared" si="99"/>
        <v>2590</v>
      </c>
    </row>
    <row r="3181" spans="1:11">
      <c r="A3181" t="s">
        <v>1076</v>
      </c>
      <c r="B3181" t="s">
        <v>10</v>
      </c>
      <c r="C3181" s="3">
        <v>46128</v>
      </c>
      <c r="D3181" t="s">
        <v>1063</v>
      </c>
      <c r="E3181" t="s">
        <v>21</v>
      </c>
      <c r="F3181" t="s">
        <v>1077</v>
      </c>
      <c r="G3181" t="s">
        <v>16</v>
      </c>
      <c r="H3181" s="4">
        <v>0</v>
      </c>
      <c r="J3181" t="str">
        <f t="shared" si="98"/>
        <v>0000193867Consolidated City Population</v>
      </c>
      <c r="K3181" s="4">
        <f t="shared" si="99"/>
        <v>0</v>
      </c>
    </row>
    <row r="3182" spans="1:11">
      <c r="A3182" t="s">
        <v>1078</v>
      </c>
      <c r="B3182" t="s">
        <v>10</v>
      </c>
      <c r="C3182" s="3">
        <v>46128</v>
      </c>
      <c r="D3182" t="s">
        <v>1063</v>
      </c>
      <c r="E3182" t="s">
        <v>21</v>
      </c>
      <c r="F3182" t="s">
        <v>1079</v>
      </c>
      <c r="G3182" t="s">
        <v>17</v>
      </c>
      <c r="H3182" s="4">
        <v>0</v>
      </c>
      <c r="J3182" t="str">
        <f t="shared" si="98"/>
        <v>0000193868Registered Automobiles</v>
      </c>
      <c r="K3182" s="4">
        <f t="shared" si="99"/>
        <v>0</v>
      </c>
    </row>
    <row r="3183" spans="1:11">
      <c r="A3183" t="s">
        <v>1078</v>
      </c>
      <c r="B3183" t="s">
        <v>10</v>
      </c>
      <c r="C3183" s="3">
        <v>46128</v>
      </c>
      <c r="D3183" t="s">
        <v>1063</v>
      </c>
      <c r="E3183" t="s">
        <v>21</v>
      </c>
      <c r="F3183" t="s">
        <v>1079</v>
      </c>
      <c r="G3183" t="s">
        <v>14</v>
      </c>
      <c r="H3183" s="4">
        <v>854</v>
      </c>
      <c r="J3183" t="str">
        <f t="shared" si="98"/>
        <v>0000193868Decennial Unit Population</v>
      </c>
      <c r="K3183" s="4">
        <f t="shared" si="99"/>
        <v>854</v>
      </c>
    </row>
    <row r="3184" spans="1:11">
      <c r="A3184" t="s">
        <v>1078</v>
      </c>
      <c r="B3184" t="s">
        <v>10</v>
      </c>
      <c r="C3184" s="3">
        <v>46128</v>
      </c>
      <c r="D3184" t="s">
        <v>1063</v>
      </c>
      <c r="E3184" t="s">
        <v>21</v>
      </c>
      <c r="F3184" t="s">
        <v>1079</v>
      </c>
      <c r="G3184" t="s">
        <v>15</v>
      </c>
      <c r="H3184" s="4">
        <v>854</v>
      </c>
      <c r="J3184" t="str">
        <f t="shared" si="98"/>
        <v>0000193868Current Unit Population</v>
      </c>
      <c r="K3184" s="4">
        <f t="shared" si="99"/>
        <v>854</v>
      </c>
    </row>
    <row r="3185" spans="1:11">
      <c r="A3185" t="s">
        <v>1078</v>
      </c>
      <c r="B3185" t="s">
        <v>10</v>
      </c>
      <c r="C3185" s="3">
        <v>46128</v>
      </c>
      <c r="D3185" t="s">
        <v>1063</v>
      </c>
      <c r="E3185" t="s">
        <v>21</v>
      </c>
      <c r="F3185" t="s">
        <v>1079</v>
      </c>
      <c r="G3185" t="s">
        <v>16</v>
      </c>
      <c r="H3185" s="4">
        <v>0</v>
      </c>
      <c r="J3185" t="str">
        <f t="shared" si="98"/>
        <v>0000193868Consolidated City Population</v>
      </c>
      <c r="K3185" s="4">
        <f t="shared" si="99"/>
        <v>0</v>
      </c>
    </row>
    <row r="3186" spans="1:11">
      <c r="A3186" t="s">
        <v>1078</v>
      </c>
      <c r="B3186" t="s">
        <v>10</v>
      </c>
      <c r="C3186" s="3">
        <v>46128</v>
      </c>
      <c r="D3186" t="s">
        <v>1063</v>
      </c>
      <c r="E3186" t="s">
        <v>21</v>
      </c>
      <c r="F3186" t="s">
        <v>1079</v>
      </c>
      <c r="G3186" t="s">
        <v>18</v>
      </c>
      <c r="H3186" s="4">
        <v>0</v>
      </c>
      <c r="J3186" t="str">
        <f t="shared" si="98"/>
        <v>0000193868Registered Vehicles</v>
      </c>
      <c r="K3186" s="4">
        <f t="shared" si="99"/>
        <v>0</v>
      </c>
    </row>
    <row r="3187" spans="1:11">
      <c r="A3187" t="s">
        <v>1078</v>
      </c>
      <c r="B3187" t="s">
        <v>10</v>
      </c>
      <c r="C3187" s="3">
        <v>46128</v>
      </c>
      <c r="D3187" t="s">
        <v>1063</v>
      </c>
      <c r="E3187" t="s">
        <v>21</v>
      </c>
      <c r="F3187" t="s">
        <v>1079</v>
      </c>
      <c r="G3187" t="s">
        <v>19</v>
      </c>
      <c r="H3187" s="4">
        <v>4.22</v>
      </c>
      <c r="J3187" t="str">
        <f t="shared" si="98"/>
        <v>0000193868Miles of Road of Unit</v>
      </c>
      <c r="K3187" s="4">
        <f t="shared" si="99"/>
        <v>4.22</v>
      </c>
    </row>
    <row r="3188" spans="1:11">
      <c r="A3188" t="s">
        <v>1080</v>
      </c>
      <c r="B3188" t="s">
        <v>10</v>
      </c>
      <c r="C3188" s="3">
        <v>46128</v>
      </c>
      <c r="D3188" t="s">
        <v>1063</v>
      </c>
      <c r="E3188" t="s">
        <v>21</v>
      </c>
      <c r="F3188" t="s">
        <v>1081</v>
      </c>
      <c r="G3188" t="s">
        <v>14</v>
      </c>
      <c r="H3188" s="4">
        <v>2096</v>
      </c>
      <c r="J3188" t="str">
        <f t="shared" si="98"/>
        <v>0000193871Decennial Unit Population</v>
      </c>
      <c r="K3188" s="4">
        <f t="shared" si="99"/>
        <v>2096</v>
      </c>
    </row>
    <row r="3189" spans="1:11">
      <c r="A3189" t="s">
        <v>1080</v>
      </c>
      <c r="B3189" t="s">
        <v>10</v>
      </c>
      <c r="C3189" s="3">
        <v>46128</v>
      </c>
      <c r="D3189" t="s">
        <v>1063</v>
      </c>
      <c r="E3189" t="s">
        <v>21</v>
      </c>
      <c r="F3189" t="s">
        <v>1081</v>
      </c>
      <c r="G3189" t="s">
        <v>16</v>
      </c>
      <c r="H3189" s="4">
        <v>0</v>
      </c>
      <c r="J3189" t="str">
        <f t="shared" si="98"/>
        <v>0000193871Consolidated City Population</v>
      </c>
      <c r="K3189" s="4">
        <f t="shared" si="99"/>
        <v>0</v>
      </c>
    </row>
    <row r="3190" spans="1:11">
      <c r="A3190" t="s">
        <v>1080</v>
      </c>
      <c r="B3190" t="s">
        <v>10</v>
      </c>
      <c r="C3190" s="3">
        <v>46128</v>
      </c>
      <c r="D3190" t="s">
        <v>1063</v>
      </c>
      <c r="E3190" t="s">
        <v>21</v>
      </c>
      <c r="F3190" t="s">
        <v>1081</v>
      </c>
      <c r="G3190" t="s">
        <v>15</v>
      </c>
      <c r="H3190" s="4">
        <v>2096</v>
      </c>
      <c r="J3190" t="str">
        <f t="shared" si="98"/>
        <v>0000193871Current Unit Population</v>
      </c>
      <c r="K3190" s="4">
        <f t="shared" si="99"/>
        <v>2096</v>
      </c>
    </row>
    <row r="3191" spans="1:11">
      <c r="A3191" t="s">
        <v>1080</v>
      </c>
      <c r="B3191" t="s">
        <v>10</v>
      </c>
      <c r="C3191" s="3">
        <v>46128</v>
      </c>
      <c r="D3191" t="s">
        <v>1063</v>
      </c>
      <c r="E3191" t="s">
        <v>21</v>
      </c>
      <c r="F3191" t="s">
        <v>1081</v>
      </c>
      <c r="G3191" t="s">
        <v>19</v>
      </c>
      <c r="H3191" s="4">
        <v>13.82</v>
      </c>
      <c r="J3191" t="str">
        <f t="shared" si="98"/>
        <v>0000193871Miles of Road of Unit</v>
      </c>
      <c r="K3191" s="4">
        <f t="shared" si="99"/>
        <v>13.82</v>
      </c>
    </row>
    <row r="3192" spans="1:11">
      <c r="A3192" t="s">
        <v>1080</v>
      </c>
      <c r="B3192" t="s">
        <v>10</v>
      </c>
      <c r="C3192" s="3">
        <v>46128</v>
      </c>
      <c r="D3192" t="s">
        <v>1063</v>
      </c>
      <c r="E3192" t="s">
        <v>21</v>
      </c>
      <c r="F3192" t="s">
        <v>1081</v>
      </c>
      <c r="G3192" t="s">
        <v>18</v>
      </c>
      <c r="H3192" s="4">
        <v>0</v>
      </c>
      <c r="J3192" t="str">
        <f t="shared" si="98"/>
        <v>0000193871Registered Vehicles</v>
      </c>
      <c r="K3192" s="4">
        <f t="shared" si="99"/>
        <v>0</v>
      </c>
    </row>
    <row r="3193" spans="1:11">
      <c r="A3193" t="s">
        <v>1080</v>
      </c>
      <c r="B3193" t="s">
        <v>10</v>
      </c>
      <c r="C3193" s="3">
        <v>46128</v>
      </c>
      <c r="D3193" t="s">
        <v>1063</v>
      </c>
      <c r="E3193" t="s">
        <v>21</v>
      </c>
      <c r="F3193" t="s">
        <v>1081</v>
      </c>
      <c r="G3193" t="s">
        <v>17</v>
      </c>
      <c r="H3193" s="4">
        <v>0</v>
      </c>
      <c r="J3193" t="str">
        <f t="shared" si="98"/>
        <v>0000193871Registered Automobiles</v>
      </c>
      <c r="K3193" s="4">
        <f t="shared" si="99"/>
        <v>0</v>
      </c>
    </row>
    <row r="3194" spans="1:11">
      <c r="A3194" t="s">
        <v>1082</v>
      </c>
      <c r="B3194" t="s">
        <v>10</v>
      </c>
      <c r="C3194" s="3">
        <v>46128</v>
      </c>
      <c r="D3194" t="s">
        <v>1083</v>
      </c>
      <c r="E3194" t="s">
        <v>12</v>
      </c>
      <c r="F3194" t="s">
        <v>13</v>
      </c>
      <c r="G3194" t="s">
        <v>18</v>
      </c>
      <c r="H3194" s="4">
        <v>28410</v>
      </c>
      <c r="J3194" t="str">
        <f t="shared" si="98"/>
        <v>0000075171Registered Vehicles</v>
      </c>
      <c r="K3194" s="4">
        <f t="shared" si="99"/>
        <v>28410</v>
      </c>
    </row>
    <row r="3195" spans="1:11">
      <c r="A3195" t="s">
        <v>1082</v>
      </c>
      <c r="B3195" t="s">
        <v>10</v>
      </c>
      <c r="C3195" s="3">
        <v>46128</v>
      </c>
      <c r="D3195" t="s">
        <v>1083</v>
      </c>
      <c r="E3195" t="s">
        <v>12</v>
      </c>
      <c r="F3195" t="s">
        <v>13</v>
      </c>
      <c r="G3195" t="s">
        <v>17</v>
      </c>
      <c r="H3195" s="4">
        <v>16303</v>
      </c>
      <c r="J3195" t="str">
        <f t="shared" si="98"/>
        <v>0000075171Registered Automobiles</v>
      </c>
      <c r="K3195" s="4">
        <f t="shared" si="99"/>
        <v>16303</v>
      </c>
    </row>
    <row r="3196" spans="1:11">
      <c r="A3196" t="s">
        <v>1082</v>
      </c>
      <c r="B3196" t="s">
        <v>10</v>
      </c>
      <c r="C3196" s="3">
        <v>46128</v>
      </c>
      <c r="D3196" t="s">
        <v>1083</v>
      </c>
      <c r="E3196" t="s">
        <v>12</v>
      </c>
      <c r="F3196" t="s">
        <v>13</v>
      </c>
      <c r="G3196" t="s">
        <v>19</v>
      </c>
      <c r="H3196" s="4">
        <v>309.64999999999998</v>
      </c>
      <c r="J3196" t="str">
        <f t="shared" si="98"/>
        <v>0000075171Miles of Road of Unit</v>
      </c>
      <c r="K3196" s="4">
        <f t="shared" si="99"/>
        <v>309.64999999999998</v>
      </c>
    </row>
    <row r="3197" spans="1:11">
      <c r="A3197" t="s">
        <v>1082</v>
      </c>
      <c r="B3197" t="s">
        <v>10</v>
      </c>
      <c r="C3197" s="3">
        <v>46128</v>
      </c>
      <c r="D3197" t="s">
        <v>1083</v>
      </c>
      <c r="E3197" t="s">
        <v>12</v>
      </c>
      <c r="F3197" t="s">
        <v>13</v>
      </c>
      <c r="G3197" t="s">
        <v>16</v>
      </c>
      <c r="H3197" s="4">
        <v>0</v>
      </c>
      <c r="J3197" t="str">
        <f t="shared" si="98"/>
        <v>0000075171Consolidated City Population</v>
      </c>
      <c r="K3197" s="4">
        <f t="shared" si="99"/>
        <v>0</v>
      </c>
    </row>
    <row r="3198" spans="1:11">
      <c r="A3198" t="s">
        <v>1082</v>
      </c>
      <c r="B3198" t="s">
        <v>10</v>
      </c>
      <c r="C3198" s="3">
        <v>46128</v>
      </c>
      <c r="D3198" t="s">
        <v>1083</v>
      </c>
      <c r="E3198" t="s">
        <v>12</v>
      </c>
      <c r="F3198" t="s">
        <v>13</v>
      </c>
      <c r="G3198" t="s">
        <v>15</v>
      </c>
      <c r="H3198" s="4">
        <v>12975</v>
      </c>
      <c r="J3198" t="str">
        <f t="shared" si="98"/>
        <v>0000075171Current Unit Population</v>
      </c>
      <c r="K3198" s="4">
        <f t="shared" si="99"/>
        <v>12975</v>
      </c>
    </row>
    <row r="3199" spans="1:11">
      <c r="A3199" t="s">
        <v>1082</v>
      </c>
      <c r="B3199" t="s">
        <v>10</v>
      </c>
      <c r="C3199" s="3">
        <v>46128</v>
      </c>
      <c r="D3199" t="s">
        <v>1083</v>
      </c>
      <c r="E3199" t="s">
        <v>12</v>
      </c>
      <c r="F3199" t="s">
        <v>13</v>
      </c>
      <c r="G3199" t="s">
        <v>14</v>
      </c>
      <c r="H3199" s="4">
        <v>12975</v>
      </c>
      <c r="J3199" t="str">
        <f t="shared" si="98"/>
        <v>0000075171Decennial Unit Population</v>
      </c>
      <c r="K3199" s="4">
        <f t="shared" si="99"/>
        <v>12975</v>
      </c>
    </row>
    <row r="3200" spans="1:11">
      <c r="A3200" t="s">
        <v>1084</v>
      </c>
      <c r="B3200" t="s">
        <v>10</v>
      </c>
      <c r="C3200" s="3">
        <v>46128</v>
      </c>
      <c r="D3200" t="s">
        <v>1083</v>
      </c>
      <c r="E3200" t="s">
        <v>21</v>
      </c>
      <c r="F3200" t="s">
        <v>1085</v>
      </c>
      <c r="G3200" t="s">
        <v>17</v>
      </c>
      <c r="H3200" s="4">
        <v>0</v>
      </c>
      <c r="J3200" t="str">
        <f t="shared" si="98"/>
        <v>0000193927Registered Automobiles</v>
      </c>
      <c r="K3200" s="4">
        <f t="shared" si="99"/>
        <v>0</v>
      </c>
    </row>
    <row r="3201" spans="1:11">
      <c r="A3201" t="s">
        <v>1084</v>
      </c>
      <c r="B3201" t="s">
        <v>10</v>
      </c>
      <c r="C3201" s="3">
        <v>46128</v>
      </c>
      <c r="D3201" t="s">
        <v>1083</v>
      </c>
      <c r="E3201" t="s">
        <v>21</v>
      </c>
      <c r="F3201" t="s">
        <v>1085</v>
      </c>
      <c r="G3201" t="s">
        <v>19</v>
      </c>
      <c r="H3201" s="4">
        <v>39.51</v>
      </c>
      <c r="J3201" t="str">
        <f t="shared" si="98"/>
        <v>0000193927Miles of Road of Unit</v>
      </c>
      <c r="K3201" s="4">
        <f t="shared" si="99"/>
        <v>39.51</v>
      </c>
    </row>
    <row r="3202" spans="1:11">
      <c r="A3202" t="s">
        <v>1084</v>
      </c>
      <c r="B3202" t="s">
        <v>10</v>
      </c>
      <c r="C3202" s="3">
        <v>46128</v>
      </c>
      <c r="D3202" t="s">
        <v>1083</v>
      </c>
      <c r="E3202" t="s">
        <v>21</v>
      </c>
      <c r="F3202" t="s">
        <v>1085</v>
      </c>
      <c r="G3202" t="s">
        <v>18</v>
      </c>
      <c r="H3202" s="4">
        <v>0</v>
      </c>
      <c r="J3202" t="str">
        <f t="shared" si="98"/>
        <v>0000193927Registered Vehicles</v>
      </c>
      <c r="K3202" s="4">
        <f t="shared" si="99"/>
        <v>0</v>
      </c>
    </row>
    <row r="3203" spans="1:11">
      <c r="A3203" t="s">
        <v>1084</v>
      </c>
      <c r="B3203" t="s">
        <v>10</v>
      </c>
      <c r="C3203" s="3">
        <v>46128</v>
      </c>
      <c r="D3203" t="s">
        <v>1083</v>
      </c>
      <c r="E3203" t="s">
        <v>21</v>
      </c>
      <c r="F3203" t="s">
        <v>1085</v>
      </c>
      <c r="G3203" t="s">
        <v>16</v>
      </c>
      <c r="H3203" s="4">
        <v>0</v>
      </c>
      <c r="J3203" t="str">
        <f t="shared" ref="J3203:J3266" si="100">A3203&amp;G3203</f>
        <v>0000193927Consolidated City Population</v>
      </c>
      <c r="K3203" s="4">
        <f t="shared" ref="K3203:K3266" si="101">H3203</f>
        <v>0</v>
      </c>
    </row>
    <row r="3204" spans="1:11">
      <c r="A3204" t="s">
        <v>1084</v>
      </c>
      <c r="B3204" t="s">
        <v>10</v>
      </c>
      <c r="C3204" s="3">
        <v>46128</v>
      </c>
      <c r="D3204" t="s">
        <v>1083</v>
      </c>
      <c r="E3204" t="s">
        <v>21</v>
      </c>
      <c r="F3204" t="s">
        <v>1085</v>
      </c>
      <c r="G3204" t="s">
        <v>15</v>
      </c>
      <c r="H3204" s="4">
        <v>7345</v>
      </c>
      <c r="J3204" t="str">
        <f t="shared" si="100"/>
        <v>0000193927Current Unit Population</v>
      </c>
      <c r="K3204" s="4">
        <f t="shared" si="101"/>
        <v>7345</v>
      </c>
    </row>
    <row r="3205" spans="1:11">
      <c r="A3205" t="s">
        <v>1084</v>
      </c>
      <c r="B3205" t="s">
        <v>10</v>
      </c>
      <c r="C3205" s="3">
        <v>46128</v>
      </c>
      <c r="D3205" t="s">
        <v>1083</v>
      </c>
      <c r="E3205" t="s">
        <v>21</v>
      </c>
      <c r="F3205" t="s">
        <v>1085</v>
      </c>
      <c r="G3205" t="s">
        <v>14</v>
      </c>
      <c r="H3205" s="4">
        <v>7345</v>
      </c>
      <c r="J3205" t="str">
        <f t="shared" si="100"/>
        <v>0000193927Decennial Unit Population</v>
      </c>
      <c r="K3205" s="4">
        <f t="shared" si="101"/>
        <v>7345</v>
      </c>
    </row>
    <row r="3206" spans="1:11">
      <c r="A3206" t="s">
        <v>1086</v>
      </c>
      <c r="B3206" t="s">
        <v>10</v>
      </c>
      <c r="C3206" s="3">
        <v>46128</v>
      </c>
      <c r="D3206" t="s">
        <v>1083</v>
      </c>
      <c r="E3206" t="s">
        <v>21</v>
      </c>
      <c r="F3206" t="s">
        <v>1087</v>
      </c>
      <c r="G3206" t="s">
        <v>14</v>
      </c>
      <c r="H3206" s="4">
        <v>4064</v>
      </c>
      <c r="J3206" t="str">
        <f t="shared" si="100"/>
        <v>0000193926Decennial Unit Population</v>
      </c>
      <c r="K3206" s="4">
        <f t="shared" si="101"/>
        <v>4064</v>
      </c>
    </row>
    <row r="3207" spans="1:11">
      <c r="A3207" t="s">
        <v>1086</v>
      </c>
      <c r="B3207" t="s">
        <v>10</v>
      </c>
      <c r="C3207" s="3">
        <v>46128</v>
      </c>
      <c r="D3207" t="s">
        <v>1083</v>
      </c>
      <c r="E3207" t="s">
        <v>21</v>
      </c>
      <c r="F3207" t="s">
        <v>1087</v>
      </c>
      <c r="G3207" t="s">
        <v>17</v>
      </c>
      <c r="H3207" s="4">
        <v>0</v>
      </c>
      <c r="J3207" t="str">
        <f t="shared" si="100"/>
        <v>0000193926Registered Automobiles</v>
      </c>
      <c r="K3207" s="4">
        <f t="shared" si="101"/>
        <v>0</v>
      </c>
    </row>
    <row r="3208" spans="1:11">
      <c r="A3208" t="s">
        <v>1086</v>
      </c>
      <c r="B3208" t="s">
        <v>10</v>
      </c>
      <c r="C3208" s="3">
        <v>46128</v>
      </c>
      <c r="D3208" t="s">
        <v>1083</v>
      </c>
      <c r="E3208" t="s">
        <v>21</v>
      </c>
      <c r="F3208" t="s">
        <v>1087</v>
      </c>
      <c r="G3208" t="s">
        <v>15</v>
      </c>
      <c r="H3208" s="4">
        <v>4064</v>
      </c>
      <c r="J3208" t="str">
        <f t="shared" si="100"/>
        <v>0000193926Current Unit Population</v>
      </c>
      <c r="K3208" s="4">
        <f t="shared" si="101"/>
        <v>4064</v>
      </c>
    </row>
    <row r="3209" spans="1:11">
      <c r="A3209" t="s">
        <v>1086</v>
      </c>
      <c r="B3209" t="s">
        <v>10</v>
      </c>
      <c r="C3209" s="3">
        <v>46128</v>
      </c>
      <c r="D3209" t="s">
        <v>1083</v>
      </c>
      <c r="E3209" t="s">
        <v>21</v>
      </c>
      <c r="F3209" t="s">
        <v>1087</v>
      </c>
      <c r="G3209" t="s">
        <v>16</v>
      </c>
      <c r="H3209" s="4">
        <v>0</v>
      </c>
      <c r="J3209" t="str">
        <f t="shared" si="100"/>
        <v>0000193926Consolidated City Population</v>
      </c>
      <c r="K3209" s="4">
        <f t="shared" si="101"/>
        <v>0</v>
      </c>
    </row>
    <row r="3210" spans="1:11">
      <c r="A3210" t="s">
        <v>1086</v>
      </c>
      <c r="B3210" t="s">
        <v>10</v>
      </c>
      <c r="C3210" s="3">
        <v>46128</v>
      </c>
      <c r="D3210" t="s">
        <v>1083</v>
      </c>
      <c r="E3210" t="s">
        <v>21</v>
      </c>
      <c r="F3210" t="s">
        <v>1087</v>
      </c>
      <c r="G3210" t="s">
        <v>19</v>
      </c>
      <c r="H3210" s="4">
        <v>25.77</v>
      </c>
      <c r="J3210" t="str">
        <f t="shared" si="100"/>
        <v>0000193926Miles of Road of Unit</v>
      </c>
      <c r="K3210" s="4">
        <f t="shared" si="101"/>
        <v>25.77</v>
      </c>
    </row>
    <row r="3211" spans="1:11">
      <c r="A3211" t="s">
        <v>1086</v>
      </c>
      <c r="B3211" t="s">
        <v>10</v>
      </c>
      <c r="C3211" s="3">
        <v>46128</v>
      </c>
      <c r="D3211" t="s">
        <v>1083</v>
      </c>
      <c r="E3211" t="s">
        <v>21</v>
      </c>
      <c r="F3211" t="s">
        <v>1087</v>
      </c>
      <c r="G3211" t="s">
        <v>18</v>
      </c>
      <c r="H3211" s="4">
        <v>0</v>
      </c>
      <c r="J3211" t="str">
        <f t="shared" si="100"/>
        <v>0000193926Registered Vehicles</v>
      </c>
      <c r="K3211" s="4">
        <f t="shared" si="101"/>
        <v>0</v>
      </c>
    </row>
    <row r="3212" spans="1:11">
      <c r="A3212" t="s">
        <v>1088</v>
      </c>
      <c r="B3212" t="s">
        <v>10</v>
      </c>
      <c r="C3212" s="3">
        <v>46128</v>
      </c>
      <c r="D3212" t="s">
        <v>1089</v>
      </c>
      <c r="E3212" t="s">
        <v>12</v>
      </c>
      <c r="F3212" t="s">
        <v>13</v>
      </c>
      <c r="G3212" t="s">
        <v>19</v>
      </c>
      <c r="H3212" s="4">
        <v>830.45</v>
      </c>
      <c r="J3212" t="str">
        <f t="shared" si="100"/>
        <v>0000076143Miles of Road of Unit</v>
      </c>
      <c r="K3212" s="4">
        <f t="shared" si="101"/>
        <v>830.45</v>
      </c>
    </row>
    <row r="3213" spans="1:11">
      <c r="A3213" t="s">
        <v>1088</v>
      </c>
      <c r="B3213" t="s">
        <v>10</v>
      </c>
      <c r="C3213" s="3">
        <v>46128</v>
      </c>
      <c r="D3213" t="s">
        <v>1089</v>
      </c>
      <c r="E3213" t="s">
        <v>12</v>
      </c>
      <c r="F3213" t="s">
        <v>13</v>
      </c>
      <c r="G3213" t="s">
        <v>18</v>
      </c>
      <c r="H3213" s="4">
        <v>56776</v>
      </c>
      <c r="J3213" t="str">
        <f t="shared" si="100"/>
        <v>0000076143Registered Vehicles</v>
      </c>
      <c r="K3213" s="4">
        <f t="shared" si="101"/>
        <v>56776</v>
      </c>
    </row>
    <row r="3214" spans="1:11">
      <c r="A3214" t="s">
        <v>1088</v>
      </c>
      <c r="B3214" t="s">
        <v>10</v>
      </c>
      <c r="C3214" s="3">
        <v>46128</v>
      </c>
      <c r="D3214" t="s">
        <v>1089</v>
      </c>
      <c r="E3214" t="s">
        <v>12</v>
      </c>
      <c r="F3214" t="s">
        <v>13</v>
      </c>
      <c r="G3214" t="s">
        <v>17</v>
      </c>
      <c r="H3214" s="4">
        <v>31480</v>
      </c>
      <c r="J3214" t="str">
        <f t="shared" si="100"/>
        <v>0000076143Registered Automobiles</v>
      </c>
      <c r="K3214" s="4">
        <f t="shared" si="101"/>
        <v>31480</v>
      </c>
    </row>
    <row r="3215" spans="1:11">
      <c r="A3215" t="s">
        <v>1088</v>
      </c>
      <c r="B3215" t="s">
        <v>10</v>
      </c>
      <c r="C3215" s="3">
        <v>46128</v>
      </c>
      <c r="D3215" t="s">
        <v>1089</v>
      </c>
      <c r="E3215" t="s">
        <v>12</v>
      </c>
      <c r="F3215" t="s">
        <v>13</v>
      </c>
      <c r="G3215" t="s">
        <v>16</v>
      </c>
      <c r="H3215" s="4">
        <v>0</v>
      </c>
      <c r="J3215" t="str">
        <f t="shared" si="100"/>
        <v>0000076143Consolidated City Population</v>
      </c>
      <c r="K3215" s="4">
        <f t="shared" si="101"/>
        <v>0</v>
      </c>
    </row>
    <row r="3216" spans="1:11">
      <c r="A3216" t="s">
        <v>1088</v>
      </c>
      <c r="B3216" t="s">
        <v>10</v>
      </c>
      <c r="C3216" s="3">
        <v>46128</v>
      </c>
      <c r="D3216" t="s">
        <v>1089</v>
      </c>
      <c r="E3216" t="s">
        <v>12</v>
      </c>
      <c r="F3216" t="s">
        <v>13</v>
      </c>
      <c r="G3216" t="s">
        <v>15</v>
      </c>
      <c r="H3216" s="4">
        <v>22679</v>
      </c>
      <c r="J3216" t="str">
        <f t="shared" si="100"/>
        <v>0000076143Current Unit Population</v>
      </c>
      <c r="K3216" s="4">
        <f t="shared" si="101"/>
        <v>22679</v>
      </c>
    </row>
    <row r="3217" spans="1:11">
      <c r="A3217" t="s">
        <v>1088</v>
      </c>
      <c r="B3217" t="s">
        <v>10</v>
      </c>
      <c r="C3217" s="3">
        <v>46128</v>
      </c>
      <c r="D3217" t="s">
        <v>1089</v>
      </c>
      <c r="E3217" t="s">
        <v>12</v>
      </c>
      <c r="F3217" t="s">
        <v>13</v>
      </c>
      <c r="G3217" t="s">
        <v>14</v>
      </c>
      <c r="H3217" s="4">
        <v>22679</v>
      </c>
      <c r="J3217" t="str">
        <f t="shared" si="100"/>
        <v>0000076143Decennial Unit Population</v>
      </c>
      <c r="K3217" s="4">
        <f t="shared" si="101"/>
        <v>22679</v>
      </c>
    </row>
    <row r="3218" spans="1:11">
      <c r="A3218" t="s">
        <v>1090</v>
      </c>
      <c r="B3218" t="s">
        <v>10</v>
      </c>
      <c r="C3218" s="3">
        <v>46128</v>
      </c>
      <c r="D3218" t="s">
        <v>1089</v>
      </c>
      <c r="E3218" t="s">
        <v>21</v>
      </c>
      <c r="F3218" t="s">
        <v>1091</v>
      </c>
      <c r="G3218" t="s">
        <v>19</v>
      </c>
      <c r="H3218" s="4">
        <v>101.91</v>
      </c>
      <c r="J3218" t="str">
        <f t="shared" si="100"/>
        <v>0000193933Miles of Road of Unit</v>
      </c>
      <c r="K3218" s="4">
        <f t="shared" si="101"/>
        <v>101.91</v>
      </c>
    </row>
    <row r="3219" spans="1:11">
      <c r="A3219" t="s">
        <v>1090</v>
      </c>
      <c r="B3219" t="s">
        <v>10</v>
      </c>
      <c r="C3219" s="3">
        <v>46128</v>
      </c>
      <c r="D3219" t="s">
        <v>1089</v>
      </c>
      <c r="E3219" t="s">
        <v>21</v>
      </c>
      <c r="F3219" t="s">
        <v>1091</v>
      </c>
      <c r="G3219" t="s">
        <v>18</v>
      </c>
      <c r="H3219" s="4">
        <v>0</v>
      </c>
      <c r="J3219" t="str">
        <f t="shared" si="100"/>
        <v>0000193933Registered Vehicles</v>
      </c>
      <c r="K3219" s="4">
        <f t="shared" si="101"/>
        <v>0</v>
      </c>
    </row>
    <row r="3220" spans="1:11">
      <c r="A3220" t="s">
        <v>1090</v>
      </c>
      <c r="B3220" t="s">
        <v>10</v>
      </c>
      <c r="C3220" s="3">
        <v>46128</v>
      </c>
      <c r="D3220" t="s">
        <v>1089</v>
      </c>
      <c r="E3220" t="s">
        <v>21</v>
      </c>
      <c r="F3220" t="s">
        <v>1091</v>
      </c>
      <c r="G3220" t="s">
        <v>17</v>
      </c>
      <c r="H3220" s="4">
        <v>0</v>
      </c>
      <c r="J3220" t="str">
        <f t="shared" si="100"/>
        <v>0000193933Registered Automobiles</v>
      </c>
      <c r="K3220" s="4">
        <f t="shared" si="101"/>
        <v>0</v>
      </c>
    </row>
    <row r="3221" spans="1:11">
      <c r="A3221" t="s">
        <v>1090</v>
      </c>
      <c r="B3221" t="s">
        <v>10</v>
      </c>
      <c r="C3221" s="3">
        <v>46128</v>
      </c>
      <c r="D3221" t="s">
        <v>1089</v>
      </c>
      <c r="E3221" t="s">
        <v>21</v>
      </c>
      <c r="F3221" t="s">
        <v>1091</v>
      </c>
      <c r="G3221" t="s">
        <v>16</v>
      </c>
      <c r="H3221" s="4">
        <v>0</v>
      </c>
      <c r="J3221" t="str">
        <f t="shared" si="100"/>
        <v>0000193933Consolidated City Population</v>
      </c>
      <c r="K3221" s="4">
        <f t="shared" si="101"/>
        <v>0</v>
      </c>
    </row>
    <row r="3222" spans="1:11">
      <c r="A3222" t="s">
        <v>1090</v>
      </c>
      <c r="B3222" t="s">
        <v>10</v>
      </c>
      <c r="C3222" s="3">
        <v>46128</v>
      </c>
      <c r="D3222" t="s">
        <v>1089</v>
      </c>
      <c r="E3222" t="s">
        <v>21</v>
      </c>
      <c r="F3222" t="s">
        <v>1091</v>
      </c>
      <c r="G3222" t="s">
        <v>15</v>
      </c>
      <c r="H3222" s="4">
        <v>20067</v>
      </c>
      <c r="J3222" t="str">
        <f t="shared" si="100"/>
        <v>0000193933Current Unit Population</v>
      </c>
      <c r="K3222" s="4">
        <f t="shared" si="101"/>
        <v>20067</v>
      </c>
    </row>
    <row r="3223" spans="1:11">
      <c r="A3223" t="s">
        <v>1090</v>
      </c>
      <c r="B3223" t="s">
        <v>10</v>
      </c>
      <c r="C3223" s="3">
        <v>46128</v>
      </c>
      <c r="D3223" t="s">
        <v>1089</v>
      </c>
      <c r="E3223" t="s">
        <v>21</v>
      </c>
      <c r="F3223" t="s">
        <v>1091</v>
      </c>
      <c r="G3223" t="s">
        <v>14</v>
      </c>
      <c r="H3223" s="4">
        <v>20067</v>
      </c>
      <c r="J3223" t="str">
        <f t="shared" si="100"/>
        <v>0000193933Decennial Unit Population</v>
      </c>
      <c r="K3223" s="4">
        <f t="shared" si="101"/>
        <v>20067</v>
      </c>
    </row>
    <row r="3224" spans="1:11">
      <c r="A3224" t="s">
        <v>1092</v>
      </c>
      <c r="B3224" t="s">
        <v>10</v>
      </c>
      <c r="C3224" s="3">
        <v>46128</v>
      </c>
      <c r="D3224" t="s">
        <v>1089</v>
      </c>
      <c r="E3224" t="s">
        <v>21</v>
      </c>
      <c r="F3224" t="s">
        <v>1093</v>
      </c>
      <c r="G3224" t="s">
        <v>14</v>
      </c>
      <c r="H3224" s="4">
        <v>1205</v>
      </c>
      <c r="J3224" t="str">
        <f t="shared" si="100"/>
        <v>0000193932Decennial Unit Population</v>
      </c>
      <c r="K3224" s="4">
        <f t="shared" si="101"/>
        <v>1205</v>
      </c>
    </row>
    <row r="3225" spans="1:11">
      <c r="A3225" t="s">
        <v>1092</v>
      </c>
      <c r="B3225" t="s">
        <v>10</v>
      </c>
      <c r="C3225" s="3">
        <v>46128</v>
      </c>
      <c r="D3225" t="s">
        <v>1089</v>
      </c>
      <c r="E3225" t="s">
        <v>21</v>
      </c>
      <c r="F3225" t="s">
        <v>1093</v>
      </c>
      <c r="G3225" t="s">
        <v>15</v>
      </c>
      <c r="H3225" s="4">
        <v>1205</v>
      </c>
      <c r="J3225" t="str">
        <f t="shared" si="100"/>
        <v>0000193932Current Unit Population</v>
      </c>
      <c r="K3225" s="4">
        <f t="shared" si="101"/>
        <v>1205</v>
      </c>
    </row>
    <row r="3226" spans="1:11">
      <c r="A3226" t="s">
        <v>1092</v>
      </c>
      <c r="B3226" t="s">
        <v>10</v>
      </c>
      <c r="C3226" s="3">
        <v>46128</v>
      </c>
      <c r="D3226" t="s">
        <v>1089</v>
      </c>
      <c r="E3226" t="s">
        <v>21</v>
      </c>
      <c r="F3226" t="s">
        <v>1093</v>
      </c>
      <c r="G3226" t="s">
        <v>16</v>
      </c>
      <c r="H3226" s="4">
        <v>0</v>
      </c>
      <c r="J3226" t="str">
        <f t="shared" si="100"/>
        <v>0000193932Consolidated City Population</v>
      </c>
      <c r="K3226" s="4">
        <f t="shared" si="101"/>
        <v>0</v>
      </c>
    </row>
    <row r="3227" spans="1:11">
      <c r="A3227" t="s">
        <v>1092</v>
      </c>
      <c r="B3227" t="s">
        <v>10</v>
      </c>
      <c r="C3227" s="3">
        <v>46128</v>
      </c>
      <c r="D3227" t="s">
        <v>1089</v>
      </c>
      <c r="E3227" t="s">
        <v>21</v>
      </c>
      <c r="F3227" t="s">
        <v>1093</v>
      </c>
      <c r="G3227" t="s">
        <v>17</v>
      </c>
      <c r="H3227" s="4">
        <v>0</v>
      </c>
      <c r="J3227" t="str">
        <f t="shared" si="100"/>
        <v>0000193932Registered Automobiles</v>
      </c>
      <c r="K3227" s="4">
        <f t="shared" si="101"/>
        <v>0</v>
      </c>
    </row>
    <row r="3228" spans="1:11">
      <c r="A3228" t="s">
        <v>1092</v>
      </c>
      <c r="B3228" t="s">
        <v>10</v>
      </c>
      <c r="C3228" s="3">
        <v>46128</v>
      </c>
      <c r="D3228" t="s">
        <v>1089</v>
      </c>
      <c r="E3228" t="s">
        <v>21</v>
      </c>
      <c r="F3228" t="s">
        <v>1093</v>
      </c>
      <c r="G3228" t="s">
        <v>19</v>
      </c>
      <c r="H3228" s="4">
        <v>12.41</v>
      </c>
      <c r="J3228" t="str">
        <f t="shared" si="100"/>
        <v>0000193932Miles of Road of Unit</v>
      </c>
      <c r="K3228" s="4">
        <f t="shared" si="101"/>
        <v>12.41</v>
      </c>
    </row>
    <row r="3229" spans="1:11">
      <c r="A3229" t="s">
        <v>1092</v>
      </c>
      <c r="B3229" t="s">
        <v>10</v>
      </c>
      <c r="C3229" s="3">
        <v>46128</v>
      </c>
      <c r="D3229" t="s">
        <v>1089</v>
      </c>
      <c r="E3229" t="s">
        <v>21</v>
      </c>
      <c r="F3229" t="s">
        <v>1093</v>
      </c>
      <c r="G3229" t="s">
        <v>18</v>
      </c>
      <c r="H3229" s="4">
        <v>0</v>
      </c>
      <c r="J3229" t="str">
        <f t="shared" si="100"/>
        <v>0000193932Registered Vehicles</v>
      </c>
      <c r="K3229" s="4">
        <f t="shared" si="101"/>
        <v>0</v>
      </c>
    </row>
    <row r="3230" spans="1:11">
      <c r="A3230" t="s">
        <v>1094</v>
      </c>
      <c r="B3230" t="s">
        <v>10</v>
      </c>
      <c r="C3230" s="3">
        <v>46128</v>
      </c>
      <c r="D3230" t="s">
        <v>1089</v>
      </c>
      <c r="E3230" t="s">
        <v>21</v>
      </c>
      <c r="F3230" t="s">
        <v>1095</v>
      </c>
      <c r="G3230" t="s">
        <v>16</v>
      </c>
      <c r="H3230" s="4">
        <v>0</v>
      </c>
      <c r="J3230" t="str">
        <f t="shared" si="100"/>
        <v>0000257262Consolidated City Population</v>
      </c>
      <c r="K3230" s="4">
        <f t="shared" si="101"/>
        <v>0</v>
      </c>
    </row>
    <row r="3231" spans="1:11">
      <c r="A3231" t="s">
        <v>1094</v>
      </c>
      <c r="B3231" t="s">
        <v>10</v>
      </c>
      <c r="C3231" s="3">
        <v>46128</v>
      </c>
      <c r="D3231" t="s">
        <v>1089</v>
      </c>
      <c r="E3231" t="s">
        <v>21</v>
      </c>
      <c r="F3231" t="s">
        <v>1095</v>
      </c>
      <c r="G3231" t="s">
        <v>17</v>
      </c>
      <c r="H3231" s="4">
        <v>0</v>
      </c>
      <c r="J3231" t="str">
        <f t="shared" si="100"/>
        <v>0000257262Registered Automobiles</v>
      </c>
      <c r="K3231" s="4">
        <f t="shared" si="101"/>
        <v>0</v>
      </c>
    </row>
    <row r="3232" spans="1:11">
      <c r="A3232" t="s">
        <v>1094</v>
      </c>
      <c r="B3232" t="s">
        <v>10</v>
      </c>
      <c r="C3232" s="3">
        <v>46128</v>
      </c>
      <c r="D3232" t="s">
        <v>1089</v>
      </c>
      <c r="E3232" t="s">
        <v>21</v>
      </c>
      <c r="F3232" t="s">
        <v>1095</v>
      </c>
      <c r="G3232" t="s">
        <v>18</v>
      </c>
      <c r="H3232" s="4">
        <v>0</v>
      </c>
      <c r="J3232" t="str">
        <f t="shared" si="100"/>
        <v>0000257262Registered Vehicles</v>
      </c>
      <c r="K3232" s="4">
        <f t="shared" si="101"/>
        <v>0</v>
      </c>
    </row>
    <row r="3233" spans="1:11">
      <c r="A3233" t="s">
        <v>1094</v>
      </c>
      <c r="B3233" t="s">
        <v>10</v>
      </c>
      <c r="C3233" s="3">
        <v>46128</v>
      </c>
      <c r="D3233" t="s">
        <v>1089</v>
      </c>
      <c r="E3233" t="s">
        <v>21</v>
      </c>
      <c r="F3233" t="s">
        <v>1095</v>
      </c>
      <c r="G3233" t="s">
        <v>19</v>
      </c>
      <c r="H3233" s="4">
        <v>7.17</v>
      </c>
      <c r="J3233" t="str">
        <f t="shared" si="100"/>
        <v>0000257262Miles of Road of Unit</v>
      </c>
      <c r="K3233" s="4">
        <f t="shared" si="101"/>
        <v>7.17</v>
      </c>
    </row>
    <row r="3234" spans="1:11">
      <c r="A3234" t="s">
        <v>1094</v>
      </c>
      <c r="B3234" t="s">
        <v>10</v>
      </c>
      <c r="C3234" s="3">
        <v>46128</v>
      </c>
      <c r="D3234" t="s">
        <v>1089</v>
      </c>
      <c r="E3234" t="s">
        <v>21</v>
      </c>
      <c r="F3234" t="s">
        <v>1095</v>
      </c>
      <c r="G3234" t="s">
        <v>15</v>
      </c>
      <c r="H3234" s="4">
        <v>542</v>
      </c>
      <c r="J3234" t="str">
        <f t="shared" si="100"/>
        <v>0000257262Current Unit Population</v>
      </c>
      <c r="K3234" s="4">
        <f t="shared" si="101"/>
        <v>542</v>
      </c>
    </row>
    <row r="3235" spans="1:11">
      <c r="A3235" t="s">
        <v>1094</v>
      </c>
      <c r="B3235" t="s">
        <v>10</v>
      </c>
      <c r="C3235" s="3">
        <v>46128</v>
      </c>
      <c r="D3235" t="s">
        <v>1089</v>
      </c>
      <c r="E3235" t="s">
        <v>21</v>
      </c>
      <c r="F3235" t="s">
        <v>1095</v>
      </c>
      <c r="G3235" t="s">
        <v>14</v>
      </c>
      <c r="H3235" s="4">
        <v>542</v>
      </c>
      <c r="J3235" t="str">
        <f t="shared" si="100"/>
        <v>0000257262Decennial Unit Population</v>
      </c>
      <c r="K3235" s="4">
        <f t="shared" si="101"/>
        <v>542</v>
      </c>
    </row>
    <row r="3236" spans="1:11">
      <c r="A3236" t="s">
        <v>1096</v>
      </c>
      <c r="B3236" t="s">
        <v>10</v>
      </c>
      <c r="C3236" s="3">
        <v>46128</v>
      </c>
      <c r="D3236" t="s">
        <v>1097</v>
      </c>
      <c r="E3236" t="s">
        <v>12</v>
      </c>
      <c r="F3236" t="s">
        <v>13</v>
      </c>
      <c r="G3236" t="s">
        <v>14</v>
      </c>
      <c r="H3236" s="4">
        <v>11887</v>
      </c>
      <c r="J3236" t="str">
        <f t="shared" si="100"/>
        <v>0000082981Decennial Unit Population</v>
      </c>
      <c r="K3236" s="4">
        <f t="shared" si="101"/>
        <v>11887</v>
      </c>
    </row>
    <row r="3237" spans="1:11">
      <c r="A3237" t="s">
        <v>1096</v>
      </c>
      <c r="B3237" t="s">
        <v>10</v>
      </c>
      <c r="C3237" s="3">
        <v>46128</v>
      </c>
      <c r="D3237" t="s">
        <v>1097</v>
      </c>
      <c r="E3237" t="s">
        <v>12</v>
      </c>
      <c r="F3237" t="s">
        <v>13</v>
      </c>
      <c r="G3237" t="s">
        <v>15</v>
      </c>
      <c r="H3237" s="4">
        <v>11887</v>
      </c>
      <c r="J3237" t="str">
        <f t="shared" si="100"/>
        <v>0000082981Current Unit Population</v>
      </c>
      <c r="K3237" s="4">
        <f t="shared" si="101"/>
        <v>11887</v>
      </c>
    </row>
    <row r="3238" spans="1:11">
      <c r="A3238" t="s">
        <v>1096</v>
      </c>
      <c r="B3238" t="s">
        <v>10</v>
      </c>
      <c r="C3238" s="3">
        <v>46128</v>
      </c>
      <c r="D3238" t="s">
        <v>1097</v>
      </c>
      <c r="E3238" t="s">
        <v>12</v>
      </c>
      <c r="F3238" t="s">
        <v>13</v>
      </c>
      <c r="G3238" t="s">
        <v>16</v>
      </c>
      <c r="H3238" s="4">
        <v>0</v>
      </c>
      <c r="J3238" t="str">
        <f t="shared" si="100"/>
        <v>0000082981Consolidated City Population</v>
      </c>
      <c r="K3238" s="4">
        <f t="shared" si="101"/>
        <v>0</v>
      </c>
    </row>
    <row r="3239" spans="1:11">
      <c r="A3239" t="s">
        <v>1096</v>
      </c>
      <c r="B3239" t="s">
        <v>10</v>
      </c>
      <c r="C3239" s="3">
        <v>46128</v>
      </c>
      <c r="D3239" t="s">
        <v>1097</v>
      </c>
      <c r="E3239" t="s">
        <v>12</v>
      </c>
      <c r="F3239" t="s">
        <v>13</v>
      </c>
      <c r="G3239" t="s">
        <v>17</v>
      </c>
      <c r="H3239" s="4">
        <v>14131</v>
      </c>
      <c r="J3239" t="str">
        <f t="shared" si="100"/>
        <v>0000082981Registered Automobiles</v>
      </c>
      <c r="K3239" s="4">
        <f t="shared" si="101"/>
        <v>14131</v>
      </c>
    </row>
    <row r="3240" spans="1:11">
      <c r="A3240" t="s">
        <v>1096</v>
      </c>
      <c r="B3240" t="s">
        <v>10</v>
      </c>
      <c r="C3240" s="3">
        <v>46128</v>
      </c>
      <c r="D3240" t="s">
        <v>1097</v>
      </c>
      <c r="E3240" t="s">
        <v>12</v>
      </c>
      <c r="F3240" t="s">
        <v>13</v>
      </c>
      <c r="G3240" t="s">
        <v>18</v>
      </c>
      <c r="H3240" s="4">
        <v>29500</v>
      </c>
      <c r="J3240" t="str">
        <f t="shared" si="100"/>
        <v>0000082981Registered Vehicles</v>
      </c>
      <c r="K3240" s="4">
        <f t="shared" si="101"/>
        <v>29500</v>
      </c>
    </row>
    <row r="3241" spans="1:11">
      <c r="A3241" t="s">
        <v>1096</v>
      </c>
      <c r="B3241" t="s">
        <v>10</v>
      </c>
      <c r="C3241" s="3">
        <v>46128</v>
      </c>
      <c r="D3241" t="s">
        <v>1097</v>
      </c>
      <c r="E3241" t="s">
        <v>12</v>
      </c>
      <c r="F3241" t="s">
        <v>13</v>
      </c>
      <c r="G3241" t="s">
        <v>19</v>
      </c>
      <c r="H3241" s="4">
        <v>738.49</v>
      </c>
      <c r="J3241" t="str">
        <f t="shared" si="100"/>
        <v>0000082981Miles of Road of Unit</v>
      </c>
      <c r="K3241" s="4">
        <f t="shared" si="101"/>
        <v>738.49</v>
      </c>
    </row>
    <row r="3242" spans="1:11">
      <c r="A3242" t="s">
        <v>1098</v>
      </c>
      <c r="B3242" t="s">
        <v>10</v>
      </c>
      <c r="C3242" s="3">
        <v>46128</v>
      </c>
      <c r="D3242" t="s">
        <v>1097</v>
      </c>
      <c r="E3242" t="s">
        <v>21</v>
      </c>
      <c r="F3242" t="s">
        <v>1099</v>
      </c>
      <c r="G3242" t="s">
        <v>14</v>
      </c>
      <c r="H3242" s="4">
        <v>1984</v>
      </c>
      <c r="J3242" t="str">
        <f t="shared" si="100"/>
        <v>0000193953Decennial Unit Population</v>
      </c>
      <c r="K3242" s="4">
        <f t="shared" si="101"/>
        <v>1984</v>
      </c>
    </row>
    <row r="3243" spans="1:11">
      <c r="A3243" t="s">
        <v>1098</v>
      </c>
      <c r="B3243" t="s">
        <v>10</v>
      </c>
      <c r="C3243" s="3">
        <v>46128</v>
      </c>
      <c r="D3243" t="s">
        <v>1097</v>
      </c>
      <c r="E3243" t="s">
        <v>21</v>
      </c>
      <c r="F3243" t="s">
        <v>1099</v>
      </c>
      <c r="G3243" t="s">
        <v>15</v>
      </c>
      <c r="H3243" s="4">
        <v>1984</v>
      </c>
      <c r="J3243" t="str">
        <f t="shared" si="100"/>
        <v>0000193953Current Unit Population</v>
      </c>
      <c r="K3243" s="4">
        <f t="shared" si="101"/>
        <v>1984</v>
      </c>
    </row>
    <row r="3244" spans="1:11">
      <c r="A3244" t="s">
        <v>1098</v>
      </c>
      <c r="B3244" t="s">
        <v>10</v>
      </c>
      <c r="C3244" s="3">
        <v>46128</v>
      </c>
      <c r="D3244" t="s">
        <v>1097</v>
      </c>
      <c r="E3244" t="s">
        <v>21</v>
      </c>
      <c r="F3244" t="s">
        <v>1099</v>
      </c>
      <c r="G3244" t="s">
        <v>16</v>
      </c>
      <c r="H3244" s="4">
        <v>0</v>
      </c>
      <c r="J3244" t="str">
        <f t="shared" si="100"/>
        <v>0000193953Consolidated City Population</v>
      </c>
      <c r="K3244" s="4">
        <f t="shared" si="101"/>
        <v>0</v>
      </c>
    </row>
    <row r="3245" spans="1:11">
      <c r="A3245" t="s">
        <v>1098</v>
      </c>
      <c r="B3245" t="s">
        <v>10</v>
      </c>
      <c r="C3245" s="3">
        <v>46128</v>
      </c>
      <c r="D3245" t="s">
        <v>1097</v>
      </c>
      <c r="E3245" t="s">
        <v>21</v>
      </c>
      <c r="F3245" t="s">
        <v>1099</v>
      </c>
      <c r="G3245" t="s">
        <v>17</v>
      </c>
      <c r="H3245" s="4">
        <v>0</v>
      </c>
      <c r="J3245" t="str">
        <f t="shared" si="100"/>
        <v>0000193953Registered Automobiles</v>
      </c>
      <c r="K3245" s="4">
        <f t="shared" si="101"/>
        <v>0</v>
      </c>
    </row>
    <row r="3246" spans="1:11">
      <c r="A3246" t="s">
        <v>1098</v>
      </c>
      <c r="B3246" t="s">
        <v>10</v>
      </c>
      <c r="C3246" s="3">
        <v>46128</v>
      </c>
      <c r="D3246" t="s">
        <v>1097</v>
      </c>
      <c r="E3246" t="s">
        <v>21</v>
      </c>
      <c r="F3246" t="s">
        <v>1099</v>
      </c>
      <c r="G3246" t="s">
        <v>18</v>
      </c>
      <c r="H3246" s="4">
        <v>0</v>
      </c>
      <c r="J3246" t="str">
        <f t="shared" si="100"/>
        <v>0000193953Registered Vehicles</v>
      </c>
      <c r="K3246" s="4">
        <f t="shared" si="101"/>
        <v>0</v>
      </c>
    </row>
    <row r="3247" spans="1:11">
      <c r="A3247" t="s">
        <v>1098</v>
      </c>
      <c r="B3247" t="s">
        <v>10</v>
      </c>
      <c r="C3247" s="3">
        <v>46128</v>
      </c>
      <c r="D3247" t="s">
        <v>1097</v>
      </c>
      <c r="E3247" t="s">
        <v>21</v>
      </c>
      <c r="F3247" t="s">
        <v>1099</v>
      </c>
      <c r="G3247" t="s">
        <v>19</v>
      </c>
      <c r="H3247" s="4">
        <v>17.13</v>
      </c>
      <c r="J3247" t="str">
        <f t="shared" si="100"/>
        <v>0000193953Miles of Road of Unit</v>
      </c>
      <c r="K3247" s="4">
        <f t="shared" si="101"/>
        <v>17.13</v>
      </c>
    </row>
    <row r="3248" spans="1:11">
      <c r="A3248" t="s">
        <v>1100</v>
      </c>
      <c r="B3248" t="s">
        <v>10</v>
      </c>
      <c r="C3248" s="3">
        <v>46128</v>
      </c>
      <c r="D3248" t="s">
        <v>1097</v>
      </c>
      <c r="E3248" t="s">
        <v>21</v>
      </c>
      <c r="F3248" t="s">
        <v>1101</v>
      </c>
      <c r="G3248" t="s">
        <v>19</v>
      </c>
      <c r="H3248" s="4">
        <v>3.95</v>
      </c>
      <c r="J3248" t="str">
        <f t="shared" si="100"/>
        <v>0000193948Miles of Road of Unit</v>
      </c>
      <c r="K3248" s="4">
        <f t="shared" si="101"/>
        <v>3.95</v>
      </c>
    </row>
    <row r="3249" spans="1:11">
      <c r="A3249" t="s">
        <v>1100</v>
      </c>
      <c r="B3249" t="s">
        <v>10</v>
      </c>
      <c r="C3249" s="3">
        <v>46128</v>
      </c>
      <c r="D3249" t="s">
        <v>1097</v>
      </c>
      <c r="E3249" t="s">
        <v>21</v>
      </c>
      <c r="F3249" t="s">
        <v>1101</v>
      </c>
      <c r="G3249" t="s">
        <v>18</v>
      </c>
      <c r="H3249" s="4">
        <v>0</v>
      </c>
      <c r="J3249" t="str">
        <f t="shared" si="100"/>
        <v>0000193948Registered Vehicles</v>
      </c>
      <c r="K3249" s="4">
        <f t="shared" si="101"/>
        <v>0</v>
      </c>
    </row>
    <row r="3250" spans="1:11">
      <c r="A3250" t="s">
        <v>1100</v>
      </c>
      <c r="B3250" t="s">
        <v>10</v>
      </c>
      <c r="C3250" s="3">
        <v>46128</v>
      </c>
      <c r="D3250" t="s">
        <v>1097</v>
      </c>
      <c r="E3250" t="s">
        <v>21</v>
      </c>
      <c r="F3250" t="s">
        <v>1101</v>
      </c>
      <c r="G3250" t="s">
        <v>17</v>
      </c>
      <c r="H3250" s="4">
        <v>0</v>
      </c>
      <c r="J3250" t="str">
        <f t="shared" si="100"/>
        <v>0000193948Registered Automobiles</v>
      </c>
      <c r="K3250" s="4">
        <f t="shared" si="101"/>
        <v>0</v>
      </c>
    </row>
    <row r="3251" spans="1:11">
      <c r="A3251" t="s">
        <v>1100</v>
      </c>
      <c r="B3251" t="s">
        <v>10</v>
      </c>
      <c r="C3251" s="3">
        <v>46128</v>
      </c>
      <c r="D3251" t="s">
        <v>1097</v>
      </c>
      <c r="E3251" t="s">
        <v>21</v>
      </c>
      <c r="F3251" t="s">
        <v>1101</v>
      </c>
      <c r="G3251" t="s">
        <v>16</v>
      </c>
      <c r="H3251" s="4">
        <v>0</v>
      </c>
      <c r="J3251" t="str">
        <f t="shared" si="100"/>
        <v>0000193948Consolidated City Population</v>
      </c>
      <c r="K3251" s="4">
        <f t="shared" si="101"/>
        <v>0</v>
      </c>
    </row>
    <row r="3252" spans="1:11">
      <c r="A3252" t="s">
        <v>1100</v>
      </c>
      <c r="B3252" t="s">
        <v>10</v>
      </c>
      <c r="C3252" s="3">
        <v>46128</v>
      </c>
      <c r="D3252" t="s">
        <v>1097</v>
      </c>
      <c r="E3252" t="s">
        <v>21</v>
      </c>
      <c r="F3252" t="s">
        <v>1101</v>
      </c>
      <c r="G3252" t="s">
        <v>14</v>
      </c>
      <c r="H3252" s="4">
        <v>465</v>
      </c>
      <c r="J3252" t="str">
        <f t="shared" si="100"/>
        <v>0000193948Decennial Unit Population</v>
      </c>
      <c r="K3252" s="4">
        <f t="shared" si="101"/>
        <v>465</v>
      </c>
    </row>
    <row r="3253" spans="1:11">
      <c r="A3253" t="s">
        <v>1100</v>
      </c>
      <c r="B3253" t="s">
        <v>10</v>
      </c>
      <c r="C3253" s="3">
        <v>46128</v>
      </c>
      <c r="D3253" t="s">
        <v>1097</v>
      </c>
      <c r="E3253" t="s">
        <v>21</v>
      </c>
      <c r="F3253" t="s">
        <v>1101</v>
      </c>
      <c r="G3253" t="s">
        <v>15</v>
      </c>
      <c r="H3253" s="4">
        <v>465</v>
      </c>
      <c r="J3253" t="str">
        <f t="shared" si="100"/>
        <v>0000193948Current Unit Population</v>
      </c>
      <c r="K3253" s="4">
        <f t="shared" si="101"/>
        <v>465</v>
      </c>
    </row>
    <row r="3254" spans="1:11">
      <c r="A3254" t="s">
        <v>1102</v>
      </c>
      <c r="B3254" t="s">
        <v>10</v>
      </c>
      <c r="C3254" s="3">
        <v>46128</v>
      </c>
      <c r="D3254" t="s">
        <v>1097</v>
      </c>
      <c r="E3254" t="s">
        <v>21</v>
      </c>
      <c r="F3254" t="s">
        <v>1103</v>
      </c>
      <c r="G3254" t="s">
        <v>14</v>
      </c>
      <c r="H3254" s="4">
        <v>1544</v>
      </c>
      <c r="J3254" t="str">
        <f t="shared" si="100"/>
        <v>0000193949Decennial Unit Population</v>
      </c>
      <c r="K3254" s="4">
        <f t="shared" si="101"/>
        <v>1544</v>
      </c>
    </row>
    <row r="3255" spans="1:11">
      <c r="A3255" t="s">
        <v>1102</v>
      </c>
      <c r="B3255" t="s">
        <v>10</v>
      </c>
      <c r="C3255" s="3">
        <v>46128</v>
      </c>
      <c r="D3255" t="s">
        <v>1097</v>
      </c>
      <c r="E3255" t="s">
        <v>21</v>
      </c>
      <c r="F3255" t="s">
        <v>1103</v>
      </c>
      <c r="G3255" t="s">
        <v>15</v>
      </c>
      <c r="H3255" s="4">
        <v>1544</v>
      </c>
      <c r="J3255" t="str">
        <f t="shared" si="100"/>
        <v>0000193949Current Unit Population</v>
      </c>
      <c r="K3255" s="4">
        <f t="shared" si="101"/>
        <v>1544</v>
      </c>
    </row>
    <row r="3256" spans="1:11">
      <c r="A3256" t="s">
        <v>1102</v>
      </c>
      <c r="B3256" t="s">
        <v>10</v>
      </c>
      <c r="C3256" s="3">
        <v>46128</v>
      </c>
      <c r="D3256" t="s">
        <v>1097</v>
      </c>
      <c r="E3256" t="s">
        <v>21</v>
      </c>
      <c r="F3256" t="s">
        <v>1103</v>
      </c>
      <c r="G3256" t="s">
        <v>16</v>
      </c>
      <c r="H3256" s="4">
        <v>0</v>
      </c>
      <c r="J3256" t="str">
        <f t="shared" si="100"/>
        <v>0000193949Consolidated City Population</v>
      </c>
      <c r="K3256" s="4">
        <f t="shared" si="101"/>
        <v>0</v>
      </c>
    </row>
    <row r="3257" spans="1:11">
      <c r="A3257" t="s">
        <v>1102</v>
      </c>
      <c r="B3257" t="s">
        <v>10</v>
      </c>
      <c r="C3257" s="3">
        <v>46128</v>
      </c>
      <c r="D3257" t="s">
        <v>1097</v>
      </c>
      <c r="E3257" t="s">
        <v>21</v>
      </c>
      <c r="F3257" t="s">
        <v>1103</v>
      </c>
      <c r="G3257" t="s">
        <v>17</v>
      </c>
      <c r="H3257" s="4">
        <v>0</v>
      </c>
      <c r="J3257" t="str">
        <f t="shared" si="100"/>
        <v>0000193949Registered Automobiles</v>
      </c>
      <c r="K3257" s="4">
        <f t="shared" si="101"/>
        <v>0</v>
      </c>
    </row>
    <row r="3258" spans="1:11">
      <c r="A3258" t="s">
        <v>1102</v>
      </c>
      <c r="B3258" t="s">
        <v>10</v>
      </c>
      <c r="C3258" s="3">
        <v>46128</v>
      </c>
      <c r="D3258" t="s">
        <v>1097</v>
      </c>
      <c r="E3258" t="s">
        <v>21</v>
      </c>
      <c r="F3258" t="s">
        <v>1103</v>
      </c>
      <c r="G3258" t="s">
        <v>18</v>
      </c>
      <c r="H3258" s="4">
        <v>0</v>
      </c>
      <c r="J3258" t="str">
        <f t="shared" si="100"/>
        <v>0000193949Registered Vehicles</v>
      </c>
      <c r="K3258" s="4">
        <f t="shared" si="101"/>
        <v>0</v>
      </c>
    </row>
    <row r="3259" spans="1:11">
      <c r="A3259" t="s">
        <v>1102</v>
      </c>
      <c r="B3259" t="s">
        <v>10</v>
      </c>
      <c r="C3259" s="3">
        <v>46128</v>
      </c>
      <c r="D3259" t="s">
        <v>1097</v>
      </c>
      <c r="E3259" t="s">
        <v>21</v>
      </c>
      <c r="F3259" t="s">
        <v>1103</v>
      </c>
      <c r="G3259" t="s">
        <v>19</v>
      </c>
      <c r="H3259" s="4">
        <v>16.899999999999999</v>
      </c>
      <c r="J3259" t="str">
        <f t="shared" si="100"/>
        <v>0000193949Miles of Road of Unit</v>
      </c>
      <c r="K3259" s="4">
        <f t="shared" si="101"/>
        <v>16.899999999999999</v>
      </c>
    </row>
    <row r="3260" spans="1:11">
      <c r="A3260" t="s">
        <v>1104</v>
      </c>
      <c r="B3260" t="s">
        <v>10</v>
      </c>
      <c r="C3260" s="3">
        <v>46128</v>
      </c>
      <c r="D3260" t="s">
        <v>1097</v>
      </c>
      <c r="E3260" t="s">
        <v>21</v>
      </c>
      <c r="F3260" t="s">
        <v>1105</v>
      </c>
      <c r="G3260" t="s">
        <v>14</v>
      </c>
      <c r="H3260" s="4">
        <v>243</v>
      </c>
      <c r="J3260" t="str">
        <f t="shared" si="100"/>
        <v>0000193950Decennial Unit Population</v>
      </c>
      <c r="K3260" s="4">
        <f t="shared" si="101"/>
        <v>243</v>
      </c>
    </row>
    <row r="3261" spans="1:11">
      <c r="A3261" t="s">
        <v>1104</v>
      </c>
      <c r="B3261" t="s">
        <v>10</v>
      </c>
      <c r="C3261" s="3">
        <v>46128</v>
      </c>
      <c r="D3261" t="s">
        <v>1097</v>
      </c>
      <c r="E3261" t="s">
        <v>21</v>
      </c>
      <c r="F3261" t="s">
        <v>1105</v>
      </c>
      <c r="G3261" t="s">
        <v>15</v>
      </c>
      <c r="H3261" s="4">
        <v>243</v>
      </c>
      <c r="J3261" t="str">
        <f t="shared" si="100"/>
        <v>0000193950Current Unit Population</v>
      </c>
      <c r="K3261" s="4">
        <f t="shared" si="101"/>
        <v>243</v>
      </c>
    </row>
    <row r="3262" spans="1:11">
      <c r="A3262" t="s">
        <v>1104</v>
      </c>
      <c r="B3262" t="s">
        <v>10</v>
      </c>
      <c r="C3262" s="3">
        <v>46128</v>
      </c>
      <c r="D3262" t="s">
        <v>1097</v>
      </c>
      <c r="E3262" t="s">
        <v>21</v>
      </c>
      <c r="F3262" t="s">
        <v>1105</v>
      </c>
      <c r="G3262" t="s">
        <v>19</v>
      </c>
      <c r="H3262" s="4">
        <v>3.25</v>
      </c>
      <c r="J3262" t="str">
        <f t="shared" si="100"/>
        <v>0000193950Miles of Road of Unit</v>
      </c>
      <c r="K3262" s="4">
        <f t="shared" si="101"/>
        <v>3.25</v>
      </c>
    </row>
    <row r="3263" spans="1:11">
      <c r="A3263" t="s">
        <v>1104</v>
      </c>
      <c r="B3263" t="s">
        <v>10</v>
      </c>
      <c r="C3263" s="3">
        <v>46128</v>
      </c>
      <c r="D3263" t="s">
        <v>1097</v>
      </c>
      <c r="E3263" t="s">
        <v>21</v>
      </c>
      <c r="F3263" t="s">
        <v>1105</v>
      </c>
      <c r="G3263" t="s">
        <v>17</v>
      </c>
      <c r="H3263" s="4">
        <v>0</v>
      </c>
      <c r="J3263" t="str">
        <f t="shared" si="100"/>
        <v>0000193950Registered Automobiles</v>
      </c>
      <c r="K3263" s="4">
        <f t="shared" si="101"/>
        <v>0</v>
      </c>
    </row>
    <row r="3264" spans="1:11">
      <c r="A3264" t="s">
        <v>1104</v>
      </c>
      <c r="B3264" t="s">
        <v>10</v>
      </c>
      <c r="C3264" s="3">
        <v>46128</v>
      </c>
      <c r="D3264" t="s">
        <v>1097</v>
      </c>
      <c r="E3264" t="s">
        <v>21</v>
      </c>
      <c r="F3264" t="s">
        <v>1105</v>
      </c>
      <c r="G3264" t="s">
        <v>18</v>
      </c>
      <c r="H3264" s="4">
        <v>0</v>
      </c>
      <c r="J3264" t="str">
        <f t="shared" si="100"/>
        <v>0000193950Registered Vehicles</v>
      </c>
      <c r="K3264" s="4">
        <f t="shared" si="101"/>
        <v>0</v>
      </c>
    </row>
    <row r="3265" spans="1:11">
      <c r="A3265" t="s">
        <v>1104</v>
      </c>
      <c r="B3265" t="s">
        <v>10</v>
      </c>
      <c r="C3265" s="3">
        <v>46128</v>
      </c>
      <c r="D3265" t="s">
        <v>1097</v>
      </c>
      <c r="E3265" t="s">
        <v>21</v>
      </c>
      <c r="F3265" t="s">
        <v>1105</v>
      </c>
      <c r="G3265" t="s">
        <v>16</v>
      </c>
      <c r="H3265" s="4">
        <v>0</v>
      </c>
      <c r="J3265" t="str">
        <f t="shared" si="100"/>
        <v>0000193950Consolidated City Population</v>
      </c>
      <c r="K3265" s="4">
        <f t="shared" si="101"/>
        <v>0</v>
      </c>
    </row>
    <row r="3266" spans="1:11">
      <c r="A3266" t="s">
        <v>1106</v>
      </c>
      <c r="B3266" t="s">
        <v>10</v>
      </c>
      <c r="C3266" s="3">
        <v>46128</v>
      </c>
      <c r="D3266" t="s">
        <v>1097</v>
      </c>
      <c r="E3266" t="s">
        <v>21</v>
      </c>
      <c r="F3266" t="s">
        <v>1107</v>
      </c>
      <c r="G3266" t="s">
        <v>15</v>
      </c>
      <c r="H3266" s="4">
        <v>698</v>
      </c>
      <c r="J3266" t="str">
        <f t="shared" si="100"/>
        <v>0000193951Current Unit Population</v>
      </c>
      <c r="K3266" s="4">
        <f t="shared" si="101"/>
        <v>698</v>
      </c>
    </row>
    <row r="3267" spans="1:11">
      <c r="A3267" t="s">
        <v>1106</v>
      </c>
      <c r="B3267" t="s">
        <v>10</v>
      </c>
      <c r="C3267" s="3">
        <v>46128</v>
      </c>
      <c r="D3267" t="s">
        <v>1097</v>
      </c>
      <c r="E3267" t="s">
        <v>21</v>
      </c>
      <c r="F3267" t="s">
        <v>1107</v>
      </c>
      <c r="G3267" t="s">
        <v>16</v>
      </c>
      <c r="H3267" s="4">
        <v>0</v>
      </c>
      <c r="J3267" t="str">
        <f t="shared" ref="J3267:J3330" si="102">A3267&amp;G3267</f>
        <v>0000193951Consolidated City Population</v>
      </c>
      <c r="K3267" s="4">
        <f t="shared" ref="K3267:K3330" si="103">H3267</f>
        <v>0</v>
      </c>
    </row>
    <row r="3268" spans="1:11">
      <c r="A3268" t="s">
        <v>1106</v>
      </c>
      <c r="B3268" t="s">
        <v>10</v>
      </c>
      <c r="C3268" s="3">
        <v>46128</v>
      </c>
      <c r="D3268" t="s">
        <v>1097</v>
      </c>
      <c r="E3268" t="s">
        <v>21</v>
      </c>
      <c r="F3268" t="s">
        <v>1107</v>
      </c>
      <c r="G3268" t="s">
        <v>17</v>
      </c>
      <c r="H3268" s="4">
        <v>0</v>
      </c>
      <c r="J3268" t="str">
        <f t="shared" si="102"/>
        <v>0000193951Registered Automobiles</v>
      </c>
      <c r="K3268" s="4">
        <f t="shared" si="103"/>
        <v>0</v>
      </c>
    </row>
    <row r="3269" spans="1:11">
      <c r="A3269" t="s">
        <v>1106</v>
      </c>
      <c r="B3269" t="s">
        <v>10</v>
      </c>
      <c r="C3269" s="3">
        <v>46128</v>
      </c>
      <c r="D3269" t="s">
        <v>1097</v>
      </c>
      <c r="E3269" t="s">
        <v>21</v>
      </c>
      <c r="F3269" t="s">
        <v>1107</v>
      </c>
      <c r="G3269" t="s">
        <v>18</v>
      </c>
      <c r="H3269" s="4">
        <v>0</v>
      </c>
      <c r="J3269" t="str">
        <f t="shared" si="102"/>
        <v>0000193951Registered Vehicles</v>
      </c>
      <c r="K3269" s="4">
        <f t="shared" si="103"/>
        <v>0</v>
      </c>
    </row>
    <row r="3270" spans="1:11">
      <c r="A3270" t="s">
        <v>1106</v>
      </c>
      <c r="B3270" t="s">
        <v>10</v>
      </c>
      <c r="C3270" s="3">
        <v>46128</v>
      </c>
      <c r="D3270" t="s">
        <v>1097</v>
      </c>
      <c r="E3270" t="s">
        <v>21</v>
      </c>
      <c r="F3270" t="s">
        <v>1107</v>
      </c>
      <c r="G3270" t="s">
        <v>19</v>
      </c>
      <c r="H3270" s="4">
        <v>9.39</v>
      </c>
      <c r="J3270" t="str">
        <f t="shared" si="102"/>
        <v>0000193951Miles of Road of Unit</v>
      </c>
      <c r="K3270" s="4">
        <f t="shared" si="103"/>
        <v>9.39</v>
      </c>
    </row>
    <row r="3271" spans="1:11">
      <c r="A3271" t="s">
        <v>1106</v>
      </c>
      <c r="B3271" t="s">
        <v>10</v>
      </c>
      <c r="C3271" s="3">
        <v>46128</v>
      </c>
      <c r="D3271" t="s">
        <v>1097</v>
      </c>
      <c r="E3271" t="s">
        <v>21</v>
      </c>
      <c r="F3271" t="s">
        <v>1107</v>
      </c>
      <c r="G3271" t="s">
        <v>14</v>
      </c>
      <c r="H3271" s="4">
        <v>698</v>
      </c>
      <c r="J3271" t="str">
        <f t="shared" si="102"/>
        <v>0000193951Decennial Unit Population</v>
      </c>
      <c r="K3271" s="4">
        <f t="shared" si="103"/>
        <v>698</v>
      </c>
    </row>
    <row r="3272" spans="1:11">
      <c r="A3272" t="s">
        <v>1108</v>
      </c>
      <c r="B3272" t="s">
        <v>10</v>
      </c>
      <c r="C3272" s="3">
        <v>46128</v>
      </c>
      <c r="D3272" t="s">
        <v>1097</v>
      </c>
      <c r="E3272" t="s">
        <v>21</v>
      </c>
      <c r="F3272" t="s">
        <v>1109</v>
      </c>
      <c r="G3272" t="s">
        <v>18</v>
      </c>
      <c r="H3272" s="4">
        <v>0</v>
      </c>
      <c r="J3272" t="str">
        <f t="shared" si="102"/>
        <v>0000193955Registered Vehicles</v>
      </c>
      <c r="K3272" s="4">
        <f t="shared" si="103"/>
        <v>0</v>
      </c>
    </row>
    <row r="3273" spans="1:11">
      <c r="A3273" t="s">
        <v>1108</v>
      </c>
      <c r="B3273" t="s">
        <v>10</v>
      </c>
      <c r="C3273" s="3">
        <v>46128</v>
      </c>
      <c r="D3273" t="s">
        <v>1097</v>
      </c>
      <c r="E3273" t="s">
        <v>21</v>
      </c>
      <c r="F3273" t="s">
        <v>1109</v>
      </c>
      <c r="G3273" t="s">
        <v>19</v>
      </c>
      <c r="H3273" s="4">
        <v>18.86</v>
      </c>
      <c r="J3273" t="str">
        <f t="shared" si="102"/>
        <v>0000193955Miles of Road of Unit</v>
      </c>
      <c r="K3273" s="4">
        <f t="shared" si="103"/>
        <v>18.86</v>
      </c>
    </row>
    <row r="3274" spans="1:11">
      <c r="A3274" t="s">
        <v>1108</v>
      </c>
      <c r="B3274" t="s">
        <v>10</v>
      </c>
      <c r="C3274" s="3">
        <v>46128</v>
      </c>
      <c r="D3274" t="s">
        <v>1097</v>
      </c>
      <c r="E3274" t="s">
        <v>21</v>
      </c>
      <c r="F3274" t="s">
        <v>1109</v>
      </c>
      <c r="G3274" t="s">
        <v>17</v>
      </c>
      <c r="H3274" s="4">
        <v>0</v>
      </c>
      <c r="J3274" t="str">
        <f t="shared" si="102"/>
        <v>0000193955Registered Automobiles</v>
      </c>
      <c r="K3274" s="4">
        <f t="shared" si="103"/>
        <v>0</v>
      </c>
    </row>
    <row r="3275" spans="1:11">
      <c r="A3275" t="s">
        <v>1108</v>
      </c>
      <c r="B3275" t="s">
        <v>10</v>
      </c>
      <c r="C3275" s="3">
        <v>46128</v>
      </c>
      <c r="D3275" t="s">
        <v>1097</v>
      </c>
      <c r="E3275" t="s">
        <v>21</v>
      </c>
      <c r="F3275" t="s">
        <v>1109</v>
      </c>
      <c r="G3275" t="s">
        <v>16</v>
      </c>
      <c r="H3275" s="4">
        <v>0</v>
      </c>
      <c r="J3275" t="str">
        <f t="shared" si="102"/>
        <v>0000193955Consolidated City Population</v>
      </c>
      <c r="K3275" s="4">
        <f t="shared" si="103"/>
        <v>0</v>
      </c>
    </row>
    <row r="3276" spans="1:11">
      <c r="A3276" t="s">
        <v>1108</v>
      </c>
      <c r="B3276" t="s">
        <v>10</v>
      </c>
      <c r="C3276" s="3">
        <v>46128</v>
      </c>
      <c r="D3276" t="s">
        <v>1097</v>
      </c>
      <c r="E3276" t="s">
        <v>21</v>
      </c>
      <c r="F3276" t="s">
        <v>1109</v>
      </c>
      <c r="G3276" t="s">
        <v>15</v>
      </c>
      <c r="H3276" s="4">
        <v>2586</v>
      </c>
      <c r="J3276" t="str">
        <f t="shared" si="102"/>
        <v>0000193955Current Unit Population</v>
      </c>
      <c r="K3276" s="4">
        <f t="shared" si="103"/>
        <v>2586</v>
      </c>
    </row>
    <row r="3277" spans="1:11">
      <c r="A3277" t="s">
        <v>1108</v>
      </c>
      <c r="B3277" t="s">
        <v>10</v>
      </c>
      <c r="C3277" s="3">
        <v>46128</v>
      </c>
      <c r="D3277" t="s">
        <v>1097</v>
      </c>
      <c r="E3277" t="s">
        <v>21</v>
      </c>
      <c r="F3277" t="s">
        <v>1109</v>
      </c>
      <c r="G3277" t="s">
        <v>14</v>
      </c>
      <c r="H3277" s="4">
        <v>2586</v>
      </c>
      <c r="J3277" t="str">
        <f t="shared" si="102"/>
        <v>0000193955Decennial Unit Population</v>
      </c>
      <c r="K3277" s="4">
        <f t="shared" si="103"/>
        <v>2586</v>
      </c>
    </row>
    <row r="3278" spans="1:11">
      <c r="A3278" t="s">
        <v>1110</v>
      </c>
      <c r="B3278" t="s">
        <v>10</v>
      </c>
      <c r="C3278" s="3">
        <v>46128</v>
      </c>
      <c r="D3278" t="s">
        <v>1097</v>
      </c>
      <c r="E3278" t="s">
        <v>21</v>
      </c>
      <c r="F3278" t="s">
        <v>1111</v>
      </c>
      <c r="G3278" t="s">
        <v>14</v>
      </c>
      <c r="H3278" s="4">
        <v>403</v>
      </c>
      <c r="J3278" t="str">
        <f t="shared" si="102"/>
        <v>0000265771Decennial Unit Population</v>
      </c>
      <c r="K3278" s="4">
        <f t="shared" si="103"/>
        <v>403</v>
      </c>
    </row>
    <row r="3279" spans="1:11">
      <c r="A3279" t="s">
        <v>1110</v>
      </c>
      <c r="B3279" t="s">
        <v>10</v>
      </c>
      <c r="C3279" s="3">
        <v>46128</v>
      </c>
      <c r="D3279" t="s">
        <v>1097</v>
      </c>
      <c r="E3279" t="s">
        <v>21</v>
      </c>
      <c r="F3279" t="s">
        <v>1111</v>
      </c>
      <c r="G3279" t="s">
        <v>15</v>
      </c>
      <c r="H3279" s="4">
        <v>403</v>
      </c>
      <c r="J3279" t="str">
        <f t="shared" si="102"/>
        <v>0000265771Current Unit Population</v>
      </c>
      <c r="K3279" s="4">
        <f t="shared" si="103"/>
        <v>403</v>
      </c>
    </row>
    <row r="3280" spans="1:11">
      <c r="A3280" t="s">
        <v>1110</v>
      </c>
      <c r="B3280" t="s">
        <v>10</v>
      </c>
      <c r="C3280" s="3">
        <v>46128</v>
      </c>
      <c r="D3280" t="s">
        <v>1097</v>
      </c>
      <c r="E3280" t="s">
        <v>21</v>
      </c>
      <c r="F3280" t="s">
        <v>1111</v>
      </c>
      <c r="G3280" t="s">
        <v>16</v>
      </c>
      <c r="H3280" s="4">
        <v>0</v>
      </c>
      <c r="J3280" t="str">
        <f t="shared" si="102"/>
        <v>0000265771Consolidated City Population</v>
      </c>
      <c r="K3280" s="4">
        <f t="shared" si="103"/>
        <v>0</v>
      </c>
    </row>
    <row r="3281" spans="1:11">
      <c r="A3281" t="s">
        <v>1110</v>
      </c>
      <c r="B3281" t="s">
        <v>10</v>
      </c>
      <c r="C3281" s="3">
        <v>46128</v>
      </c>
      <c r="D3281" t="s">
        <v>1097</v>
      </c>
      <c r="E3281" t="s">
        <v>21</v>
      </c>
      <c r="F3281" t="s">
        <v>1111</v>
      </c>
      <c r="G3281" t="s">
        <v>17</v>
      </c>
      <c r="H3281" s="4">
        <v>0</v>
      </c>
      <c r="J3281" t="str">
        <f t="shared" si="102"/>
        <v>0000265771Registered Automobiles</v>
      </c>
      <c r="K3281" s="4">
        <f t="shared" si="103"/>
        <v>0</v>
      </c>
    </row>
    <row r="3282" spans="1:11">
      <c r="A3282" t="s">
        <v>1110</v>
      </c>
      <c r="B3282" t="s">
        <v>10</v>
      </c>
      <c r="C3282" s="3">
        <v>46128</v>
      </c>
      <c r="D3282" t="s">
        <v>1097</v>
      </c>
      <c r="E3282" t="s">
        <v>21</v>
      </c>
      <c r="F3282" t="s">
        <v>1111</v>
      </c>
      <c r="G3282" t="s">
        <v>18</v>
      </c>
      <c r="H3282" s="4">
        <v>0</v>
      </c>
      <c r="J3282" t="str">
        <f t="shared" si="102"/>
        <v>0000265771Registered Vehicles</v>
      </c>
      <c r="K3282" s="4">
        <f t="shared" si="103"/>
        <v>0</v>
      </c>
    </row>
    <row r="3283" spans="1:11">
      <c r="A3283" t="s">
        <v>1110</v>
      </c>
      <c r="B3283" t="s">
        <v>10</v>
      </c>
      <c r="C3283" s="3">
        <v>46128</v>
      </c>
      <c r="D3283" t="s">
        <v>1097</v>
      </c>
      <c r="E3283" t="s">
        <v>21</v>
      </c>
      <c r="F3283" t="s">
        <v>1111</v>
      </c>
      <c r="G3283" t="s">
        <v>19</v>
      </c>
      <c r="H3283" s="4">
        <v>5.09</v>
      </c>
      <c r="J3283" t="str">
        <f t="shared" si="102"/>
        <v>0000265771Miles of Road of Unit</v>
      </c>
      <c r="K3283" s="4">
        <f t="shared" si="103"/>
        <v>5.09</v>
      </c>
    </row>
    <row r="3284" spans="1:11">
      <c r="A3284" t="s">
        <v>1112</v>
      </c>
      <c r="B3284" t="s">
        <v>10</v>
      </c>
      <c r="C3284" s="3">
        <v>46128</v>
      </c>
      <c r="D3284" t="s">
        <v>1113</v>
      </c>
      <c r="E3284" t="s">
        <v>12</v>
      </c>
      <c r="F3284" t="s">
        <v>13</v>
      </c>
      <c r="G3284" t="s">
        <v>14</v>
      </c>
      <c r="H3284" s="4">
        <v>17079</v>
      </c>
      <c r="J3284" t="str">
        <f t="shared" si="102"/>
        <v>0000075170Decennial Unit Population</v>
      </c>
      <c r="K3284" s="4">
        <f t="shared" si="103"/>
        <v>17079</v>
      </c>
    </row>
    <row r="3285" spans="1:11">
      <c r="A3285" t="s">
        <v>1112</v>
      </c>
      <c r="B3285" t="s">
        <v>10</v>
      </c>
      <c r="C3285" s="3">
        <v>46128</v>
      </c>
      <c r="D3285" t="s">
        <v>1113</v>
      </c>
      <c r="E3285" t="s">
        <v>12</v>
      </c>
      <c r="F3285" t="s">
        <v>13</v>
      </c>
      <c r="G3285" t="s">
        <v>15</v>
      </c>
      <c r="H3285" s="4">
        <v>17079</v>
      </c>
      <c r="J3285" t="str">
        <f t="shared" si="102"/>
        <v>0000075170Current Unit Population</v>
      </c>
      <c r="K3285" s="4">
        <f t="shared" si="103"/>
        <v>17079</v>
      </c>
    </row>
    <row r="3286" spans="1:11">
      <c r="A3286" t="s">
        <v>1112</v>
      </c>
      <c r="B3286" t="s">
        <v>10</v>
      </c>
      <c r="C3286" s="3">
        <v>46128</v>
      </c>
      <c r="D3286" t="s">
        <v>1113</v>
      </c>
      <c r="E3286" t="s">
        <v>12</v>
      </c>
      <c r="F3286" t="s">
        <v>13</v>
      </c>
      <c r="G3286" t="s">
        <v>16</v>
      </c>
      <c r="H3286" s="4">
        <v>0</v>
      </c>
      <c r="J3286" t="str">
        <f t="shared" si="102"/>
        <v>0000075170Consolidated City Population</v>
      </c>
      <c r="K3286" s="4">
        <f t="shared" si="103"/>
        <v>0</v>
      </c>
    </row>
    <row r="3287" spans="1:11">
      <c r="A3287" t="s">
        <v>1112</v>
      </c>
      <c r="B3287" t="s">
        <v>10</v>
      </c>
      <c r="C3287" s="3">
        <v>46128</v>
      </c>
      <c r="D3287" t="s">
        <v>1113</v>
      </c>
      <c r="E3287" t="s">
        <v>12</v>
      </c>
      <c r="F3287" t="s">
        <v>13</v>
      </c>
      <c r="G3287" t="s">
        <v>17</v>
      </c>
      <c r="H3287" s="4">
        <v>16390</v>
      </c>
      <c r="J3287" t="str">
        <f t="shared" si="102"/>
        <v>0000075170Registered Automobiles</v>
      </c>
      <c r="K3287" s="4">
        <f t="shared" si="103"/>
        <v>16390</v>
      </c>
    </row>
    <row r="3288" spans="1:11">
      <c r="A3288" t="s">
        <v>1112</v>
      </c>
      <c r="B3288" t="s">
        <v>10</v>
      </c>
      <c r="C3288" s="3">
        <v>46128</v>
      </c>
      <c r="D3288" t="s">
        <v>1113</v>
      </c>
      <c r="E3288" t="s">
        <v>12</v>
      </c>
      <c r="F3288" t="s">
        <v>13</v>
      </c>
      <c r="G3288" t="s">
        <v>18</v>
      </c>
      <c r="H3288" s="4">
        <v>30961</v>
      </c>
      <c r="J3288" t="str">
        <f t="shared" si="102"/>
        <v>0000075170Registered Vehicles</v>
      </c>
      <c r="K3288" s="4">
        <f t="shared" si="103"/>
        <v>30961</v>
      </c>
    </row>
    <row r="3289" spans="1:11">
      <c r="A3289" t="s">
        <v>1112</v>
      </c>
      <c r="B3289" t="s">
        <v>10</v>
      </c>
      <c r="C3289" s="3">
        <v>46128</v>
      </c>
      <c r="D3289" t="s">
        <v>1113</v>
      </c>
      <c r="E3289" t="s">
        <v>12</v>
      </c>
      <c r="F3289" t="s">
        <v>13</v>
      </c>
      <c r="G3289" t="s">
        <v>19</v>
      </c>
      <c r="H3289" s="4">
        <v>672.14</v>
      </c>
      <c r="J3289" t="str">
        <f t="shared" si="102"/>
        <v>0000075170Miles of Road of Unit</v>
      </c>
      <c r="K3289" s="4">
        <f t="shared" si="103"/>
        <v>672.14</v>
      </c>
    </row>
    <row r="3290" spans="1:11">
      <c r="A3290" t="s">
        <v>1114</v>
      </c>
      <c r="B3290" t="s">
        <v>10</v>
      </c>
      <c r="C3290" s="3">
        <v>46128</v>
      </c>
      <c r="D3290" t="s">
        <v>1113</v>
      </c>
      <c r="E3290" t="s">
        <v>21</v>
      </c>
      <c r="F3290" t="s">
        <v>1115</v>
      </c>
      <c r="G3290" t="s">
        <v>17</v>
      </c>
      <c r="H3290" s="4">
        <v>0</v>
      </c>
      <c r="J3290" t="str">
        <f t="shared" si="102"/>
        <v>0000193965Registered Automobiles</v>
      </c>
      <c r="K3290" s="4">
        <f t="shared" si="103"/>
        <v>0</v>
      </c>
    </row>
    <row r="3291" spans="1:11">
      <c r="A3291" t="s">
        <v>1114</v>
      </c>
      <c r="B3291" t="s">
        <v>10</v>
      </c>
      <c r="C3291" s="3">
        <v>46128</v>
      </c>
      <c r="D3291" t="s">
        <v>1113</v>
      </c>
      <c r="E3291" t="s">
        <v>21</v>
      </c>
      <c r="F3291" t="s">
        <v>1115</v>
      </c>
      <c r="G3291" t="s">
        <v>18</v>
      </c>
      <c r="H3291" s="4">
        <v>0</v>
      </c>
      <c r="J3291" t="str">
        <f t="shared" si="102"/>
        <v>0000193965Registered Vehicles</v>
      </c>
      <c r="K3291" s="4">
        <f t="shared" si="103"/>
        <v>0</v>
      </c>
    </row>
    <row r="3292" spans="1:11">
      <c r="A3292" t="s">
        <v>1114</v>
      </c>
      <c r="B3292" t="s">
        <v>10</v>
      </c>
      <c r="C3292" s="3">
        <v>46128</v>
      </c>
      <c r="D3292" t="s">
        <v>1113</v>
      </c>
      <c r="E3292" t="s">
        <v>21</v>
      </c>
      <c r="F3292" t="s">
        <v>1115</v>
      </c>
      <c r="G3292" t="s">
        <v>16</v>
      </c>
      <c r="H3292" s="4">
        <v>0</v>
      </c>
      <c r="J3292" t="str">
        <f t="shared" si="102"/>
        <v>0000193965Consolidated City Population</v>
      </c>
      <c r="K3292" s="4">
        <f t="shared" si="103"/>
        <v>0</v>
      </c>
    </row>
    <row r="3293" spans="1:11">
      <c r="A3293" t="s">
        <v>1114</v>
      </c>
      <c r="B3293" t="s">
        <v>10</v>
      </c>
      <c r="C3293" s="3">
        <v>46128</v>
      </c>
      <c r="D3293" t="s">
        <v>1113</v>
      </c>
      <c r="E3293" t="s">
        <v>21</v>
      </c>
      <c r="F3293" t="s">
        <v>1115</v>
      </c>
      <c r="G3293" t="s">
        <v>15</v>
      </c>
      <c r="H3293" s="4">
        <v>3662</v>
      </c>
      <c r="J3293" t="str">
        <f t="shared" si="102"/>
        <v>0000193965Current Unit Population</v>
      </c>
      <c r="K3293" s="4">
        <f t="shared" si="103"/>
        <v>3662</v>
      </c>
    </row>
    <row r="3294" spans="1:11">
      <c r="A3294" t="s">
        <v>1114</v>
      </c>
      <c r="B3294" t="s">
        <v>10</v>
      </c>
      <c r="C3294" s="3">
        <v>46128</v>
      </c>
      <c r="D3294" t="s">
        <v>1113</v>
      </c>
      <c r="E3294" t="s">
        <v>21</v>
      </c>
      <c r="F3294" t="s">
        <v>1115</v>
      </c>
      <c r="G3294" t="s">
        <v>14</v>
      </c>
      <c r="H3294" s="4">
        <v>3662</v>
      </c>
      <c r="J3294" t="str">
        <f t="shared" si="102"/>
        <v>0000193965Decennial Unit Population</v>
      </c>
      <c r="K3294" s="4">
        <f t="shared" si="103"/>
        <v>3662</v>
      </c>
    </row>
    <row r="3295" spans="1:11">
      <c r="A3295" t="s">
        <v>1114</v>
      </c>
      <c r="B3295" t="s">
        <v>10</v>
      </c>
      <c r="C3295" s="3">
        <v>46128</v>
      </c>
      <c r="D3295" t="s">
        <v>1113</v>
      </c>
      <c r="E3295" t="s">
        <v>21</v>
      </c>
      <c r="F3295" t="s">
        <v>1115</v>
      </c>
      <c r="G3295" t="s">
        <v>19</v>
      </c>
      <c r="H3295" s="4">
        <v>33.49</v>
      </c>
      <c r="J3295" t="str">
        <f t="shared" si="102"/>
        <v>0000193965Miles of Road of Unit</v>
      </c>
      <c r="K3295" s="4">
        <f t="shared" si="103"/>
        <v>33.49</v>
      </c>
    </row>
    <row r="3296" spans="1:11">
      <c r="A3296" t="s">
        <v>1116</v>
      </c>
      <c r="B3296" t="s">
        <v>10</v>
      </c>
      <c r="C3296" s="3">
        <v>46128</v>
      </c>
      <c r="D3296" t="s">
        <v>1113</v>
      </c>
      <c r="E3296" t="s">
        <v>21</v>
      </c>
      <c r="F3296" t="s">
        <v>1117</v>
      </c>
      <c r="G3296" t="s">
        <v>15</v>
      </c>
      <c r="H3296" s="4">
        <v>773</v>
      </c>
      <c r="J3296" t="str">
        <f t="shared" si="102"/>
        <v>0000193964Current Unit Population</v>
      </c>
      <c r="K3296" s="4">
        <f t="shared" si="103"/>
        <v>773</v>
      </c>
    </row>
    <row r="3297" spans="1:11">
      <c r="A3297" t="s">
        <v>1116</v>
      </c>
      <c r="B3297" t="s">
        <v>10</v>
      </c>
      <c r="C3297" s="3">
        <v>46128</v>
      </c>
      <c r="D3297" t="s">
        <v>1113</v>
      </c>
      <c r="E3297" t="s">
        <v>21</v>
      </c>
      <c r="F3297" t="s">
        <v>1117</v>
      </c>
      <c r="G3297" t="s">
        <v>14</v>
      </c>
      <c r="H3297" s="4">
        <v>773</v>
      </c>
      <c r="J3297" t="str">
        <f t="shared" si="102"/>
        <v>0000193964Decennial Unit Population</v>
      </c>
      <c r="K3297" s="4">
        <f t="shared" si="103"/>
        <v>773</v>
      </c>
    </row>
    <row r="3298" spans="1:11">
      <c r="A3298" t="s">
        <v>1116</v>
      </c>
      <c r="B3298" t="s">
        <v>10</v>
      </c>
      <c r="C3298" s="3">
        <v>46128</v>
      </c>
      <c r="D3298" t="s">
        <v>1113</v>
      </c>
      <c r="E3298" t="s">
        <v>21</v>
      </c>
      <c r="F3298" t="s">
        <v>1117</v>
      </c>
      <c r="G3298" t="s">
        <v>16</v>
      </c>
      <c r="H3298" s="4">
        <v>0</v>
      </c>
      <c r="J3298" t="str">
        <f t="shared" si="102"/>
        <v>0000193964Consolidated City Population</v>
      </c>
      <c r="K3298" s="4">
        <f t="shared" si="103"/>
        <v>0</v>
      </c>
    </row>
    <row r="3299" spans="1:11">
      <c r="A3299" t="s">
        <v>1116</v>
      </c>
      <c r="B3299" t="s">
        <v>10</v>
      </c>
      <c r="C3299" s="3">
        <v>46128</v>
      </c>
      <c r="D3299" t="s">
        <v>1113</v>
      </c>
      <c r="E3299" t="s">
        <v>21</v>
      </c>
      <c r="F3299" t="s">
        <v>1117</v>
      </c>
      <c r="G3299" t="s">
        <v>19</v>
      </c>
      <c r="H3299" s="4">
        <v>9.25</v>
      </c>
      <c r="J3299" t="str">
        <f t="shared" si="102"/>
        <v>0000193964Miles of Road of Unit</v>
      </c>
      <c r="K3299" s="4">
        <f t="shared" si="103"/>
        <v>9.25</v>
      </c>
    </row>
    <row r="3300" spans="1:11">
      <c r="A3300" t="s">
        <v>1116</v>
      </c>
      <c r="B3300" t="s">
        <v>10</v>
      </c>
      <c r="C3300" s="3">
        <v>46128</v>
      </c>
      <c r="D3300" t="s">
        <v>1113</v>
      </c>
      <c r="E3300" t="s">
        <v>21</v>
      </c>
      <c r="F3300" t="s">
        <v>1117</v>
      </c>
      <c r="G3300" t="s">
        <v>18</v>
      </c>
      <c r="H3300" s="4">
        <v>0</v>
      </c>
      <c r="J3300" t="str">
        <f t="shared" si="102"/>
        <v>0000193964Registered Vehicles</v>
      </c>
      <c r="K3300" s="4">
        <f t="shared" si="103"/>
        <v>0</v>
      </c>
    </row>
    <row r="3301" spans="1:11">
      <c r="A3301" t="s">
        <v>1116</v>
      </c>
      <c r="B3301" t="s">
        <v>10</v>
      </c>
      <c r="C3301" s="3">
        <v>46128</v>
      </c>
      <c r="D3301" t="s">
        <v>1113</v>
      </c>
      <c r="E3301" t="s">
        <v>21</v>
      </c>
      <c r="F3301" t="s">
        <v>1117</v>
      </c>
      <c r="G3301" t="s">
        <v>17</v>
      </c>
      <c r="H3301" s="4">
        <v>0</v>
      </c>
      <c r="J3301" t="str">
        <f t="shared" si="102"/>
        <v>0000193964Registered Automobiles</v>
      </c>
      <c r="K3301" s="4">
        <f t="shared" si="103"/>
        <v>0</v>
      </c>
    </row>
    <row r="3302" spans="1:11">
      <c r="A3302" t="s">
        <v>1118</v>
      </c>
      <c r="B3302" t="s">
        <v>10</v>
      </c>
      <c r="C3302" s="3">
        <v>46128</v>
      </c>
      <c r="D3302" t="s">
        <v>1113</v>
      </c>
      <c r="E3302" t="s">
        <v>21</v>
      </c>
      <c r="F3302" t="s">
        <v>1119</v>
      </c>
      <c r="G3302" t="s">
        <v>18</v>
      </c>
      <c r="H3302" s="4">
        <v>0</v>
      </c>
      <c r="J3302" t="str">
        <f t="shared" si="102"/>
        <v>0000193966Registered Vehicles</v>
      </c>
      <c r="K3302" s="4">
        <f t="shared" si="103"/>
        <v>0</v>
      </c>
    </row>
    <row r="3303" spans="1:11">
      <c r="A3303" t="s">
        <v>1118</v>
      </c>
      <c r="B3303" t="s">
        <v>10</v>
      </c>
      <c r="C3303" s="3">
        <v>46128</v>
      </c>
      <c r="D3303" t="s">
        <v>1113</v>
      </c>
      <c r="E3303" t="s">
        <v>21</v>
      </c>
      <c r="F3303" t="s">
        <v>1119</v>
      </c>
      <c r="G3303" t="s">
        <v>17</v>
      </c>
      <c r="H3303" s="4">
        <v>0</v>
      </c>
      <c r="J3303" t="str">
        <f t="shared" si="102"/>
        <v>0000193966Registered Automobiles</v>
      </c>
      <c r="K3303" s="4">
        <f t="shared" si="103"/>
        <v>0</v>
      </c>
    </row>
    <row r="3304" spans="1:11">
      <c r="A3304" t="s">
        <v>1118</v>
      </c>
      <c r="B3304" t="s">
        <v>10</v>
      </c>
      <c r="C3304" s="3">
        <v>46128</v>
      </c>
      <c r="D3304" t="s">
        <v>1113</v>
      </c>
      <c r="E3304" t="s">
        <v>21</v>
      </c>
      <c r="F3304" t="s">
        <v>1119</v>
      </c>
      <c r="G3304" t="s">
        <v>14</v>
      </c>
      <c r="H3304" s="4">
        <v>1857</v>
      </c>
      <c r="J3304" t="str">
        <f t="shared" si="102"/>
        <v>0000193966Decennial Unit Population</v>
      </c>
      <c r="K3304" s="4">
        <f t="shared" si="103"/>
        <v>1857</v>
      </c>
    </row>
    <row r="3305" spans="1:11">
      <c r="A3305" t="s">
        <v>1118</v>
      </c>
      <c r="B3305" t="s">
        <v>10</v>
      </c>
      <c r="C3305" s="3">
        <v>46128</v>
      </c>
      <c r="D3305" t="s">
        <v>1113</v>
      </c>
      <c r="E3305" t="s">
        <v>21</v>
      </c>
      <c r="F3305" t="s">
        <v>1119</v>
      </c>
      <c r="G3305" t="s">
        <v>15</v>
      </c>
      <c r="H3305" s="4">
        <v>1857</v>
      </c>
      <c r="J3305" t="str">
        <f t="shared" si="102"/>
        <v>0000193966Current Unit Population</v>
      </c>
      <c r="K3305" s="4">
        <f t="shared" si="103"/>
        <v>1857</v>
      </c>
    </row>
    <row r="3306" spans="1:11">
      <c r="A3306" t="s">
        <v>1118</v>
      </c>
      <c r="B3306" t="s">
        <v>10</v>
      </c>
      <c r="C3306" s="3">
        <v>46128</v>
      </c>
      <c r="D3306" t="s">
        <v>1113</v>
      </c>
      <c r="E3306" t="s">
        <v>21</v>
      </c>
      <c r="F3306" t="s">
        <v>1119</v>
      </c>
      <c r="G3306" t="s">
        <v>16</v>
      </c>
      <c r="H3306" s="4">
        <v>0</v>
      </c>
      <c r="J3306" t="str">
        <f t="shared" si="102"/>
        <v>0000193966Consolidated City Population</v>
      </c>
      <c r="K3306" s="4">
        <f t="shared" si="103"/>
        <v>0</v>
      </c>
    </row>
    <row r="3307" spans="1:11">
      <c r="A3307" t="s">
        <v>1118</v>
      </c>
      <c r="B3307" t="s">
        <v>10</v>
      </c>
      <c r="C3307" s="3">
        <v>46128</v>
      </c>
      <c r="D3307" t="s">
        <v>1113</v>
      </c>
      <c r="E3307" t="s">
        <v>21</v>
      </c>
      <c r="F3307" t="s">
        <v>1119</v>
      </c>
      <c r="G3307" t="s">
        <v>19</v>
      </c>
      <c r="H3307" s="4">
        <v>16.989999999999998</v>
      </c>
      <c r="J3307" t="str">
        <f t="shared" si="102"/>
        <v>0000193966Miles of Road of Unit</v>
      </c>
      <c r="K3307" s="4">
        <f t="shared" si="103"/>
        <v>16.989999999999998</v>
      </c>
    </row>
    <row r="3308" spans="1:11">
      <c r="A3308" t="s">
        <v>1120</v>
      </c>
      <c r="B3308" t="s">
        <v>10</v>
      </c>
      <c r="C3308" s="3">
        <v>46128</v>
      </c>
      <c r="D3308" t="s">
        <v>1121</v>
      </c>
      <c r="E3308" t="s">
        <v>12</v>
      </c>
      <c r="F3308" t="s">
        <v>13</v>
      </c>
      <c r="G3308" t="s">
        <v>16</v>
      </c>
      <c r="H3308" s="4">
        <v>0</v>
      </c>
      <c r="J3308" t="str">
        <f t="shared" si="102"/>
        <v>0000082982Consolidated City Population</v>
      </c>
      <c r="K3308" s="4">
        <f t="shared" si="103"/>
        <v>0</v>
      </c>
    </row>
    <row r="3309" spans="1:11">
      <c r="A3309" t="s">
        <v>1120</v>
      </c>
      <c r="B3309" t="s">
        <v>10</v>
      </c>
      <c r="C3309" s="3">
        <v>46128</v>
      </c>
      <c r="D3309" t="s">
        <v>1121</v>
      </c>
      <c r="E3309" t="s">
        <v>12</v>
      </c>
      <c r="F3309" t="s">
        <v>13</v>
      </c>
      <c r="G3309" t="s">
        <v>17</v>
      </c>
      <c r="H3309" s="4">
        <v>23600</v>
      </c>
      <c r="J3309" t="str">
        <f t="shared" si="102"/>
        <v>0000082982Registered Automobiles</v>
      </c>
      <c r="K3309" s="4">
        <f t="shared" si="103"/>
        <v>23600</v>
      </c>
    </row>
    <row r="3310" spans="1:11">
      <c r="A3310" t="s">
        <v>1120</v>
      </c>
      <c r="B3310" t="s">
        <v>10</v>
      </c>
      <c r="C3310" s="3">
        <v>46128</v>
      </c>
      <c r="D3310" t="s">
        <v>1121</v>
      </c>
      <c r="E3310" t="s">
        <v>12</v>
      </c>
      <c r="F3310" t="s">
        <v>13</v>
      </c>
      <c r="G3310" t="s">
        <v>18</v>
      </c>
      <c r="H3310" s="4">
        <v>43455</v>
      </c>
      <c r="J3310" t="str">
        <f t="shared" si="102"/>
        <v>0000082982Registered Vehicles</v>
      </c>
      <c r="K3310" s="4">
        <f t="shared" si="103"/>
        <v>43455</v>
      </c>
    </row>
    <row r="3311" spans="1:11">
      <c r="A3311" t="s">
        <v>1120</v>
      </c>
      <c r="B3311" t="s">
        <v>10</v>
      </c>
      <c r="C3311" s="3">
        <v>46128</v>
      </c>
      <c r="D3311" t="s">
        <v>1121</v>
      </c>
      <c r="E3311" t="s">
        <v>12</v>
      </c>
      <c r="F3311" t="s">
        <v>13</v>
      </c>
      <c r="G3311" t="s">
        <v>19</v>
      </c>
      <c r="H3311" s="4">
        <v>617.80999999999995</v>
      </c>
      <c r="J3311" t="str">
        <f t="shared" si="102"/>
        <v>0000082982Miles of Road of Unit</v>
      </c>
      <c r="K3311" s="4">
        <f t="shared" si="103"/>
        <v>617.80999999999995</v>
      </c>
    </row>
    <row r="3312" spans="1:11">
      <c r="A3312" t="s">
        <v>1120</v>
      </c>
      <c r="B3312" t="s">
        <v>10</v>
      </c>
      <c r="C3312" s="3">
        <v>46128</v>
      </c>
      <c r="D3312" t="s">
        <v>1121</v>
      </c>
      <c r="E3312" t="s">
        <v>12</v>
      </c>
      <c r="F3312" t="s">
        <v>13</v>
      </c>
      <c r="G3312" t="s">
        <v>15</v>
      </c>
      <c r="H3312" s="4">
        <v>20079</v>
      </c>
      <c r="J3312" t="str">
        <f t="shared" si="102"/>
        <v>0000082982Current Unit Population</v>
      </c>
      <c r="K3312" s="4">
        <f t="shared" si="103"/>
        <v>20079</v>
      </c>
    </row>
    <row r="3313" spans="1:11">
      <c r="A3313" t="s">
        <v>1120</v>
      </c>
      <c r="B3313" t="s">
        <v>10</v>
      </c>
      <c r="C3313" s="3">
        <v>46128</v>
      </c>
      <c r="D3313" t="s">
        <v>1121</v>
      </c>
      <c r="E3313" t="s">
        <v>12</v>
      </c>
      <c r="F3313" t="s">
        <v>13</v>
      </c>
      <c r="G3313" t="s">
        <v>14</v>
      </c>
      <c r="H3313" s="4">
        <v>20079</v>
      </c>
      <c r="J3313" t="str">
        <f t="shared" si="102"/>
        <v>0000082982Decennial Unit Population</v>
      </c>
      <c r="K3313" s="4">
        <f t="shared" si="103"/>
        <v>20079</v>
      </c>
    </row>
    <row r="3314" spans="1:11">
      <c r="A3314" t="s">
        <v>1122</v>
      </c>
      <c r="B3314" t="s">
        <v>10</v>
      </c>
      <c r="C3314" s="3">
        <v>46128</v>
      </c>
      <c r="D3314" t="s">
        <v>1121</v>
      </c>
      <c r="E3314" t="s">
        <v>21</v>
      </c>
      <c r="F3314" t="s">
        <v>1123</v>
      </c>
      <c r="G3314" t="s">
        <v>18</v>
      </c>
      <c r="H3314" s="4">
        <v>0</v>
      </c>
      <c r="J3314" t="str">
        <f t="shared" si="102"/>
        <v>0000085715Registered Vehicles</v>
      </c>
      <c r="K3314" s="4">
        <f t="shared" si="103"/>
        <v>0</v>
      </c>
    </row>
    <row r="3315" spans="1:11">
      <c r="A3315" t="s">
        <v>1122</v>
      </c>
      <c r="B3315" t="s">
        <v>10</v>
      </c>
      <c r="C3315" s="3">
        <v>46128</v>
      </c>
      <c r="D3315" t="s">
        <v>1121</v>
      </c>
      <c r="E3315" t="s">
        <v>21</v>
      </c>
      <c r="F3315" t="s">
        <v>1123</v>
      </c>
      <c r="G3315" t="s">
        <v>19</v>
      </c>
      <c r="H3315" s="4">
        <v>48.62</v>
      </c>
      <c r="J3315" t="str">
        <f t="shared" si="102"/>
        <v>0000085715Miles of Road of Unit</v>
      </c>
      <c r="K3315" s="4">
        <f t="shared" si="103"/>
        <v>48.62</v>
      </c>
    </row>
    <row r="3316" spans="1:11">
      <c r="A3316" t="s">
        <v>1122</v>
      </c>
      <c r="B3316" t="s">
        <v>10</v>
      </c>
      <c r="C3316" s="3">
        <v>46128</v>
      </c>
      <c r="D3316" t="s">
        <v>1121</v>
      </c>
      <c r="E3316" t="s">
        <v>21</v>
      </c>
      <c r="F3316" t="s">
        <v>1123</v>
      </c>
      <c r="G3316" t="s">
        <v>17</v>
      </c>
      <c r="H3316" s="4">
        <v>0</v>
      </c>
      <c r="J3316" t="str">
        <f t="shared" si="102"/>
        <v>0000085715Registered Automobiles</v>
      </c>
      <c r="K3316" s="4">
        <f t="shared" si="103"/>
        <v>0</v>
      </c>
    </row>
    <row r="3317" spans="1:11">
      <c r="A3317" t="s">
        <v>1122</v>
      </c>
      <c r="B3317" t="s">
        <v>10</v>
      </c>
      <c r="C3317" s="3">
        <v>46128</v>
      </c>
      <c r="D3317" t="s">
        <v>1121</v>
      </c>
      <c r="E3317" t="s">
        <v>21</v>
      </c>
      <c r="F3317" t="s">
        <v>1123</v>
      </c>
      <c r="G3317" t="s">
        <v>16</v>
      </c>
      <c r="H3317" s="4">
        <v>0</v>
      </c>
      <c r="J3317" t="str">
        <f t="shared" si="102"/>
        <v>0000085715Consolidated City Population</v>
      </c>
      <c r="K3317" s="4">
        <f t="shared" si="103"/>
        <v>0</v>
      </c>
    </row>
    <row r="3318" spans="1:11">
      <c r="A3318" t="s">
        <v>1122</v>
      </c>
      <c r="B3318" t="s">
        <v>10</v>
      </c>
      <c r="C3318" s="3">
        <v>46128</v>
      </c>
      <c r="D3318" t="s">
        <v>1121</v>
      </c>
      <c r="E3318" t="s">
        <v>21</v>
      </c>
      <c r="F3318" t="s">
        <v>1123</v>
      </c>
      <c r="G3318" t="s">
        <v>15</v>
      </c>
      <c r="H3318" s="4">
        <v>9340</v>
      </c>
      <c r="J3318" t="str">
        <f t="shared" si="102"/>
        <v>0000085715Current Unit Population</v>
      </c>
      <c r="K3318" s="4">
        <f t="shared" si="103"/>
        <v>9340</v>
      </c>
    </row>
    <row r="3319" spans="1:11">
      <c r="A3319" t="s">
        <v>1122</v>
      </c>
      <c r="B3319" t="s">
        <v>10</v>
      </c>
      <c r="C3319" s="3">
        <v>46128</v>
      </c>
      <c r="D3319" t="s">
        <v>1121</v>
      </c>
      <c r="E3319" t="s">
        <v>21</v>
      </c>
      <c r="F3319" t="s">
        <v>1123</v>
      </c>
      <c r="G3319" t="s">
        <v>14</v>
      </c>
      <c r="H3319" s="4">
        <v>9340</v>
      </c>
      <c r="J3319" t="str">
        <f t="shared" si="102"/>
        <v>0000085715Decennial Unit Population</v>
      </c>
      <c r="K3319" s="4">
        <f t="shared" si="103"/>
        <v>9340</v>
      </c>
    </row>
    <row r="3320" spans="1:11">
      <c r="A3320" t="s">
        <v>1124</v>
      </c>
      <c r="B3320" t="s">
        <v>10</v>
      </c>
      <c r="C3320" s="3">
        <v>46128</v>
      </c>
      <c r="D3320" t="s">
        <v>1121</v>
      </c>
      <c r="E3320" t="s">
        <v>21</v>
      </c>
      <c r="F3320" t="s">
        <v>1125</v>
      </c>
      <c r="G3320" t="s">
        <v>15</v>
      </c>
      <c r="H3320" s="4">
        <v>354</v>
      </c>
      <c r="J3320" t="str">
        <f t="shared" si="102"/>
        <v>0000193977Current Unit Population</v>
      </c>
      <c r="K3320" s="4">
        <f t="shared" si="103"/>
        <v>354</v>
      </c>
    </row>
    <row r="3321" spans="1:11">
      <c r="A3321" t="s">
        <v>1124</v>
      </c>
      <c r="B3321" t="s">
        <v>10</v>
      </c>
      <c r="C3321" s="3">
        <v>46128</v>
      </c>
      <c r="D3321" t="s">
        <v>1121</v>
      </c>
      <c r="E3321" t="s">
        <v>21</v>
      </c>
      <c r="F3321" t="s">
        <v>1125</v>
      </c>
      <c r="G3321" t="s">
        <v>14</v>
      </c>
      <c r="H3321" s="4">
        <v>354</v>
      </c>
      <c r="J3321" t="str">
        <f t="shared" si="102"/>
        <v>0000193977Decennial Unit Population</v>
      </c>
      <c r="K3321" s="4">
        <f t="shared" si="103"/>
        <v>354</v>
      </c>
    </row>
    <row r="3322" spans="1:11">
      <c r="A3322" t="s">
        <v>1124</v>
      </c>
      <c r="B3322" t="s">
        <v>10</v>
      </c>
      <c r="C3322" s="3">
        <v>46128</v>
      </c>
      <c r="D3322" t="s">
        <v>1121</v>
      </c>
      <c r="E3322" t="s">
        <v>21</v>
      </c>
      <c r="F3322" t="s">
        <v>1125</v>
      </c>
      <c r="G3322" t="s">
        <v>17</v>
      </c>
      <c r="H3322" s="4">
        <v>0</v>
      </c>
      <c r="J3322" t="str">
        <f t="shared" si="102"/>
        <v>0000193977Registered Automobiles</v>
      </c>
      <c r="K3322" s="4">
        <f t="shared" si="103"/>
        <v>0</v>
      </c>
    </row>
    <row r="3323" spans="1:11">
      <c r="A3323" t="s">
        <v>1124</v>
      </c>
      <c r="B3323" t="s">
        <v>10</v>
      </c>
      <c r="C3323" s="3">
        <v>46128</v>
      </c>
      <c r="D3323" t="s">
        <v>1121</v>
      </c>
      <c r="E3323" t="s">
        <v>21</v>
      </c>
      <c r="F3323" t="s">
        <v>1125</v>
      </c>
      <c r="G3323" t="s">
        <v>16</v>
      </c>
      <c r="H3323" s="4">
        <v>0</v>
      </c>
      <c r="J3323" t="str">
        <f t="shared" si="102"/>
        <v>0000193977Consolidated City Population</v>
      </c>
      <c r="K3323" s="4">
        <f t="shared" si="103"/>
        <v>0</v>
      </c>
    </row>
    <row r="3324" spans="1:11">
      <c r="A3324" t="s">
        <v>1124</v>
      </c>
      <c r="B3324" t="s">
        <v>10</v>
      </c>
      <c r="C3324" s="3">
        <v>46128</v>
      </c>
      <c r="D3324" t="s">
        <v>1121</v>
      </c>
      <c r="E3324" t="s">
        <v>21</v>
      </c>
      <c r="F3324" t="s">
        <v>1125</v>
      </c>
      <c r="G3324" t="s">
        <v>18</v>
      </c>
      <c r="H3324" s="4">
        <v>0</v>
      </c>
      <c r="J3324" t="str">
        <f t="shared" si="102"/>
        <v>0000193977Registered Vehicles</v>
      </c>
      <c r="K3324" s="4">
        <f t="shared" si="103"/>
        <v>0</v>
      </c>
    </row>
    <row r="3325" spans="1:11">
      <c r="A3325" t="s">
        <v>1124</v>
      </c>
      <c r="B3325" t="s">
        <v>10</v>
      </c>
      <c r="C3325" s="3">
        <v>46128</v>
      </c>
      <c r="D3325" t="s">
        <v>1121</v>
      </c>
      <c r="E3325" t="s">
        <v>21</v>
      </c>
      <c r="F3325" t="s">
        <v>1125</v>
      </c>
      <c r="G3325" t="s">
        <v>19</v>
      </c>
      <c r="H3325" s="4">
        <v>10.17</v>
      </c>
      <c r="J3325" t="str">
        <f t="shared" si="102"/>
        <v>0000193977Miles of Road of Unit</v>
      </c>
      <c r="K3325" s="4">
        <f t="shared" si="103"/>
        <v>10.17</v>
      </c>
    </row>
    <row r="3326" spans="1:11">
      <c r="A3326" t="s">
        <v>1126</v>
      </c>
      <c r="B3326" t="s">
        <v>10</v>
      </c>
      <c r="C3326" s="3">
        <v>46128</v>
      </c>
      <c r="D3326" t="s">
        <v>1121</v>
      </c>
      <c r="E3326" t="s">
        <v>21</v>
      </c>
      <c r="F3326" t="s">
        <v>1127</v>
      </c>
      <c r="G3326" t="s">
        <v>18</v>
      </c>
      <c r="H3326" s="4">
        <v>0</v>
      </c>
      <c r="J3326" t="str">
        <f t="shared" si="102"/>
        <v>0000193978Registered Vehicles</v>
      </c>
      <c r="K3326" s="4">
        <f t="shared" si="103"/>
        <v>0</v>
      </c>
    </row>
    <row r="3327" spans="1:11">
      <c r="A3327" t="s">
        <v>1126</v>
      </c>
      <c r="B3327" t="s">
        <v>10</v>
      </c>
      <c r="C3327" s="3">
        <v>46128</v>
      </c>
      <c r="D3327" t="s">
        <v>1121</v>
      </c>
      <c r="E3327" t="s">
        <v>21</v>
      </c>
      <c r="F3327" t="s">
        <v>1127</v>
      </c>
      <c r="G3327" t="s">
        <v>19</v>
      </c>
      <c r="H3327" s="4">
        <v>17.2</v>
      </c>
      <c r="J3327" t="str">
        <f t="shared" si="102"/>
        <v>0000193978Miles of Road of Unit</v>
      </c>
      <c r="K3327" s="4">
        <f t="shared" si="103"/>
        <v>17.2</v>
      </c>
    </row>
    <row r="3328" spans="1:11">
      <c r="A3328" t="s">
        <v>1126</v>
      </c>
      <c r="B3328" t="s">
        <v>10</v>
      </c>
      <c r="C3328" s="3">
        <v>46128</v>
      </c>
      <c r="D3328" t="s">
        <v>1121</v>
      </c>
      <c r="E3328" t="s">
        <v>21</v>
      </c>
      <c r="F3328" t="s">
        <v>1127</v>
      </c>
      <c r="G3328" t="s">
        <v>17</v>
      </c>
      <c r="H3328" s="4">
        <v>0</v>
      </c>
      <c r="J3328" t="str">
        <f t="shared" si="102"/>
        <v>0000193978Registered Automobiles</v>
      </c>
      <c r="K3328" s="4">
        <f t="shared" si="103"/>
        <v>0</v>
      </c>
    </row>
    <row r="3329" spans="1:11">
      <c r="A3329" t="s">
        <v>1126</v>
      </c>
      <c r="B3329" t="s">
        <v>10</v>
      </c>
      <c r="C3329" s="3">
        <v>46128</v>
      </c>
      <c r="D3329" t="s">
        <v>1121</v>
      </c>
      <c r="E3329" t="s">
        <v>21</v>
      </c>
      <c r="F3329" t="s">
        <v>1127</v>
      </c>
      <c r="G3329" t="s">
        <v>16</v>
      </c>
      <c r="H3329" s="4">
        <v>0</v>
      </c>
      <c r="J3329" t="str">
        <f t="shared" si="102"/>
        <v>0000193978Consolidated City Population</v>
      </c>
      <c r="K3329" s="4">
        <f t="shared" si="103"/>
        <v>0</v>
      </c>
    </row>
    <row r="3330" spans="1:11">
      <c r="A3330" t="s">
        <v>1126</v>
      </c>
      <c r="B3330" t="s">
        <v>10</v>
      </c>
      <c r="C3330" s="3">
        <v>46128</v>
      </c>
      <c r="D3330" t="s">
        <v>1121</v>
      </c>
      <c r="E3330" t="s">
        <v>21</v>
      </c>
      <c r="F3330" t="s">
        <v>1127</v>
      </c>
      <c r="G3330" t="s">
        <v>15</v>
      </c>
      <c r="H3330" s="4">
        <v>2034</v>
      </c>
      <c r="J3330" t="str">
        <f t="shared" si="102"/>
        <v>0000193978Current Unit Population</v>
      </c>
      <c r="K3330" s="4">
        <f t="shared" si="103"/>
        <v>2034</v>
      </c>
    </row>
    <row r="3331" spans="1:11">
      <c r="A3331" t="s">
        <v>1126</v>
      </c>
      <c r="B3331" t="s">
        <v>10</v>
      </c>
      <c r="C3331" s="3">
        <v>46128</v>
      </c>
      <c r="D3331" t="s">
        <v>1121</v>
      </c>
      <c r="E3331" t="s">
        <v>21</v>
      </c>
      <c r="F3331" t="s">
        <v>1127</v>
      </c>
      <c r="G3331" t="s">
        <v>14</v>
      </c>
      <c r="H3331" s="4">
        <v>2034</v>
      </c>
      <c r="J3331" t="str">
        <f t="shared" ref="J3331:J3394" si="104">A3331&amp;G3331</f>
        <v>0000193978Decennial Unit Population</v>
      </c>
      <c r="K3331" s="4">
        <f t="shared" ref="K3331:K3394" si="105">H3331</f>
        <v>2034</v>
      </c>
    </row>
    <row r="3332" spans="1:11">
      <c r="A3332" t="s">
        <v>1128</v>
      </c>
      <c r="B3332" t="s">
        <v>10</v>
      </c>
      <c r="C3332" s="3">
        <v>46128</v>
      </c>
      <c r="D3332" t="s">
        <v>1121</v>
      </c>
      <c r="E3332" t="s">
        <v>21</v>
      </c>
      <c r="F3332" t="s">
        <v>1129</v>
      </c>
      <c r="G3332" t="s">
        <v>14</v>
      </c>
      <c r="H3332" s="4">
        <v>1529</v>
      </c>
      <c r="J3332" t="str">
        <f t="shared" si="104"/>
        <v>0000193980Decennial Unit Population</v>
      </c>
      <c r="K3332" s="4">
        <f t="shared" si="105"/>
        <v>1529</v>
      </c>
    </row>
    <row r="3333" spans="1:11">
      <c r="A3333" t="s">
        <v>1128</v>
      </c>
      <c r="B3333" t="s">
        <v>10</v>
      </c>
      <c r="C3333" s="3">
        <v>46128</v>
      </c>
      <c r="D3333" t="s">
        <v>1121</v>
      </c>
      <c r="E3333" t="s">
        <v>21</v>
      </c>
      <c r="F3333" t="s">
        <v>1129</v>
      </c>
      <c r="G3333" t="s">
        <v>15</v>
      </c>
      <c r="H3333" s="4">
        <v>1529</v>
      </c>
      <c r="J3333" t="str">
        <f t="shared" si="104"/>
        <v>0000193980Current Unit Population</v>
      </c>
      <c r="K3333" s="4">
        <f t="shared" si="105"/>
        <v>1529</v>
      </c>
    </row>
    <row r="3334" spans="1:11">
      <c r="A3334" t="s">
        <v>1128</v>
      </c>
      <c r="B3334" t="s">
        <v>10</v>
      </c>
      <c r="C3334" s="3">
        <v>46128</v>
      </c>
      <c r="D3334" t="s">
        <v>1121</v>
      </c>
      <c r="E3334" t="s">
        <v>21</v>
      </c>
      <c r="F3334" t="s">
        <v>1129</v>
      </c>
      <c r="G3334" t="s">
        <v>18</v>
      </c>
      <c r="H3334" s="4">
        <v>0</v>
      </c>
      <c r="J3334" t="str">
        <f t="shared" si="104"/>
        <v>0000193980Registered Vehicles</v>
      </c>
      <c r="K3334" s="4">
        <f t="shared" si="105"/>
        <v>0</v>
      </c>
    </row>
    <row r="3335" spans="1:11">
      <c r="A3335" t="s">
        <v>1128</v>
      </c>
      <c r="B3335" t="s">
        <v>10</v>
      </c>
      <c r="C3335" s="3">
        <v>46128</v>
      </c>
      <c r="D3335" t="s">
        <v>1121</v>
      </c>
      <c r="E3335" t="s">
        <v>21</v>
      </c>
      <c r="F3335" t="s">
        <v>1129</v>
      </c>
      <c r="G3335" t="s">
        <v>19</v>
      </c>
      <c r="H3335" s="4">
        <v>17.12</v>
      </c>
      <c r="J3335" t="str">
        <f t="shared" si="104"/>
        <v>0000193980Miles of Road of Unit</v>
      </c>
      <c r="K3335" s="4">
        <f t="shared" si="105"/>
        <v>17.12</v>
      </c>
    </row>
    <row r="3336" spans="1:11">
      <c r="A3336" t="s">
        <v>1128</v>
      </c>
      <c r="B3336" t="s">
        <v>10</v>
      </c>
      <c r="C3336" s="3">
        <v>46128</v>
      </c>
      <c r="D3336" t="s">
        <v>1121</v>
      </c>
      <c r="E3336" t="s">
        <v>21</v>
      </c>
      <c r="F3336" t="s">
        <v>1129</v>
      </c>
      <c r="G3336" t="s">
        <v>17</v>
      </c>
      <c r="H3336" s="4">
        <v>0</v>
      </c>
      <c r="J3336" t="str">
        <f t="shared" si="104"/>
        <v>0000193980Registered Automobiles</v>
      </c>
      <c r="K3336" s="4">
        <f t="shared" si="105"/>
        <v>0</v>
      </c>
    </row>
    <row r="3337" spans="1:11">
      <c r="A3337" t="s">
        <v>1128</v>
      </c>
      <c r="B3337" t="s">
        <v>10</v>
      </c>
      <c r="C3337" s="3">
        <v>46128</v>
      </c>
      <c r="D3337" t="s">
        <v>1121</v>
      </c>
      <c r="E3337" t="s">
        <v>21</v>
      </c>
      <c r="F3337" t="s">
        <v>1129</v>
      </c>
      <c r="G3337" t="s">
        <v>16</v>
      </c>
      <c r="H3337" s="4">
        <v>0</v>
      </c>
      <c r="J3337" t="str">
        <f t="shared" si="104"/>
        <v>0000193980Consolidated City Population</v>
      </c>
      <c r="K3337" s="4">
        <f t="shared" si="105"/>
        <v>0</v>
      </c>
    </row>
    <row r="3338" spans="1:11">
      <c r="A3338" t="s">
        <v>1130</v>
      </c>
      <c r="B3338" t="s">
        <v>10</v>
      </c>
      <c r="C3338" s="3">
        <v>46128</v>
      </c>
      <c r="D3338" t="s">
        <v>1121</v>
      </c>
      <c r="E3338" t="s">
        <v>21</v>
      </c>
      <c r="F3338" t="s">
        <v>1131</v>
      </c>
      <c r="G3338" t="s">
        <v>14</v>
      </c>
      <c r="H3338" s="4">
        <v>585</v>
      </c>
      <c r="J3338" t="str">
        <f t="shared" si="104"/>
        <v>0000193981Decennial Unit Population</v>
      </c>
      <c r="K3338" s="4">
        <f t="shared" si="105"/>
        <v>585</v>
      </c>
    </row>
    <row r="3339" spans="1:11">
      <c r="A3339" t="s">
        <v>1130</v>
      </c>
      <c r="B3339" t="s">
        <v>10</v>
      </c>
      <c r="C3339" s="3">
        <v>46128</v>
      </c>
      <c r="D3339" t="s">
        <v>1121</v>
      </c>
      <c r="E3339" t="s">
        <v>21</v>
      </c>
      <c r="F3339" t="s">
        <v>1131</v>
      </c>
      <c r="G3339" t="s">
        <v>15</v>
      </c>
      <c r="H3339" s="4">
        <v>585</v>
      </c>
      <c r="J3339" t="str">
        <f t="shared" si="104"/>
        <v>0000193981Current Unit Population</v>
      </c>
      <c r="K3339" s="4">
        <f t="shared" si="105"/>
        <v>585</v>
      </c>
    </row>
    <row r="3340" spans="1:11">
      <c r="A3340" t="s">
        <v>1130</v>
      </c>
      <c r="B3340" t="s">
        <v>10</v>
      </c>
      <c r="C3340" s="3">
        <v>46128</v>
      </c>
      <c r="D3340" t="s">
        <v>1121</v>
      </c>
      <c r="E3340" t="s">
        <v>21</v>
      </c>
      <c r="F3340" t="s">
        <v>1131</v>
      </c>
      <c r="G3340" t="s">
        <v>17</v>
      </c>
      <c r="H3340" s="4">
        <v>0</v>
      </c>
      <c r="J3340" t="str">
        <f t="shared" si="104"/>
        <v>0000193981Registered Automobiles</v>
      </c>
      <c r="K3340" s="4">
        <f t="shared" si="105"/>
        <v>0</v>
      </c>
    </row>
    <row r="3341" spans="1:11">
      <c r="A3341" t="s">
        <v>1130</v>
      </c>
      <c r="B3341" t="s">
        <v>10</v>
      </c>
      <c r="C3341" s="3">
        <v>46128</v>
      </c>
      <c r="D3341" t="s">
        <v>1121</v>
      </c>
      <c r="E3341" t="s">
        <v>21</v>
      </c>
      <c r="F3341" t="s">
        <v>1131</v>
      </c>
      <c r="G3341" t="s">
        <v>16</v>
      </c>
      <c r="H3341" s="4">
        <v>0</v>
      </c>
      <c r="J3341" t="str">
        <f t="shared" si="104"/>
        <v>0000193981Consolidated City Population</v>
      </c>
      <c r="K3341" s="4">
        <f t="shared" si="105"/>
        <v>0</v>
      </c>
    </row>
    <row r="3342" spans="1:11">
      <c r="A3342" t="s">
        <v>1130</v>
      </c>
      <c r="B3342" t="s">
        <v>10</v>
      </c>
      <c r="C3342" s="3">
        <v>46128</v>
      </c>
      <c r="D3342" t="s">
        <v>1121</v>
      </c>
      <c r="E3342" t="s">
        <v>21</v>
      </c>
      <c r="F3342" t="s">
        <v>1131</v>
      </c>
      <c r="G3342" t="s">
        <v>18</v>
      </c>
      <c r="H3342" s="4">
        <v>0</v>
      </c>
      <c r="J3342" t="str">
        <f t="shared" si="104"/>
        <v>0000193981Registered Vehicles</v>
      </c>
      <c r="K3342" s="4">
        <f t="shared" si="105"/>
        <v>0</v>
      </c>
    </row>
    <row r="3343" spans="1:11">
      <c r="A3343" t="s">
        <v>1130</v>
      </c>
      <c r="B3343" t="s">
        <v>10</v>
      </c>
      <c r="C3343" s="3">
        <v>46128</v>
      </c>
      <c r="D3343" t="s">
        <v>1121</v>
      </c>
      <c r="E3343" t="s">
        <v>21</v>
      </c>
      <c r="F3343" t="s">
        <v>1131</v>
      </c>
      <c r="G3343" t="s">
        <v>19</v>
      </c>
      <c r="H3343" s="4">
        <v>6.39</v>
      </c>
      <c r="J3343" t="str">
        <f t="shared" si="104"/>
        <v>0000193981Miles of Road of Unit</v>
      </c>
      <c r="K3343" s="4">
        <f t="shared" si="105"/>
        <v>6.39</v>
      </c>
    </row>
    <row r="3344" spans="1:11">
      <c r="A3344" t="s">
        <v>1132</v>
      </c>
      <c r="B3344" t="s">
        <v>10</v>
      </c>
      <c r="C3344" s="3">
        <v>46128</v>
      </c>
      <c r="D3344" t="s">
        <v>1121</v>
      </c>
      <c r="E3344" t="s">
        <v>21</v>
      </c>
      <c r="F3344" t="s">
        <v>1133</v>
      </c>
      <c r="G3344" t="s">
        <v>15</v>
      </c>
      <c r="H3344" s="4">
        <v>389</v>
      </c>
      <c r="J3344" t="str">
        <f t="shared" si="104"/>
        <v>0000193982Current Unit Population</v>
      </c>
      <c r="K3344" s="4">
        <f t="shared" si="105"/>
        <v>389</v>
      </c>
    </row>
    <row r="3345" spans="1:11">
      <c r="A3345" t="s">
        <v>1132</v>
      </c>
      <c r="B3345" t="s">
        <v>10</v>
      </c>
      <c r="C3345" s="3">
        <v>46128</v>
      </c>
      <c r="D3345" t="s">
        <v>1121</v>
      </c>
      <c r="E3345" t="s">
        <v>21</v>
      </c>
      <c r="F3345" t="s">
        <v>1133</v>
      </c>
      <c r="G3345" t="s">
        <v>14</v>
      </c>
      <c r="H3345" s="4">
        <v>389</v>
      </c>
      <c r="J3345" t="str">
        <f t="shared" si="104"/>
        <v>0000193982Decennial Unit Population</v>
      </c>
      <c r="K3345" s="4">
        <f t="shared" si="105"/>
        <v>389</v>
      </c>
    </row>
    <row r="3346" spans="1:11">
      <c r="A3346" t="s">
        <v>1132</v>
      </c>
      <c r="B3346" t="s">
        <v>10</v>
      </c>
      <c r="C3346" s="3">
        <v>46128</v>
      </c>
      <c r="D3346" t="s">
        <v>1121</v>
      </c>
      <c r="E3346" t="s">
        <v>21</v>
      </c>
      <c r="F3346" t="s">
        <v>1133</v>
      </c>
      <c r="G3346" t="s">
        <v>16</v>
      </c>
      <c r="H3346" s="4">
        <v>0</v>
      </c>
      <c r="J3346" t="str">
        <f t="shared" si="104"/>
        <v>0000193982Consolidated City Population</v>
      </c>
      <c r="K3346" s="4">
        <f t="shared" si="105"/>
        <v>0</v>
      </c>
    </row>
    <row r="3347" spans="1:11">
      <c r="A3347" t="s">
        <v>1132</v>
      </c>
      <c r="B3347" t="s">
        <v>10</v>
      </c>
      <c r="C3347" s="3">
        <v>46128</v>
      </c>
      <c r="D3347" t="s">
        <v>1121</v>
      </c>
      <c r="E3347" t="s">
        <v>21</v>
      </c>
      <c r="F3347" t="s">
        <v>1133</v>
      </c>
      <c r="G3347" t="s">
        <v>17</v>
      </c>
      <c r="H3347" s="4">
        <v>0</v>
      </c>
      <c r="J3347" t="str">
        <f t="shared" si="104"/>
        <v>0000193982Registered Automobiles</v>
      </c>
      <c r="K3347" s="4">
        <f t="shared" si="105"/>
        <v>0</v>
      </c>
    </row>
    <row r="3348" spans="1:11">
      <c r="A3348" t="s">
        <v>1132</v>
      </c>
      <c r="B3348" t="s">
        <v>10</v>
      </c>
      <c r="C3348" s="3">
        <v>46128</v>
      </c>
      <c r="D3348" t="s">
        <v>1121</v>
      </c>
      <c r="E3348" t="s">
        <v>21</v>
      </c>
      <c r="F3348" t="s">
        <v>1133</v>
      </c>
      <c r="G3348" t="s">
        <v>18</v>
      </c>
      <c r="H3348" s="4">
        <v>0</v>
      </c>
      <c r="J3348" t="str">
        <f t="shared" si="104"/>
        <v>0000193982Registered Vehicles</v>
      </c>
      <c r="K3348" s="4">
        <f t="shared" si="105"/>
        <v>0</v>
      </c>
    </row>
    <row r="3349" spans="1:11">
      <c r="A3349" t="s">
        <v>1132</v>
      </c>
      <c r="B3349" t="s">
        <v>10</v>
      </c>
      <c r="C3349" s="3">
        <v>46128</v>
      </c>
      <c r="D3349" t="s">
        <v>1121</v>
      </c>
      <c r="E3349" t="s">
        <v>21</v>
      </c>
      <c r="F3349" t="s">
        <v>1133</v>
      </c>
      <c r="G3349" t="s">
        <v>19</v>
      </c>
      <c r="H3349" s="4">
        <v>2.38</v>
      </c>
      <c r="J3349" t="str">
        <f t="shared" si="104"/>
        <v>0000193982Miles of Road of Unit</v>
      </c>
      <c r="K3349" s="4">
        <f t="shared" si="105"/>
        <v>2.38</v>
      </c>
    </row>
    <row r="3350" spans="1:11">
      <c r="A3350" t="s">
        <v>1134</v>
      </c>
      <c r="B3350" t="s">
        <v>10</v>
      </c>
      <c r="C3350" s="3">
        <v>46128</v>
      </c>
      <c r="D3350" t="s">
        <v>1135</v>
      </c>
      <c r="E3350" t="s">
        <v>12</v>
      </c>
      <c r="F3350" t="s">
        <v>13</v>
      </c>
      <c r="G3350" t="s">
        <v>18</v>
      </c>
      <c r="H3350" s="4">
        <v>23532</v>
      </c>
      <c r="J3350" t="str">
        <f t="shared" si="104"/>
        <v>0000079009Registered Vehicles</v>
      </c>
      <c r="K3350" s="4">
        <f t="shared" si="105"/>
        <v>23532</v>
      </c>
    </row>
    <row r="3351" spans="1:11">
      <c r="A3351" t="s">
        <v>1134</v>
      </c>
      <c r="B3351" t="s">
        <v>10</v>
      </c>
      <c r="C3351" s="3">
        <v>46128</v>
      </c>
      <c r="D3351" t="s">
        <v>1135</v>
      </c>
      <c r="E3351" t="s">
        <v>12</v>
      </c>
      <c r="F3351" t="s">
        <v>13</v>
      </c>
      <c r="G3351" t="s">
        <v>17</v>
      </c>
      <c r="H3351" s="4">
        <v>11967</v>
      </c>
      <c r="J3351" t="str">
        <f t="shared" si="104"/>
        <v>0000079009Registered Automobiles</v>
      </c>
      <c r="K3351" s="4">
        <f t="shared" si="105"/>
        <v>11967</v>
      </c>
    </row>
    <row r="3352" spans="1:11">
      <c r="A3352" t="s">
        <v>1134</v>
      </c>
      <c r="B3352" t="s">
        <v>10</v>
      </c>
      <c r="C3352" s="3">
        <v>46128</v>
      </c>
      <c r="D3352" t="s">
        <v>1135</v>
      </c>
      <c r="E3352" t="s">
        <v>12</v>
      </c>
      <c r="F3352" t="s">
        <v>13</v>
      </c>
      <c r="G3352" t="s">
        <v>16</v>
      </c>
      <c r="H3352" s="4">
        <v>0</v>
      </c>
      <c r="J3352" t="str">
        <f t="shared" si="104"/>
        <v>0000079009Consolidated City Population</v>
      </c>
      <c r="K3352" s="4">
        <f t="shared" si="105"/>
        <v>0</v>
      </c>
    </row>
    <row r="3353" spans="1:11">
      <c r="A3353" t="s">
        <v>1134</v>
      </c>
      <c r="B3353" t="s">
        <v>10</v>
      </c>
      <c r="C3353" s="3">
        <v>46128</v>
      </c>
      <c r="D3353" t="s">
        <v>1135</v>
      </c>
      <c r="E3353" t="s">
        <v>12</v>
      </c>
      <c r="F3353" t="s">
        <v>13</v>
      </c>
      <c r="G3353" t="s">
        <v>15</v>
      </c>
      <c r="H3353" s="4">
        <v>12094</v>
      </c>
      <c r="J3353" t="str">
        <f t="shared" si="104"/>
        <v>0000079009Current Unit Population</v>
      </c>
      <c r="K3353" s="4">
        <f t="shared" si="105"/>
        <v>12094</v>
      </c>
    </row>
    <row r="3354" spans="1:11">
      <c r="A3354" t="s">
        <v>1134</v>
      </c>
      <c r="B3354" t="s">
        <v>10</v>
      </c>
      <c r="C3354" s="3">
        <v>46128</v>
      </c>
      <c r="D3354" t="s">
        <v>1135</v>
      </c>
      <c r="E3354" t="s">
        <v>12</v>
      </c>
      <c r="F3354" t="s">
        <v>13</v>
      </c>
      <c r="G3354" t="s">
        <v>14</v>
      </c>
      <c r="H3354" s="4">
        <v>12094</v>
      </c>
      <c r="J3354" t="str">
        <f t="shared" si="104"/>
        <v>0000079009Decennial Unit Population</v>
      </c>
      <c r="K3354" s="4">
        <f t="shared" si="105"/>
        <v>12094</v>
      </c>
    </row>
    <row r="3355" spans="1:11">
      <c r="A3355" t="s">
        <v>1134</v>
      </c>
      <c r="B3355" t="s">
        <v>10</v>
      </c>
      <c r="C3355" s="3">
        <v>46128</v>
      </c>
      <c r="D3355" t="s">
        <v>1135</v>
      </c>
      <c r="E3355" t="s">
        <v>12</v>
      </c>
      <c r="F3355" t="s">
        <v>13</v>
      </c>
      <c r="G3355" t="s">
        <v>19</v>
      </c>
      <c r="H3355" s="4">
        <v>852.66</v>
      </c>
      <c r="J3355" t="str">
        <f t="shared" si="104"/>
        <v>0000079009Miles of Road of Unit</v>
      </c>
      <c r="K3355" s="4">
        <f t="shared" si="105"/>
        <v>852.66</v>
      </c>
    </row>
    <row r="3356" spans="1:11">
      <c r="A3356" t="s">
        <v>1136</v>
      </c>
      <c r="B3356" t="s">
        <v>10</v>
      </c>
      <c r="C3356" s="3">
        <v>46128</v>
      </c>
      <c r="D3356" t="s">
        <v>1135</v>
      </c>
      <c r="E3356" t="s">
        <v>21</v>
      </c>
      <c r="F3356" t="s">
        <v>1137</v>
      </c>
      <c r="G3356" t="s">
        <v>14</v>
      </c>
      <c r="H3356" s="4">
        <v>4264</v>
      </c>
      <c r="J3356" t="str">
        <f t="shared" si="104"/>
        <v>0000071088Decennial Unit Population</v>
      </c>
      <c r="K3356" s="4">
        <f t="shared" si="105"/>
        <v>4264</v>
      </c>
    </row>
    <row r="3357" spans="1:11">
      <c r="A3357" t="s">
        <v>1136</v>
      </c>
      <c r="B3357" t="s">
        <v>10</v>
      </c>
      <c r="C3357" s="3">
        <v>46128</v>
      </c>
      <c r="D3357" t="s">
        <v>1135</v>
      </c>
      <c r="E3357" t="s">
        <v>21</v>
      </c>
      <c r="F3357" t="s">
        <v>1137</v>
      </c>
      <c r="G3357" t="s">
        <v>15</v>
      </c>
      <c r="H3357" s="4">
        <v>4264</v>
      </c>
      <c r="J3357" t="str">
        <f t="shared" si="104"/>
        <v>0000071088Current Unit Population</v>
      </c>
      <c r="K3357" s="4">
        <f t="shared" si="105"/>
        <v>4264</v>
      </c>
    </row>
    <row r="3358" spans="1:11">
      <c r="A3358" t="s">
        <v>1136</v>
      </c>
      <c r="B3358" t="s">
        <v>10</v>
      </c>
      <c r="C3358" s="3">
        <v>46128</v>
      </c>
      <c r="D3358" t="s">
        <v>1135</v>
      </c>
      <c r="E3358" t="s">
        <v>21</v>
      </c>
      <c r="F3358" t="s">
        <v>1137</v>
      </c>
      <c r="G3358" t="s">
        <v>16</v>
      </c>
      <c r="H3358" s="4">
        <v>0</v>
      </c>
      <c r="J3358" t="str">
        <f t="shared" si="104"/>
        <v>0000071088Consolidated City Population</v>
      </c>
      <c r="K3358" s="4">
        <f t="shared" si="105"/>
        <v>0</v>
      </c>
    </row>
    <row r="3359" spans="1:11">
      <c r="A3359" t="s">
        <v>1136</v>
      </c>
      <c r="B3359" t="s">
        <v>10</v>
      </c>
      <c r="C3359" s="3">
        <v>46128</v>
      </c>
      <c r="D3359" t="s">
        <v>1135</v>
      </c>
      <c r="E3359" t="s">
        <v>21</v>
      </c>
      <c r="F3359" t="s">
        <v>1137</v>
      </c>
      <c r="G3359" t="s">
        <v>18</v>
      </c>
      <c r="H3359" s="4">
        <v>0</v>
      </c>
      <c r="J3359" t="str">
        <f t="shared" si="104"/>
        <v>0000071088Registered Vehicles</v>
      </c>
      <c r="K3359" s="4">
        <f t="shared" si="105"/>
        <v>0</v>
      </c>
    </row>
    <row r="3360" spans="1:11">
      <c r="A3360" t="s">
        <v>1136</v>
      </c>
      <c r="B3360" t="s">
        <v>10</v>
      </c>
      <c r="C3360" s="3">
        <v>46128</v>
      </c>
      <c r="D3360" t="s">
        <v>1135</v>
      </c>
      <c r="E3360" t="s">
        <v>21</v>
      </c>
      <c r="F3360" t="s">
        <v>1137</v>
      </c>
      <c r="G3360" t="s">
        <v>17</v>
      </c>
      <c r="H3360" s="4">
        <v>0</v>
      </c>
      <c r="J3360" t="str">
        <f t="shared" si="104"/>
        <v>0000071088Registered Automobiles</v>
      </c>
      <c r="K3360" s="4">
        <f t="shared" si="105"/>
        <v>0</v>
      </c>
    </row>
    <row r="3361" spans="1:11">
      <c r="A3361" t="s">
        <v>1136</v>
      </c>
      <c r="B3361" t="s">
        <v>10</v>
      </c>
      <c r="C3361" s="3">
        <v>46128</v>
      </c>
      <c r="D3361" t="s">
        <v>1135</v>
      </c>
      <c r="E3361" t="s">
        <v>21</v>
      </c>
      <c r="F3361" t="s">
        <v>1137</v>
      </c>
      <c r="G3361" t="s">
        <v>19</v>
      </c>
      <c r="H3361" s="4">
        <v>33.369999999999997</v>
      </c>
      <c r="J3361" t="str">
        <f t="shared" si="104"/>
        <v>0000071088Miles of Road of Unit</v>
      </c>
      <c r="K3361" s="4">
        <f t="shared" si="105"/>
        <v>33.369999999999997</v>
      </c>
    </row>
    <row r="3362" spans="1:11">
      <c r="A3362" t="s">
        <v>1138</v>
      </c>
      <c r="B3362" t="s">
        <v>10</v>
      </c>
      <c r="C3362" s="3">
        <v>46128</v>
      </c>
      <c r="D3362" t="s">
        <v>1135</v>
      </c>
      <c r="E3362" t="s">
        <v>21</v>
      </c>
      <c r="F3362" t="s">
        <v>1139</v>
      </c>
      <c r="G3362" t="s">
        <v>15</v>
      </c>
      <c r="H3362" s="4">
        <v>625</v>
      </c>
      <c r="J3362" t="str">
        <f t="shared" si="104"/>
        <v>0000193993Current Unit Population</v>
      </c>
      <c r="K3362" s="4">
        <f t="shared" si="105"/>
        <v>625</v>
      </c>
    </row>
    <row r="3363" spans="1:11">
      <c r="A3363" t="s">
        <v>1138</v>
      </c>
      <c r="B3363" t="s">
        <v>10</v>
      </c>
      <c r="C3363" s="3">
        <v>46128</v>
      </c>
      <c r="D3363" t="s">
        <v>1135</v>
      </c>
      <c r="E3363" t="s">
        <v>21</v>
      </c>
      <c r="F3363" t="s">
        <v>1139</v>
      </c>
      <c r="G3363" t="s">
        <v>14</v>
      </c>
      <c r="H3363" s="4">
        <v>625</v>
      </c>
      <c r="J3363" t="str">
        <f t="shared" si="104"/>
        <v>0000193993Decennial Unit Population</v>
      </c>
      <c r="K3363" s="4">
        <f t="shared" si="105"/>
        <v>625</v>
      </c>
    </row>
    <row r="3364" spans="1:11">
      <c r="A3364" t="s">
        <v>1138</v>
      </c>
      <c r="B3364" t="s">
        <v>10</v>
      </c>
      <c r="C3364" s="3">
        <v>46128</v>
      </c>
      <c r="D3364" t="s">
        <v>1135</v>
      </c>
      <c r="E3364" t="s">
        <v>21</v>
      </c>
      <c r="F3364" t="s">
        <v>1139</v>
      </c>
      <c r="G3364" t="s">
        <v>16</v>
      </c>
      <c r="H3364" s="4">
        <v>0</v>
      </c>
      <c r="J3364" t="str">
        <f t="shared" si="104"/>
        <v>0000193993Consolidated City Population</v>
      </c>
      <c r="K3364" s="4">
        <f t="shared" si="105"/>
        <v>0</v>
      </c>
    </row>
    <row r="3365" spans="1:11">
      <c r="A3365" t="s">
        <v>1138</v>
      </c>
      <c r="B3365" t="s">
        <v>10</v>
      </c>
      <c r="C3365" s="3">
        <v>46128</v>
      </c>
      <c r="D3365" t="s">
        <v>1135</v>
      </c>
      <c r="E3365" t="s">
        <v>21</v>
      </c>
      <c r="F3365" t="s">
        <v>1139</v>
      </c>
      <c r="G3365" t="s">
        <v>19</v>
      </c>
      <c r="H3365" s="4">
        <v>6.73</v>
      </c>
      <c r="J3365" t="str">
        <f t="shared" si="104"/>
        <v>0000193993Miles of Road of Unit</v>
      </c>
      <c r="K3365" s="4">
        <f t="shared" si="105"/>
        <v>6.73</v>
      </c>
    </row>
    <row r="3366" spans="1:11">
      <c r="A3366" t="s">
        <v>1138</v>
      </c>
      <c r="B3366" t="s">
        <v>10</v>
      </c>
      <c r="C3366" s="3">
        <v>46128</v>
      </c>
      <c r="D3366" t="s">
        <v>1135</v>
      </c>
      <c r="E3366" t="s">
        <v>21</v>
      </c>
      <c r="F3366" t="s">
        <v>1139</v>
      </c>
      <c r="G3366" t="s">
        <v>18</v>
      </c>
      <c r="H3366" s="4">
        <v>0</v>
      </c>
      <c r="J3366" t="str">
        <f t="shared" si="104"/>
        <v>0000193993Registered Vehicles</v>
      </c>
      <c r="K3366" s="4">
        <f t="shared" si="105"/>
        <v>0</v>
      </c>
    </row>
    <row r="3367" spans="1:11">
      <c r="A3367" t="s">
        <v>1138</v>
      </c>
      <c r="B3367" t="s">
        <v>10</v>
      </c>
      <c r="C3367" s="3">
        <v>46128</v>
      </c>
      <c r="D3367" t="s">
        <v>1135</v>
      </c>
      <c r="E3367" t="s">
        <v>21</v>
      </c>
      <c r="F3367" t="s">
        <v>1139</v>
      </c>
      <c r="G3367" t="s">
        <v>17</v>
      </c>
      <c r="H3367" s="4">
        <v>0</v>
      </c>
      <c r="J3367" t="str">
        <f t="shared" si="104"/>
        <v>0000193993Registered Automobiles</v>
      </c>
      <c r="K3367" s="4">
        <f t="shared" si="105"/>
        <v>0</v>
      </c>
    </row>
    <row r="3368" spans="1:11">
      <c r="A3368" t="s">
        <v>1140</v>
      </c>
      <c r="B3368" t="s">
        <v>10</v>
      </c>
      <c r="C3368" s="3">
        <v>46128</v>
      </c>
      <c r="D3368" t="s">
        <v>1135</v>
      </c>
      <c r="E3368" t="s">
        <v>21</v>
      </c>
      <c r="F3368" t="s">
        <v>1141</v>
      </c>
      <c r="G3368" t="s">
        <v>16</v>
      </c>
      <c r="H3368" s="4">
        <v>0</v>
      </c>
      <c r="J3368" t="str">
        <f t="shared" si="104"/>
        <v>0000193994Consolidated City Population</v>
      </c>
      <c r="K3368" s="4">
        <f t="shared" si="105"/>
        <v>0</v>
      </c>
    </row>
    <row r="3369" spans="1:11">
      <c r="A3369" t="s">
        <v>1140</v>
      </c>
      <c r="B3369" t="s">
        <v>10</v>
      </c>
      <c r="C3369" s="3">
        <v>46128</v>
      </c>
      <c r="D3369" t="s">
        <v>1135</v>
      </c>
      <c r="E3369" t="s">
        <v>21</v>
      </c>
      <c r="F3369" t="s">
        <v>1141</v>
      </c>
      <c r="G3369" t="s">
        <v>15</v>
      </c>
      <c r="H3369" s="4">
        <v>797</v>
      </c>
      <c r="J3369" t="str">
        <f t="shared" si="104"/>
        <v>0000193994Current Unit Population</v>
      </c>
      <c r="K3369" s="4">
        <f t="shared" si="105"/>
        <v>797</v>
      </c>
    </row>
    <row r="3370" spans="1:11">
      <c r="A3370" t="s">
        <v>1140</v>
      </c>
      <c r="B3370" t="s">
        <v>10</v>
      </c>
      <c r="C3370" s="3">
        <v>46128</v>
      </c>
      <c r="D3370" t="s">
        <v>1135</v>
      </c>
      <c r="E3370" t="s">
        <v>21</v>
      </c>
      <c r="F3370" t="s">
        <v>1141</v>
      </c>
      <c r="G3370" t="s">
        <v>14</v>
      </c>
      <c r="H3370" s="4">
        <v>797</v>
      </c>
      <c r="J3370" t="str">
        <f t="shared" si="104"/>
        <v>0000193994Decennial Unit Population</v>
      </c>
      <c r="K3370" s="4">
        <f t="shared" si="105"/>
        <v>797</v>
      </c>
    </row>
    <row r="3371" spans="1:11">
      <c r="A3371" t="s">
        <v>1140</v>
      </c>
      <c r="B3371" t="s">
        <v>10</v>
      </c>
      <c r="C3371" s="3">
        <v>46128</v>
      </c>
      <c r="D3371" t="s">
        <v>1135</v>
      </c>
      <c r="E3371" t="s">
        <v>21</v>
      </c>
      <c r="F3371" t="s">
        <v>1141</v>
      </c>
      <c r="G3371" t="s">
        <v>17</v>
      </c>
      <c r="H3371" s="4">
        <v>0</v>
      </c>
      <c r="J3371" t="str">
        <f t="shared" si="104"/>
        <v>0000193994Registered Automobiles</v>
      </c>
      <c r="K3371" s="4">
        <f t="shared" si="105"/>
        <v>0</v>
      </c>
    </row>
    <row r="3372" spans="1:11">
      <c r="A3372" t="s">
        <v>1140</v>
      </c>
      <c r="B3372" t="s">
        <v>10</v>
      </c>
      <c r="C3372" s="3">
        <v>46128</v>
      </c>
      <c r="D3372" t="s">
        <v>1135</v>
      </c>
      <c r="E3372" t="s">
        <v>21</v>
      </c>
      <c r="F3372" t="s">
        <v>1141</v>
      </c>
      <c r="G3372" t="s">
        <v>18</v>
      </c>
      <c r="H3372" s="4">
        <v>0</v>
      </c>
      <c r="J3372" t="str">
        <f t="shared" si="104"/>
        <v>0000193994Registered Vehicles</v>
      </c>
      <c r="K3372" s="4">
        <f t="shared" si="105"/>
        <v>0</v>
      </c>
    </row>
    <row r="3373" spans="1:11">
      <c r="A3373" t="s">
        <v>1140</v>
      </c>
      <c r="B3373" t="s">
        <v>10</v>
      </c>
      <c r="C3373" s="3">
        <v>46128</v>
      </c>
      <c r="D3373" t="s">
        <v>1135</v>
      </c>
      <c r="E3373" t="s">
        <v>21</v>
      </c>
      <c r="F3373" t="s">
        <v>1141</v>
      </c>
      <c r="G3373" t="s">
        <v>19</v>
      </c>
      <c r="H3373" s="4">
        <v>8.94</v>
      </c>
      <c r="J3373" t="str">
        <f t="shared" si="104"/>
        <v>0000193994Miles of Road of Unit</v>
      </c>
      <c r="K3373" s="4">
        <f t="shared" si="105"/>
        <v>8.94</v>
      </c>
    </row>
    <row r="3374" spans="1:11">
      <c r="A3374" t="s">
        <v>1142</v>
      </c>
      <c r="B3374" t="s">
        <v>10</v>
      </c>
      <c r="C3374" s="3">
        <v>46128</v>
      </c>
      <c r="D3374" t="s">
        <v>1135</v>
      </c>
      <c r="E3374" t="s">
        <v>21</v>
      </c>
      <c r="F3374" t="s">
        <v>1143</v>
      </c>
      <c r="G3374" t="s">
        <v>18</v>
      </c>
      <c r="H3374" s="4">
        <v>0</v>
      </c>
      <c r="J3374" t="str">
        <f t="shared" si="104"/>
        <v>0000193995Registered Vehicles</v>
      </c>
      <c r="K3374" s="4">
        <f t="shared" si="105"/>
        <v>0</v>
      </c>
    </row>
    <row r="3375" spans="1:11">
      <c r="A3375" t="s">
        <v>1142</v>
      </c>
      <c r="B3375" t="s">
        <v>10</v>
      </c>
      <c r="C3375" s="3">
        <v>46128</v>
      </c>
      <c r="D3375" t="s">
        <v>1135</v>
      </c>
      <c r="E3375" t="s">
        <v>21</v>
      </c>
      <c r="F3375" t="s">
        <v>1143</v>
      </c>
      <c r="G3375" t="s">
        <v>17</v>
      </c>
      <c r="H3375" s="4">
        <v>0</v>
      </c>
      <c r="J3375" t="str">
        <f t="shared" si="104"/>
        <v>0000193995Registered Automobiles</v>
      </c>
      <c r="K3375" s="4">
        <f t="shared" si="105"/>
        <v>0</v>
      </c>
    </row>
    <row r="3376" spans="1:11">
      <c r="A3376" t="s">
        <v>1142</v>
      </c>
      <c r="B3376" t="s">
        <v>10</v>
      </c>
      <c r="C3376" s="3">
        <v>46128</v>
      </c>
      <c r="D3376" t="s">
        <v>1135</v>
      </c>
      <c r="E3376" t="s">
        <v>21</v>
      </c>
      <c r="F3376" t="s">
        <v>1143</v>
      </c>
      <c r="G3376" t="s">
        <v>16</v>
      </c>
      <c r="H3376" s="4">
        <v>0</v>
      </c>
      <c r="J3376" t="str">
        <f t="shared" si="104"/>
        <v>0000193995Consolidated City Population</v>
      </c>
      <c r="K3376" s="4">
        <f t="shared" si="105"/>
        <v>0</v>
      </c>
    </row>
    <row r="3377" spans="1:11">
      <c r="A3377" t="s">
        <v>1142</v>
      </c>
      <c r="B3377" t="s">
        <v>10</v>
      </c>
      <c r="C3377" s="3">
        <v>46128</v>
      </c>
      <c r="D3377" t="s">
        <v>1135</v>
      </c>
      <c r="E3377" t="s">
        <v>21</v>
      </c>
      <c r="F3377" t="s">
        <v>1143</v>
      </c>
      <c r="G3377" t="s">
        <v>15</v>
      </c>
      <c r="H3377" s="4">
        <v>1069</v>
      </c>
      <c r="J3377" t="str">
        <f t="shared" si="104"/>
        <v>0000193995Current Unit Population</v>
      </c>
      <c r="K3377" s="4">
        <f t="shared" si="105"/>
        <v>1069</v>
      </c>
    </row>
    <row r="3378" spans="1:11">
      <c r="A3378" t="s">
        <v>1142</v>
      </c>
      <c r="B3378" t="s">
        <v>10</v>
      </c>
      <c r="C3378" s="3">
        <v>46128</v>
      </c>
      <c r="D3378" t="s">
        <v>1135</v>
      </c>
      <c r="E3378" t="s">
        <v>21</v>
      </c>
      <c r="F3378" t="s">
        <v>1143</v>
      </c>
      <c r="G3378" t="s">
        <v>14</v>
      </c>
      <c r="H3378" s="4">
        <v>1069</v>
      </c>
      <c r="J3378" t="str">
        <f t="shared" si="104"/>
        <v>0000193995Decennial Unit Population</v>
      </c>
      <c r="K3378" s="4">
        <f t="shared" si="105"/>
        <v>1069</v>
      </c>
    </row>
    <row r="3379" spans="1:11">
      <c r="A3379" t="s">
        <v>1142</v>
      </c>
      <c r="B3379" t="s">
        <v>10</v>
      </c>
      <c r="C3379" s="3">
        <v>46128</v>
      </c>
      <c r="D3379" t="s">
        <v>1135</v>
      </c>
      <c r="E3379" t="s">
        <v>21</v>
      </c>
      <c r="F3379" t="s">
        <v>1143</v>
      </c>
      <c r="G3379" t="s">
        <v>19</v>
      </c>
      <c r="H3379" s="4">
        <v>12.02</v>
      </c>
      <c r="J3379" t="str">
        <f t="shared" si="104"/>
        <v>0000193995Miles of Road of Unit</v>
      </c>
      <c r="K3379" s="4">
        <f t="shared" si="105"/>
        <v>12.02</v>
      </c>
    </row>
    <row r="3380" spans="1:11">
      <c r="A3380" t="s">
        <v>1144</v>
      </c>
      <c r="B3380" t="s">
        <v>10</v>
      </c>
      <c r="C3380" s="3">
        <v>46128</v>
      </c>
      <c r="D3380" t="s">
        <v>1135</v>
      </c>
      <c r="E3380" t="s">
        <v>21</v>
      </c>
      <c r="F3380" t="s">
        <v>1145</v>
      </c>
      <c r="G3380" t="s">
        <v>19</v>
      </c>
      <c r="H3380" s="4">
        <v>10.02</v>
      </c>
      <c r="J3380" t="str">
        <f t="shared" si="104"/>
        <v>0000193996Miles of Road of Unit</v>
      </c>
      <c r="K3380" s="4">
        <f t="shared" si="105"/>
        <v>10.02</v>
      </c>
    </row>
    <row r="3381" spans="1:11">
      <c r="A3381" t="s">
        <v>1144</v>
      </c>
      <c r="B3381" t="s">
        <v>10</v>
      </c>
      <c r="C3381" s="3">
        <v>46128</v>
      </c>
      <c r="D3381" t="s">
        <v>1135</v>
      </c>
      <c r="E3381" t="s">
        <v>21</v>
      </c>
      <c r="F3381" t="s">
        <v>1145</v>
      </c>
      <c r="G3381" t="s">
        <v>18</v>
      </c>
      <c r="H3381" s="4">
        <v>0</v>
      </c>
      <c r="J3381" t="str">
        <f t="shared" si="104"/>
        <v>0000193996Registered Vehicles</v>
      </c>
      <c r="K3381" s="4">
        <f t="shared" si="105"/>
        <v>0</v>
      </c>
    </row>
    <row r="3382" spans="1:11">
      <c r="A3382" t="s">
        <v>1144</v>
      </c>
      <c r="B3382" t="s">
        <v>10</v>
      </c>
      <c r="C3382" s="3">
        <v>46128</v>
      </c>
      <c r="D3382" t="s">
        <v>1135</v>
      </c>
      <c r="E3382" t="s">
        <v>21</v>
      </c>
      <c r="F3382" t="s">
        <v>1145</v>
      </c>
      <c r="G3382" t="s">
        <v>17</v>
      </c>
      <c r="H3382" s="4">
        <v>0</v>
      </c>
      <c r="J3382" t="str">
        <f t="shared" si="104"/>
        <v>0000193996Registered Automobiles</v>
      </c>
      <c r="K3382" s="4">
        <f t="shared" si="105"/>
        <v>0</v>
      </c>
    </row>
    <row r="3383" spans="1:11">
      <c r="A3383" t="s">
        <v>1144</v>
      </c>
      <c r="B3383" t="s">
        <v>10</v>
      </c>
      <c r="C3383" s="3">
        <v>46128</v>
      </c>
      <c r="D3383" t="s">
        <v>1135</v>
      </c>
      <c r="E3383" t="s">
        <v>21</v>
      </c>
      <c r="F3383" t="s">
        <v>1145</v>
      </c>
      <c r="G3383" t="s">
        <v>16</v>
      </c>
      <c r="H3383" s="4">
        <v>0</v>
      </c>
      <c r="J3383" t="str">
        <f t="shared" si="104"/>
        <v>0000193996Consolidated City Population</v>
      </c>
      <c r="K3383" s="4">
        <f t="shared" si="105"/>
        <v>0</v>
      </c>
    </row>
    <row r="3384" spans="1:11">
      <c r="A3384" t="s">
        <v>1144</v>
      </c>
      <c r="B3384" t="s">
        <v>10</v>
      </c>
      <c r="C3384" s="3">
        <v>46128</v>
      </c>
      <c r="D3384" t="s">
        <v>1135</v>
      </c>
      <c r="E3384" t="s">
        <v>21</v>
      </c>
      <c r="F3384" t="s">
        <v>1145</v>
      </c>
      <c r="G3384" t="s">
        <v>14</v>
      </c>
      <c r="H3384" s="4">
        <v>653</v>
      </c>
      <c r="J3384" t="str">
        <f t="shared" si="104"/>
        <v>0000193996Decennial Unit Population</v>
      </c>
      <c r="K3384" s="4">
        <f t="shared" si="105"/>
        <v>653</v>
      </c>
    </row>
    <row r="3385" spans="1:11">
      <c r="A3385" t="s">
        <v>1144</v>
      </c>
      <c r="B3385" t="s">
        <v>10</v>
      </c>
      <c r="C3385" s="3">
        <v>46128</v>
      </c>
      <c r="D3385" t="s">
        <v>1135</v>
      </c>
      <c r="E3385" t="s">
        <v>21</v>
      </c>
      <c r="F3385" t="s">
        <v>1145</v>
      </c>
      <c r="G3385" t="s">
        <v>15</v>
      </c>
      <c r="H3385" s="4">
        <v>653</v>
      </c>
      <c r="J3385" t="str">
        <f t="shared" si="104"/>
        <v>0000193996Current Unit Population</v>
      </c>
      <c r="K3385" s="4">
        <f t="shared" si="105"/>
        <v>653</v>
      </c>
    </row>
    <row r="3386" spans="1:11">
      <c r="A3386" t="s">
        <v>1146</v>
      </c>
      <c r="B3386" t="s">
        <v>10</v>
      </c>
      <c r="C3386" s="3">
        <v>46128</v>
      </c>
      <c r="D3386" t="s">
        <v>1135</v>
      </c>
      <c r="E3386" t="s">
        <v>21</v>
      </c>
      <c r="F3386" t="s">
        <v>1147</v>
      </c>
      <c r="G3386" t="s">
        <v>14</v>
      </c>
      <c r="H3386" s="4">
        <v>208</v>
      </c>
      <c r="J3386" t="str">
        <f t="shared" si="104"/>
        <v>0000193997Decennial Unit Population</v>
      </c>
      <c r="K3386" s="4">
        <f t="shared" si="105"/>
        <v>208</v>
      </c>
    </row>
    <row r="3387" spans="1:11">
      <c r="A3387" t="s">
        <v>1146</v>
      </c>
      <c r="B3387" t="s">
        <v>10</v>
      </c>
      <c r="C3387" s="3">
        <v>46128</v>
      </c>
      <c r="D3387" t="s">
        <v>1135</v>
      </c>
      <c r="E3387" t="s">
        <v>21</v>
      </c>
      <c r="F3387" t="s">
        <v>1147</v>
      </c>
      <c r="G3387" t="s">
        <v>15</v>
      </c>
      <c r="H3387" s="4">
        <v>208</v>
      </c>
      <c r="J3387" t="str">
        <f t="shared" si="104"/>
        <v>0000193997Current Unit Population</v>
      </c>
      <c r="K3387" s="4">
        <f t="shared" si="105"/>
        <v>208</v>
      </c>
    </row>
    <row r="3388" spans="1:11">
      <c r="A3388" t="s">
        <v>1146</v>
      </c>
      <c r="B3388" t="s">
        <v>10</v>
      </c>
      <c r="C3388" s="3">
        <v>46128</v>
      </c>
      <c r="D3388" t="s">
        <v>1135</v>
      </c>
      <c r="E3388" t="s">
        <v>21</v>
      </c>
      <c r="F3388" t="s">
        <v>1147</v>
      </c>
      <c r="G3388" t="s">
        <v>16</v>
      </c>
      <c r="H3388" s="4">
        <v>0</v>
      </c>
      <c r="J3388" t="str">
        <f t="shared" si="104"/>
        <v>0000193997Consolidated City Population</v>
      </c>
      <c r="K3388" s="4">
        <f t="shared" si="105"/>
        <v>0</v>
      </c>
    </row>
    <row r="3389" spans="1:11">
      <c r="A3389" t="s">
        <v>1146</v>
      </c>
      <c r="B3389" t="s">
        <v>10</v>
      </c>
      <c r="C3389" s="3">
        <v>46128</v>
      </c>
      <c r="D3389" t="s">
        <v>1135</v>
      </c>
      <c r="E3389" t="s">
        <v>21</v>
      </c>
      <c r="F3389" t="s">
        <v>1147</v>
      </c>
      <c r="G3389" t="s">
        <v>17</v>
      </c>
      <c r="H3389" s="4">
        <v>0</v>
      </c>
      <c r="J3389" t="str">
        <f t="shared" si="104"/>
        <v>0000193997Registered Automobiles</v>
      </c>
      <c r="K3389" s="4">
        <f t="shared" si="105"/>
        <v>0</v>
      </c>
    </row>
    <row r="3390" spans="1:11">
      <c r="A3390" t="s">
        <v>1146</v>
      </c>
      <c r="B3390" t="s">
        <v>10</v>
      </c>
      <c r="C3390" s="3">
        <v>46128</v>
      </c>
      <c r="D3390" t="s">
        <v>1135</v>
      </c>
      <c r="E3390" t="s">
        <v>21</v>
      </c>
      <c r="F3390" t="s">
        <v>1147</v>
      </c>
      <c r="G3390" t="s">
        <v>18</v>
      </c>
      <c r="H3390" s="4">
        <v>0</v>
      </c>
      <c r="J3390" t="str">
        <f t="shared" si="104"/>
        <v>0000193997Registered Vehicles</v>
      </c>
      <c r="K3390" s="4">
        <f t="shared" si="105"/>
        <v>0</v>
      </c>
    </row>
    <row r="3391" spans="1:11">
      <c r="A3391" t="s">
        <v>1146</v>
      </c>
      <c r="B3391" t="s">
        <v>10</v>
      </c>
      <c r="C3391" s="3">
        <v>46128</v>
      </c>
      <c r="D3391" t="s">
        <v>1135</v>
      </c>
      <c r="E3391" t="s">
        <v>21</v>
      </c>
      <c r="F3391" t="s">
        <v>1147</v>
      </c>
      <c r="G3391" t="s">
        <v>19</v>
      </c>
      <c r="H3391" s="4">
        <v>5.19</v>
      </c>
      <c r="J3391" t="str">
        <f t="shared" si="104"/>
        <v>0000193997Miles of Road of Unit</v>
      </c>
      <c r="K3391" s="4">
        <f t="shared" si="105"/>
        <v>5.19</v>
      </c>
    </row>
    <row r="3392" spans="1:11">
      <c r="A3392" t="s">
        <v>1148</v>
      </c>
      <c r="B3392" t="s">
        <v>10</v>
      </c>
      <c r="C3392" s="3">
        <v>46128</v>
      </c>
      <c r="D3392" t="s">
        <v>1135</v>
      </c>
      <c r="E3392" t="s">
        <v>21</v>
      </c>
      <c r="F3392" t="s">
        <v>1149</v>
      </c>
      <c r="G3392" t="s">
        <v>18</v>
      </c>
      <c r="H3392" s="4">
        <v>0</v>
      </c>
      <c r="J3392" t="str">
        <f t="shared" si="104"/>
        <v>0000193998Registered Vehicles</v>
      </c>
      <c r="K3392" s="4">
        <f t="shared" si="105"/>
        <v>0</v>
      </c>
    </row>
    <row r="3393" spans="1:11">
      <c r="A3393" t="s">
        <v>1148</v>
      </c>
      <c r="B3393" t="s">
        <v>10</v>
      </c>
      <c r="C3393" s="3">
        <v>46128</v>
      </c>
      <c r="D3393" t="s">
        <v>1135</v>
      </c>
      <c r="E3393" t="s">
        <v>21</v>
      </c>
      <c r="F3393" t="s">
        <v>1149</v>
      </c>
      <c r="G3393" t="s">
        <v>17</v>
      </c>
      <c r="H3393" s="4">
        <v>0</v>
      </c>
      <c r="J3393" t="str">
        <f t="shared" si="104"/>
        <v>0000193998Registered Automobiles</v>
      </c>
      <c r="K3393" s="4">
        <f t="shared" si="105"/>
        <v>0</v>
      </c>
    </row>
    <row r="3394" spans="1:11">
      <c r="A3394" t="s">
        <v>1148</v>
      </c>
      <c r="B3394" t="s">
        <v>10</v>
      </c>
      <c r="C3394" s="3">
        <v>46128</v>
      </c>
      <c r="D3394" t="s">
        <v>1135</v>
      </c>
      <c r="E3394" t="s">
        <v>21</v>
      </c>
      <c r="F3394" t="s">
        <v>1149</v>
      </c>
      <c r="G3394" t="s">
        <v>16</v>
      </c>
      <c r="H3394" s="4">
        <v>0</v>
      </c>
      <c r="J3394" t="str">
        <f t="shared" si="104"/>
        <v>0000193998Consolidated City Population</v>
      </c>
      <c r="K3394" s="4">
        <f t="shared" si="105"/>
        <v>0</v>
      </c>
    </row>
    <row r="3395" spans="1:11">
      <c r="A3395" t="s">
        <v>1148</v>
      </c>
      <c r="B3395" t="s">
        <v>10</v>
      </c>
      <c r="C3395" s="3">
        <v>46128</v>
      </c>
      <c r="D3395" t="s">
        <v>1135</v>
      </c>
      <c r="E3395" t="s">
        <v>21</v>
      </c>
      <c r="F3395" t="s">
        <v>1149</v>
      </c>
      <c r="G3395" t="s">
        <v>15</v>
      </c>
      <c r="H3395" s="4">
        <v>1107</v>
      </c>
      <c r="J3395" t="str">
        <f t="shared" ref="J3395:J3458" si="106">A3395&amp;G3395</f>
        <v>0000193998Current Unit Population</v>
      </c>
      <c r="K3395" s="4">
        <f t="shared" ref="K3395:K3458" si="107">H3395</f>
        <v>1107</v>
      </c>
    </row>
    <row r="3396" spans="1:11">
      <c r="A3396" t="s">
        <v>1148</v>
      </c>
      <c r="B3396" t="s">
        <v>10</v>
      </c>
      <c r="C3396" s="3">
        <v>46128</v>
      </c>
      <c r="D3396" t="s">
        <v>1135</v>
      </c>
      <c r="E3396" t="s">
        <v>21</v>
      </c>
      <c r="F3396" t="s">
        <v>1149</v>
      </c>
      <c r="G3396" t="s">
        <v>14</v>
      </c>
      <c r="H3396" s="4">
        <v>1107</v>
      </c>
      <c r="J3396" t="str">
        <f t="shared" si="106"/>
        <v>0000193998Decennial Unit Population</v>
      </c>
      <c r="K3396" s="4">
        <f t="shared" si="107"/>
        <v>1107</v>
      </c>
    </row>
    <row r="3397" spans="1:11">
      <c r="A3397" t="s">
        <v>1148</v>
      </c>
      <c r="B3397" t="s">
        <v>10</v>
      </c>
      <c r="C3397" s="3">
        <v>46128</v>
      </c>
      <c r="D3397" t="s">
        <v>1135</v>
      </c>
      <c r="E3397" t="s">
        <v>21</v>
      </c>
      <c r="F3397" t="s">
        <v>1149</v>
      </c>
      <c r="G3397" t="s">
        <v>19</v>
      </c>
      <c r="H3397" s="4">
        <v>14.13</v>
      </c>
      <c r="J3397" t="str">
        <f t="shared" si="106"/>
        <v>0000193998Miles of Road of Unit</v>
      </c>
      <c r="K3397" s="4">
        <f t="shared" si="107"/>
        <v>14.13</v>
      </c>
    </row>
    <row r="3398" spans="1:11">
      <c r="A3398" t="s">
        <v>1150</v>
      </c>
      <c r="B3398" t="s">
        <v>10</v>
      </c>
      <c r="C3398" s="3">
        <v>46128</v>
      </c>
      <c r="D3398" t="s">
        <v>1151</v>
      </c>
      <c r="E3398" t="s">
        <v>12</v>
      </c>
      <c r="F3398" t="s">
        <v>13</v>
      </c>
      <c r="G3398" t="s">
        <v>14</v>
      </c>
      <c r="H3398" s="4">
        <v>7795</v>
      </c>
      <c r="J3398" t="str">
        <f t="shared" si="106"/>
        <v>0000075193Decennial Unit Population</v>
      </c>
      <c r="K3398" s="4">
        <f t="shared" si="107"/>
        <v>7795</v>
      </c>
    </row>
    <row r="3399" spans="1:11">
      <c r="A3399" t="s">
        <v>1150</v>
      </c>
      <c r="B3399" t="s">
        <v>10</v>
      </c>
      <c r="C3399" s="3">
        <v>46128</v>
      </c>
      <c r="D3399" t="s">
        <v>1151</v>
      </c>
      <c r="E3399" t="s">
        <v>12</v>
      </c>
      <c r="F3399" t="s">
        <v>13</v>
      </c>
      <c r="G3399" t="s">
        <v>15</v>
      </c>
      <c r="H3399" s="4">
        <v>7795</v>
      </c>
      <c r="J3399" t="str">
        <f t="shared" si="106"/>
        <v>0000075193Current Unit Population</v>
      </c>
      <c r="K3399" s="4">
        <f t="shared" si="107"/>
        <v>7795</v>
      </c>
    </row>
    <row r="3400" spans="1:11">
      <c r="A3400" t="s">
        <v>1150</v>
      </c>
      <c r="B3400" t="s">
        <v>10</v>
      </c>
      <c r="C3400" s="3">
        <v>46128</v>
      </c>
      <c r="D3400" t="s">
        <v>1151</v>
      </c>
      <c r="E3400" t="s">
        <v>12</v>
      </c>
      <c r="F3400" t="s">
        <v>13</v>
      </c>
      <c r="G3400" t="s">
        <v>16</v>
      </c>
      <c r="H3400" s="4">
        <v>0</v>
      </c>
      <c r="J3400" t="str">
        <f t="shared" si="106"/>
        <v>0000075193Consolidated City Population</v>
      </c>
      <c r="K3400" s="4">
        <f t="shared" si="107"/>
        <v>0</v>
      </c>
    </row>
    <row r="3401" spans="1:11">
      <c r="A3401" t="s">
        <v>1150</v>
      </c>
      <c r="B3401" t="s">
        <v>10</v>
      </c>
      <c r="C3401" s="3">
        <v>46128</v>
      </c>
      <c r="D3401" t="s">
        <v>1151</v>
      </c>
      <c r="E3401" t="s">
        <v>12</v>
      </c>
      <c r="F3401" t="s">
        <v>13</v>
      </c>
      <c r="G3401" t="s">
        <v>17</v>
      </c>
      <c r="H3401" s="4">
        <v>5946</v>
      </c>
      <c r="J3401" t="str">
        <f t="shared" si="106"/>
        <v>0000075193Registered Automobiles</v>
      </c>
      <c r="K3401" s="4">
        <f t="shared" si="107"/>
        <v>5946</v>
      </c>
    </row>
    <row r="3402" spans="1:11">
      <c r="A3402" t="s">
        <v>1150</v>
      </c>
      <c r="B3402" t="s">
        <v>10</v>
      </c>
      <c r="C3402" s="3">
        <v>46128</v>
      </c>
      <c r="D3402" t="s">
        <v>1151</v>
      </c>
      <c r="E3402" t="s">
        <v>12</v>
      </c>
      <c r="F3402" t="s">
        <v>13</v>
      </c>
      <c r="G3402" t="s">
        <v>18</v>
      </c>
      <c r="H3402" s="4">
        <v>12189</v>
      </c>
      <c r="J3402" t="str">
        <f t="shared" si="106"/>
        <v>0000075193Registered Vehicles</v>
      </c>
      <c r="K3402" s="4">
        <f t="shared" si="107"/>
        <v>12189</v>
      </c>
    </row>
    <row r="3403" spans="1:11">
      <c r="A3403" t="s">
        <v>1150</v>
      </c>
      <c r="B3403" t="s">
        <v>10</v>
      </c>
      <c r="C3403" s="3">
        <v>46128</v>
      </c>
      <c r="D3403" t="s">
        <v>1151</v>
      </c>
      <c r="E3403" t="s">
        <v>12</v>
      </c>
      <c r="F3403" t="s">
        <v>13</v>
      </c>
      <c r="G3403" t="s">
        <v>19</v>
      </c>
      <c r="H3403" s="4">
        <v>354.58</v>
      </c>
      <c r="J3403" t="str">
        <f t="shared" si="106"/>
        <v>0000075193Miles of Road of Unit</v>
      </c>
      <c r="K3403" s="4">
        <f t="shared" si="107"/>
        <v>354.58</v>
      </c>
    </row>
    <row r="3404" spans="1:11">
      <c r="A3404" t="s">
        <v>1152</v>
      </c>
      <c r="B3404" t="s">
        <v>10</v>
      </c>
      <c r="C3404" s="3">
        <v>46128</v>
      </c>
      <c r="D3404" t="s">
        <v>1151</v>
      </c>
      <c r="E3404" t="s">
        <v>21</v>
      </c>
      <c r="F3404" t="s">
        <v>1153</v>
      </c>
      <c r="G3404" t="s">
        <v>18</v>
      </c>
      <c r="H3404" s="4">
        <v>0</v>
      </c>
      <c r="J3404" t="str">
        <f t="shared" si="106"/>
        <v>0000194007Registered Vehicles</v>
      </c>
      <c r="K3404" s="4">
        <f t="shared" si="107"/>
        <v>0</v>
      </c>
    </row>
    <row r="3405" spans="1:11">
      <c r="A3405" t="s">
        <v>1152</v>
      </c>
      <c r="B3405" t="s">
        <v>10</v>
      </c>
      <c r="C3405" s="3">
        <v>46128</v>
      </c>
      <c r="D3405" t="s">
        <v>1151</v>
      </c>
      <c r="E3405" t="s">
        <v>21</v>
      </c>
      <c r="F3405" t="s">
        <v>1153</v>
      </c>
      <c r="G3405" t="s">
        <v>19</v>
      </c>
      <c r="H3405" s="4">
        <v>2.99</v>
      </c>
      <c r="J3405" t="str">
        <f t="shared" si="106"/>
        <v>0000194007Miles of Road of Unit</v>
      </c>
      <c r="K3405" s="4">
        <f t="shared" si="107"/>
        <v>2.99</v>
      </c>
    </row>
    <row r="3406" spans="1:11">
      <c r="A3406" t="s">
        <v>1152</v>
      </c>
      <c r="B3406" t="s">
        <v>10</v>
      </c>
      <c r="C3406" s="3">
        <v>46128</v>
      </c>
      <c r="D3406" t="s">
        <v>1151</v>
      </c>
      <c r="E3406" t="s">
        <v>21</v>
      </c>
      <c r="F3406" t="s">
        <v>1153</v>
      </c>
      <c r="G3406" t="s">
        <v>17</v>
      </c>
      <c r="H3406" s="4">
        <v>0</v>
      </c>
      <c r="J3406" t="str">
        <f t="shared" si="106"/>
        <v>0000194007Registered Automobiles</v>
      </c>
      <c r="K3406" s="4">
        <f t="shared" si="107"/>
        <v>0</v>
      </c>
    </row>
    <row r="3407" spans="1:11">
      <c r="A3407" t="s">
        <v>1152</v>
      </c>
      <c r="B3407" t="s">
        <v>10</v>
      </c>
      <c r="C3407" s="3">
        <v>46128</v>
      </c>
      <c r="D3407" t="s">
        <v>1151</v>
      </c>
      <c r="E3407" t="s">
        <v>21</v>
      </c>
      <c r="F3407" t="s">
        <v>1153</v>
      </c>
      <c r="G3407" t="s">
        <v>16</v>
      </c>
      <c r="H3407" s="4">
        <v>0</v>
      </c>
      <c r="J3407" t="str">
        <f t="shared" si="106"/>
        <v>0000194007Consolidated City Population</v>
      </c>
      <c r="K3407" s="4">
        <f t="shared" si="107"/>
        <v>0</v>
      </c>
    </row>
    <row r="3408" spans="1:11">
      <c r="A3408" t="s">
        <v>1152</v>
      </c>
      <c r="B3408" t="s">
        <v>10</v>
      </c>
      <c r="C3408" s="3">
        <v>46128</v>
      </c>
      <c r="D3408" t="s">
        <v>1151</v>
      </c>
      <c r="E3408" t="s">
        <v>21</v>
      </c>
      <c r="F3408" t="s">
        <v>1153</v>
      </c>
      <c r="G3408" t="s">
        <v>15</v>
      </c>
      <c r="H3408" s="4">
        <v>201</v>
      </c>
      <c r="J3408" t="str">
        <f t="shared" si="106"/>
        <v>0000194007Current Unit Population</v>
      </c>
      <c r="K3408" s="4">
        <f t="shared" si="107"/>
        <v>201</v>
      </c>
    </row>
    <row r="3409" spans="1:11">
      <c r="A3409" t="s">
        <v>1152</v>
      </c>
      <c r="B3409" t="s">
        <v>10</v>
      </c>
      <c r="C3409" s="3">
        <v>46128</v>
      </c>
      <c r="D3409" t="s">
        <v>1151</v>
      </c>
      <c r="E3409" t="s">
        <v>21</v>
      </c>
      <c r="F3409" t="s">
        <v>1153</v>
      </c>
      <c r="G3409" t="s">
        <v>14</v>
      </c>
      <c r="H3409" s="4">
        <v>201</v>
      </c>
      <c r="J3409" t="str">
        <f t="shared" si="106"/>
        <v>0000194007Decennial Unit Population</v>
      </c>
      <c r="K3409" s="4">
        <f t="shared" si="107"/>
        <v>201</v>
      </c>
    </row>
    <row r="3410" spans="1:11">
      <c r="A3410" t="s">
        <v>1154</v>
      </c>
      <c r="B3410" t="s">
        <v>10</v>
      </c>
      <c r="C3410" s="3">
        <v>46128</v>
      </c>
      <c r="D3410" t="s">
        <v>1151</v>
      </c>
      <c r="E3410" t="s">
        <v>21</v>
      </c>
      <c r="F3410" t="s">
        <v>1155</v>
      </c>
      <c r="G3410" t="s">
        <v>19</v>
      </c>
      <c r="H3410" s="4">
        <v>9.69</v>
      </c>
      <c r="J3410" t="str">
        <f t="shared" si="106"/>
        <v>0000194008Miles of Road of Unit</v>
      </c>
      <c r="K3410" s="4">
        <f t="shared" si="107"/>
        <v>9.69</v>
      </c>
    </row>
    <row r="3411" spans="1:11">
      <c r="A3411" t="s">
        <v>1154</v>
      </c>
      <c r="B3411" t="s">
        <v>10</v>
      </c>
      <c r="C3411" s="3">
        <v>46128</v>
      </c>
      <c r="D3411" t="s">
        <v>1151</v>
      </c>
      <c r="E3411" t="s">
        <v>21</v>
      </c>
      <c r="F3411" t="s">
        <v>1155</v>
      </c>
      <c r="G3411" t="s">
        <v>18</v>
      </c>
      <c r="H3411" s="4">
        <v>0</v>
      </c>
      <c r="J3411" t="str">
        <f t="shared" si="106"/>
        <v>0000194008Registered Vehicles</v>
      </c>
      <c r="K3411" s="4">
        <f t="shared" si="107"/>
        <v>0</v>
      </c>
    </row>
    <row r="3412" spans="1:11">
      <c r="A3412" t="s">
        <v>1154</v>
      </c>
      <c r="B3412" t="s">
        <v>10</v>
      </c>
      <c r="C3412" s="3">
        <v>46128</v>
      </c>
      <c r="D3412" t="s">
        <v>1151</v>
      </c>
      <c r="E3412" t="s">
        <v>21</v>
      </c>
      <c r="F3412" t="s">
        <v>1155</v>
      </c>
      <c r="G3412" t="s">
        <v>17</v>
      </c>
      <c r="H3412" s="4">
        <v>0</v>
      </c>
      <c r="J3412" t="str">
        <f t="shared" si="106"/>
        <v>0000194008Registered Automobiles</v>
      </c>
      <c r="K3412" s="4">
        <f t="shared" si="107"/>
        <v>0</v>
      </c>
    </row>
    <row r="3413" spans="1:11">
      <c r="A3413" t="s">
        <v>1154</v>
      </c>
      <c r="B3413" t="s">
        <v>10</v>
      </c>
      <c r="C3413" s="3">
        <v>46128</v>
      </c>
      <c r="D3413" t="s">
        <v>1151</v>
      </c>
      <c r="E3413" t="s">
        <v>21</v>
      </c>
      <c r="F3413" t="s">
        <v>1155</v>
      </c>
      <c r="G3413" t="s">
        <v>16</v>
      </c>
      <c r="H3413" s="4">
        <v>0</v>
      </c>
      <c r="J3413" t="str">
        <f t="shared" si="106"/>
        <v>0000194008Consolidated City Population</v>
      </c>
      <c r="K3413" s="4">
        <f t="shared" si="107"/>
        <v>0</v>
      </c>
    </row>
    <row r="3414" spans="1:11">
      <c r="A3414" t="s">
        <v>1154</v>
      </c>
      <c r="B3414" t="s">
        <v>10</v>
      </c>
      <c r="C3414" s="3">
        <v>46128</v>
      </c>
      <c r="D3414" t="s">
        <v>1151</v>
      </c>
      <c r="E3414" t="s">
        <v>21</v>
      </c>
      <c r="F3414" t="s">
        <v>1155</v>
      </c>
      <c r="G3414" t="s">
        <v>15</v>
      </c>
      <c r="H3414" s="4">
        <v>1741</v>
      </c>
      <c r="J3414" t="str">
        <f t="shared" si="106"/>
        <v>0000194008Current Unit Population</v>
      </c>
      <c r="K3414" s="4">
        <f t="shared" si="107"/>
        <v>1741</v>
      </c>
    </row>
    <row r="3415" spans="1:11">
      <c r="A3415" t="s">
        <v>1154</v>
      </c>
      <c r="B3415" t="s">
        <v>10</v>
      </c>
      <c r="C3415" s="3">
        <v>46128</v>
      </c>
      <c r="D3415" t="s">
        <v>1151</v>
      </c>
      <c r="E3415" t="s">
        <v>21</v>
      </c>
      <c r="F3415" t="s">
        <v>1155</v>
      </c>
      <c r="G3415" t="s">
        <v>14</v>
      </c>
      <c r="H3415" s="4">
        <v>1741</v>
      </c>
      <c r="J3415" t="str">
        <f t="shared" si="106"/>
        <v>0000194008Decennial Unit Population</v>
      </c>
      <c r="K3415" s="4">
        <f t="shared" si="107"/>
        <v>1741</v>
      </c>
    </row>
    <row r="3416" spans="1:11">
      <c r="A3416" t="s">
        <v>1156</v>
      </c>
      <c r="B3416" t="s">
        <v>10</v>
      </c>
      <c r="C3416" s="3">
        <v>46128</v>
      </c>
      <c r="D3416" t="s">
        <v>1157</v>
      </c>
      <c r="E3416" t="s">
        <v>12</v>
      </c>
      <c r="F3416" t="s">
        <v>13</v>
      </c>
      <c r="G3416" t="s">
        <v>19</v>
      </c>
      <c r="H3416" s="4">
        <v>868.55</v>
      </c>
      <c r="J3416" t="str">
        <f t="shared" si="106"/>
        <v>0000079010Miles of Road of Unit</v>
      </c>
      <c r="K3416" s="4">
        <f t="shared" si="107"/>
        <v>868.55</v>
      </c>
    </row>
    <row r="3417" spans="1:11">
      <c r="A3417" t="s">
        <v>1156</v>
      </c>
      <c r="B3417" t="s">
        <v>10</v>
      </c>
      <c r="C3417" s="3">
        <v>46128</v>
      </c>
      <c r="D3417" t="s">
        <v>1157</v>
      </c>
      <c r="E3417" t="s">
        <v>12</v>
      </c>
      <c r="F3417" t="s">
        <v>13</v>
      </c>
      <c r="G3417" t="s">
        <v>14</v>
      </c>
      <c r="H3417" s="4">
        <v>64998</v>
      </c>
      <c r="J3417" t="str">
        <f t="shared" si="106"/>
        <v>0000079010Decennial Unit Population</v>
      </c>
      <c r="K3417" s="4">
        <f t="shared" si="107"/>
        <v>64998</v>
      </c>
    </row>
    <row r="3418" spans="1:11">
      <c r="A3418" t="s">
        <v>1156</v>
      </c>
      <c r="B3418" t="s">
        <v>10</v>
      </c>
      <c r="C3418" s="3">
        <v>46128</v>
      </c>
      <c r="D3418" t="s">
        <v>1157</v>
      </c>
      <c r="E3418" t="s">
        <v>12</v>
      </c>
      <c r="F3418" t="s">
        <v>13</v>
      </c>
      <c r="G3418" t="s">
        <v>15</v>
      </c>
      <c r="H3418" s="4">
        <v>64998</v>
      </c>
      <c r="J3418" t="str">
        <f t="shared" si="106"/>
        <v>0000079010Current Unit Population</v>
      </c>
      <c r="K3418" s="4">
        <f t="shared" si="107"/>
        <v>64998</v>
      </c>
    </row>
    <row r="3419" spans="1:11">
      <c r="A3419" t="s">
        <v>1156</v>
      </c>
      <c r="B3419" t="s">
        <v>10</v>
      </c>
      <c r="C3419" s="3">
        <v>46128</v>
      </c>
      <c r="D3419" t="s">
        <v>1157</v>
      </c>
      <c r="E3419" t="s">
        <v>12</v>
      </c>
      <c r="F3419" t="s">
        <v>13</v>
      </c>
      <c r="G3419" t="s">
        <v>16</v>
      </c>
      <c r="H3419" s="4">
        <v>0</v>
      </c>
      <c r="J3419" t="str">
        <f t="shared" si="106"/>
        <v>0000079010Consolidated City Population</v>
      </c>
      <c r="K3419" s="4">
        <f t="shared" si="107"/>
        <v>0</v>
      </c>
    </row>
    <row r="3420" spans="1:11">
      <c r="A3420" t="s">
        <v>1156</v>
      </c>
      <c r="B3420" t="s">
        <v>10</v>
      </c>
      <c r="C3420" s="3">
        <v>46128</v>
      </c>
      <c r="D3420" t="s">
        <v>1157</v>
      </c>
      <c r="E3420" t="s">
        <v>12</v>
      </c>
      <c r="F3420" t="s">
        <v>13</v>
      </c>
      <c r="G3420" t="s">
        <v>17</v>
      </c>
      <c r="H3420" s="4">
        <v>108356</v>
      </c>
      <c r="J3420" t="str">
        <f t="shared" si="106"/>
        <v>0000079010Registered Automobiles</v>
      </c>
      <c r="K3420" s="4">
        <f t="shared" si="107"/>
        <v>108356</v>
      </c>
    </row>
    <row r="3421" spans="1:11">
      <c r="A3421" t="s">
        <v>1156</v>
      </c>
      <c r="B3421" t="s">
        <v>10</v>
      </c>
      <c r="C3421" s="3">
        <v>46128</v>
      </c>
      <c r="D3421" t="s">
        <v>1157</v>
      </c>
      <c r="E3421" t="s">
        <v>12</v>
      </c>
      <c r="F3421" t="s">
        <v>13</v>
      </c>
      <c r="G3421" t="s">
        <v>18</v>
      </c>
      <c r="H3421" s="4">
        <v>156654</v>
      </c>
      <c r="J3421" t="str">
        <f t="shared" si="106"/>
        <v>0000079010Registered Vehicles</v>
      </c>
      <c r="K3421" s="4">
        <f t="shared" si="107"/>
        <v>156654</v>
      </c>
    </row>
    <row r="3422" spans="1:11">
      <c r="A3422" t="s">
        <v>1158</v>
      </c>
      <c r="B3422" t="s">
        <v>10</v>
      </c>
      <c r="C3422" s="3">
        <v>46128</v>
      </c>
      <c r="D3422" t="s">
        <v>1157</v>
      </c>
      <c r="E3422" t="s">
        <v>21</v>
      </c>
      <c r="F3422" t="s">
        <v>1159</v>
      </c>
      <c r="G3422" t="s">
        <v>19</v>
      </c>
      <c r="H3422" s="4">
        <v>289.02</v>
      </c>
      <c r="J3422" t="str">
        <f t="shared" si="106"/>
        <v>0000194021Miles of Road of Unit</v>
      </c>
      <c r="K3422" s="4">
        <f t="shared" si="107"/>
        <v>289.02</v>
      </c>
    </row>
    <row r="3423" spans="1:11">
      <c r="A3423" t="s">
        <v>1158</v>
      </c>
      <c r="B3423" t="s">
        <v>10</v>
      </c>
      <c r="C3423" s="3">
        <v>46128</v>
      </c>
      <c r="D3423" t="s">
        <v>1157</v>
      </c>
      <c r="E3423" t="s">
        <v>21</v>
      </c>
      <c r="F3423" t="s">
        <v>1159</v>
      </c>
      <c r="G3423" t="s">
        <v>14</v>
      </c>
      <c r="H3423" s="4">
        <v>70783</v>
      </c>
      <c r="J3423" t="str">
        <f t="shared" si="106"/>
        <v>0000194021Decennial Unit Population</v>
      </c>
      <c r="K3423" s="4">
        <f t="shared" si="107"/>
        <v>70783</v>
      </c>
    </row>
    <row r="3424" spans="1:11">
      <c r="A3424" t="s">
        <v>1158</v>
      </c>
      <c r="B3424" t="s">
        <v>10</v>
      </c>
      <c r="C3424" s="3">
        <v>46128</v>
      </c>
      <c r="D3424" t="s">
        <v>1157</v>
      </c>
      <c r="E3424" t="s">
        <v>21</v>
      </c>
      <c r="F3424" t="s">
        <v>1159</v>
      </c>
      <c r="G3424" t="s">
        <v>15</v>
      </c>
      <c r="H3424" s="4">
        <v>70783</v>
      </c>
      <c r="J3424" t="str">
        <f t="shared" si="106"/>
        <v>0000194021Current Unit Population</v>
      </c>
      <c r="K3424" s="4">
        <f t="shared" si="107"/>
        <v>70783</v>
      </c>
    </row>
    <row r="3425" spans="1:11">
      <c r="A3425" t="s">
        <v>1158</v>
      </c>
      <c r="B3425" t="s">
        <v>10</v>
      </c>
      <c r="C3425" s="3">
        <v>46128</v>
      </c>
      <c r="D3425" t="s">
        <v>1157</v>
      </c>
      <c r="E3425" t="s">
        <v>21</v>
      </c>
      <c r="F3425" t="s">
        <v>1159</v>
      </c>
      <c r="G3425" t="s">
        <v>16</v>
      </c>
      <c r="H3425" s="4">
        <v>0</v>
      </c>
      <c r="J3425" t="str">
        <f t="shared" si="106"/>
        <v>0000194021Consolidated City Population</v>
      </c>
      <c r="K3425" s="4">
        <f t="shared" si="107"/>
        <v>0</v>
      </c>
    </row>
    <row r="3426" spans="1:11">
      <c r="A3426" t="s">
        <v>1158</v>
      </c>
      <c r="B3426" t="s">
        <v>10</v>
      </c>
      <c r="C3426" s="3">
        <v>46128</v>
      </c>
      <c r="D3426" t="s">
        <v>1157</v>
      </c>
      <c r="E3426" t="s">
        <v>21</v>
      </c>
      <c r="F3426" t="s">
        <v>1159</v>
      </c>
      <c r="G3426" t="s">
        <v>17</v>
      </c>
      <c r="H3426" s="4">
        <v>0</v>
      </c>
      <c r="J3426" t="str">
        <f t="shared" si="106"/>
        <v>0000194021Registered Automobiles</v>
      </c>
      <c r="K3426" s="4">
        <f t="shared" si="107"/>
        <v>0</v>
      </c>
    </row>
    <row r="3427" spans="1:11">
      <c r="A3427" t="s">
        <v>1158</v>
      </c>
      <c r="B3427" t="s">
        <v>10</v>
      </c>
      <c r="C3427" s="3">
        <v>46128</v>
      </c>
      <c r="D3427" t="s">
        <v>1157</v>
      </c>
      <c r="E3427" t="s">
        <v>21</v>
      </c>
      <c r="F3427" t="s">
        <v>1159</v>
      </c>
      <c r="G3427" t="s">
        <v>18</v>
      </c>
      <c r="H3427" s="4">
        <v>0</v>
      </c>
      <c r="J3427" t="str">
        <f t="shared" si="106"/>
        <v>0000194021Registered Vehicles</v>
      </c>
      <c r="K3427" s="4">
        <f t="shared" si="107"/>
        <v>0</v>
      </c>
    </row>
    <row r="3428" spans="1:11">
      <c r="A3428" t="s">
        <v>1160</v>
      </c>
      <c r="B3428" t="s">
        <v>10</v>
      </c>
      <c r="C3428" s="3">
        <v>46128</v>
      </c>
      <c r="D3428" t="s">
        <v>1157</v>
      </c>
      <c r="E3428" t="s">
        <v>21</v>
      </c>
      <c r="F3428" t="s">
        <v>1161</v>
      </c>
      <c r="G3428" t="s">
        <v>16</v>
      </c>
      <c r="H3428" s="4">
        <v>0</v>
      </c>
      <c r="J3428" t="str">
        <f t="shared" si="106"/>
        <v>0000194023Consolidated City Population</v>
      </c>
      <c r="K3428" s="4">
        <f t="shared" si="107"/>
        <v>0</v>
      </c>
    </row>
    <row r="3429" spans="1:11">
      <c r="A3429" t="s">
        <v>1160</v>
      </c>
      <c r="B3429" t="s">
        <v>10</v>
      </c>
      <c r="C3429" s="3">
        <v>46128</v>
      </c>
      <c r="D3429" t="s">
        <v>1157</v>
      </c>
      <c r="E3429" t="s">
        <v>21</v>
      </c>
      <c r="F3429" t="s">
        <v>1161</v>
      </c>
      <c r="G3429" t="s">
        <v>19</v>
      </c>
      <c r="H3429" s="4">
        <v>104.92</v>
      </c>
      <c r="J3429" t="str">
        <f t="shared" si="106"/>
        <v>0000194023Miles of Road of Unit</v>
      </c>
      <c r="K3429" s="4">
        <f t="shared" si="107"/>
        <v>104.92</v>
      </c>
    </row>
    <row r="3430" spans="1:11">
      <c r="A3430" t="s">
        <v>1160</v>
      </c>
      <c r="B3430" t="s">
        <v>10</v>
      </c>
      <c r="C3430" s="3">
        <v>46128</v>
      </c>
      <c r="D3430" t="s">
        <v>1157</v>
      </c>
      <c r="E3430" t="s">
        <v>21</v>
      </c>
      <c r="F3430" t="s">
        <v>1161</v>
      </c>
      <c r="G3430" t="s">
        <v>18</v>
      </c>
      <c r="H3430" s="4">
        <v>0</v>
      </c>
      <c r="J3430" t="str">
        <f t="shared" si="106"/>
        <v>0000194023Registered Vehicles</v>
      </c>
      <c r="K3430" s="4">
        <f t="shared" si="107"/>
        <v>0</v>
      </c>
    </row>
    <row r="3431" spans="1:11">
      <c r="A3431" t="s">
        <v>1160</v>
      </c>
      <c r="B3431" t="s">
        <v>10</v>
      </c>
      <c r="C3431" s="3">
        <v>46128</v>
      </c>
      <c r="D3431" t="s">
        <v>1157</v>
      </c>
      <c r="E3431" t="s">
        <v>21</v>
      </c>
      <c r="F3431" t="s">
        <v>1161</v>
      </c>
      <c r="G3431" t="s">
        <v>17</v>
      </c>
      <c r="H3431" s="4">
        <v>0</v>
      </c>
      <c r="J3431" t="str">
        <f t="shared" si="106"/>
        <v>0000194023Registered Automobiles</v>
      </c>
      <c r="K3431" s="4">
        <f t="shared" si="107"/>
        <v>0</v>
      </c>
    </row>
    <row r="3432" spans="1:11">
      <c r="A3432" t="s">
        <v>1160</v>
      </c>
      <c r="B3432" t="s">
        <v>10</v>
      </c>
      <c r="C3432" s="3">
        <v>46128</v>
      </c>
      <c r="D3432" t="s">
        <v>1157</v>
      </c>
      <c r="E3432" t="s">
        <v>21</v>
      </c>
      <c r="F3432" t="s">
        <v>1161</v>
      </c>
      <c r="G3432" t="s">
        <v>15</v>
      </c>
      <c r="H3432" s="4">
        <v>44595</v>
      </c>
      <c r="J3432" t="str">
        <f t="shared" si="106"/>
        <v>0000194023Current Unit Population</v>
      </c>
      <c r="K3432" s="4">
        <f t="shared" si="107"/>
        <v>44595</v>
      </c>
    </row>
    <row r="3433" spans="1:11">
      <c r="A3433" t="s">
        <v>1160</v>
      </c>
      <c r="B3433" t="s">
        <v>10</v>
      </c>
      <c r="C3433" s="3">
        <v>46128</v>
      </c>
      <c r="D3433" t="s">
        <v>1157</v>
      </c>
      <c r="E3433" t="s">
        <v>21</v>
      </c>
      <c r="F3433" t="s">
        <v>1161</v>
      </c>
      <c r="G3433" t="s">
        <v>14</v>
      </c>
      <c r="H3433" s="4">
        <v>44595</v>
      </c>
      <c r="J3433" t="str">
        <f t="shared" si="106"/>
        <v>0000194023Decennial Unit Population</v>
      </c>
      <c r="K3433" s="4">
        <f t="shared" si="107"/>
        <v>44595</v>
      </c>
    </row>
    <row r="3434" spans="1:11">
      <c r="A3434" t="s">
        <v>1162</v>
      </c>
      <c r="B3434" t="s">
        <v>10</v>
      </c>
      <c r="C3434" s="3">
        <v>46128</v>
      </c>
      <c r="D3434" t="s">
        <v>1157</v>
      </c>
      <c r="E3434" t="s">
        <v>21</v>
      </c>
      <c r="F3434" t="s">
        <v>1163</v>
      </c>
      <c r="G3434" t="s">
        <v>18</v>
      </c>
      <c r="H3434" s="4">
        <v>0</v>
      </c>
      <c r="J3434" t="str">
        <f t="shared" si="106"/>
        <v>0000194018Registered Vehicles</v>
      </c>
      <c r="K3434" s="4">
        <f t="shared" si="107"/>
        <v>0</v>
      </c>
    </row>
    <row r="3435" spans="1:11">
      <c r="A3435" t="s">
        <v>1162</v>
      </c>
      <c r="B3435" t="s">
        <v>10</v>
      </c>
      <c r="C3435" s="3">
        <v>46128</v>
      </c>
      <c r="D3435" t="s">
        <v>1157</v>
      </c>
      <c r="E3435" t="s">
        <v>21</v>
      </c>
      <c r="F3435" t="s">
        <v>1163</v>
      </c>
      <c r="G3435" t="s">
        <v>17</v>
      </c>
      <c r="H3435" s="4">
        <v>0</v>
      </c>
      <c r="J3435" t="str">
        <f t="shared" si="106"/>
        <v>0000194018Registered Automobiles</v>
      </c>
      <c r="K3435" s="4">
        <f t="shared" si="107"/>
        <v>0</v>
      </c>
    </row>
    <row r="3436" spans="1:11">
      <c r="A3436" t="s">
        <v>1162</v>
      </c>
      <c r="B3436" t="s">
        <v>10</v>
      </c>
      <c r="C3436" s="3">
        <v>46128</v>
      </c>
      <c r="D3436" t="s">
        <v>1157</v>
      </c>
      <c r="E3436" t="s">
        <v>21</v>
      </c>
      <c r="F3436" t="s">
        <v>1163</v>
      </c>
      <c r="G3436" t="s">
        <v>19</v>
      </c>
      <c r="H3436" s="4">
        <v>10.83</v>
      </c>
      <c r="J3436" t="str">
        <f t="shared" si="106"/>
        <v>0000194018Miles of Road of Unit</v>
      </c>
      <c r="K3436" s="4">
        <f t="shared" si="107"/>
        <v>10.83</v>
      </c>
    </row>
    <row r="3437" spans="1:11">
      <c r="A3437" t="s">
        <v>1162</v>
      </c>
      <c r="B3437" t="s">
        <v>10</v>
      </c>
      <c r="C3437" s="3">
        <v>46128</v>
      </c>
      <c r="D3437" t="s">
        <v>1157</v>
      </c>
      <c r="E3437" t="s">
        <v>21</v>
      </c>
      <c r="F3437" t="s">
        <v>1163</v>
      </c>
      <c r="G3437" t="s">
        <v>14</v>
      </c>
      <c r="H3437" s="4">
        <v>1838</v>
      </c>
      <c r="J3437" t="str">
        <f t="shared" si="106"/>
        <v>0000194018Decennial Unit Population</v>
      </c>
      <c r="K3437" s="4">
        <f t="shared" si="107"/>
        <v>1838</v>
      </c>
    </row>
    <row r="3438" spans="1:11">
      <c r="A3438" t="s">
        <v>1162</v>
      </c>
      <c r="B3438" t="s">
        <v>10</v>
      </c>
      <c r="C3438" s="3">
        <v>46128</v>
      </c>
      <c r="D3438" t="s">
        <v>1157</v>
      </c>
      <c r="E3438" t="s">
        <v>21</v>
      </c>
      <c r="F3438" t="s">
        <v>1163</v>
      </c>
      <c r="G3438" t="s">
        <v>15</v>
      </c>
      <c r="H3438" s="4">
        <v>1838</v>
      </c>
      <c r="J3438" t="str">
        <f t="shared" si="106"/>
        <v>0000194018Current Unit Population</v>
      </c>
      <c r="K3438" s="4">
        <f t="shared" si="107"/>
        <v>1838</v>
      </c>
    </row>
    <row r="3439" spans="1:11">
      <c r="A3439" t="s">
        <v>1162</v>
      </c>
      <c r="B3439" t="s">
        <v>10</v>
      </c>
      <c r="C3439" s="3">
        <v>46128</v>
      </c>
      <c r="D3439" t="s">
        <v>1157</v>
      </c>
      <c r="E3439" t="s">
        <v>21</v>
      </c>
      <c r="F3439" t="s">
        <v>1163</v>
      </c>
      <c r="G3439" t="s">
        <v>16</v>
      </c>
      <c r="H3439" s="4">
        <v>0</v>
      </c>
      <c r="J3439" t="str">
        <f t="shared" si="106"/>
        <v>0000194018Consolidated City Population</v>
      </c>
      <c r="K3439" s="4">
        <f t="shared" si="107"/>
        <v>0</v>
      </c>
    </row>
    <row r="3440" spans="1:11">
      <c r="A3440" t="s">
        <v>1164</v>
      </c>
      <c r="B3440" t="s">
        <v>10</v>
      </c>
      <c r="C3440" s="3">
        <v>46128</v>
      </c>
      <c r="D3440" t="s">
        <v>1157</v>
      </c>
      <c r="E3440" t="s">
        <v>21</v>
      </c>
      <c r="F3440" t="s">
        <v>1165</v>
      </c>
      <c r="G3440" t="s">
        <v>18</v>
      </c>
      <c r="H3440" s="4">
        <v>0</v>
      </c>
      <c r="J3440" t="str">
        <f t="shared" si="106"/>
        <v>0000194019Registered Vehicles</v>
      </c>
      <c r="K3440" s="4">
        <f t="shared" si="107"/>
        <v>0</v>
      </c>
    </row>
    <row r="3441" spans="1:11">
      <c r="A3441" t="s">
        <v>1164</v>
      </c>
      <c r="B3441" t="s">
        <v>10</v>
      </c>
      <c r="C3441" s="3">
        <v>46128</v>
      </c>
      <c r="D3441" t="s">
        <v>1157</v>
      </c>
      <c r="E3441" t="s">
        <v>21</v>
      </c>
      <c r="F3441" t="s">
        <v>1165</v>
      </c>
      <c r="G3441" t="s">
        <v>17</v>
      </c>
      <c r="H3441" s="4">
        <v>0</v>
      </c>
      <c r="J3441" t="str">
        <f t="shared" si="106"/>
        <v>0000194019Registered Automobiles</v>
      </c>
      <c r="K3441" s="4">
        <f t="shared" si="107"/>
        <v>0</v>
      </c>
    </row>
    <row r="3442" spans="1:11">
      <c r="A3442" t="s">
        <v>1164</v>
      </c>
      <c r="B3442" t="s">
        <v>10</v>
      </c>
      <c r="C3442" s="3">
        <v>46128</v>
      </c>
      <c r="D3442" t="s">
        <v>1157</v>
      </c>
      <c r="E3442" t="s">
        <v>21</v>
      </c>
      <c r="F3442" t="s">
        <v>1165</v>
      </c>
      <c r="G3442" t="s">
        <v>19</v>
      </c>
      <c r="H3442" s="4">
        <v>4.29</v>
      </c>
      <c r="J3442" t="str">
        <f t="shared" si="106"/>
        <v>0000194019Miles of Road of Unit</v>
      </c>
      <c r="K3442" s="4">
        <f t="shared" si="107"/>
        <v>4.29</v>
      </c>
    </row>
    <row r="3443" spans="1:11">
      <c r="A3443" t="s">
        <v>1164</v>
      </c>
      <c r="B3443" t="s">
        <v>10</v>
      </c>
      <c r="C3443" s="3">
        <v>46128</v>
      </c>
      <c r="D3443" t="s">
        <v>1157</v>
      </c>
      <c r="E3443" t="s">
        <v>21</v>
      </c>
      <c r="F3443" t="s">
        <v>1165</v>
      </c>
      <c r="G3443" t="s">
        <v>14</v>
      </c>
      <c r="H3443" s="4">
        <v>600</v>
      </c>
      <c r="J3443" t="str">
        <f t="shared" si="106"/>
        <v>0000194019Decennial Unit Population</v>
      </c>
      <c r="K3443" s="4">
        <f t="shared" si="107"/>
        <v>600</v>
      </c>
    </row>
    <row r="3444" spans="1:11">
      <c r="A3444" t="s">
        <v>1164</v>
      </c>
      <c r="B3444" t="s">
        <v>10</v>
      </c>
      <c r="C3444" s="3">
        <v>46128</v>
      </c>
      <c r="D3444" t="s">
        <v>1157</v>
      </c>
      <c r="E3444" t="s">
        <v>21</v>
      </c>
      <c r="F3444" t="s">
        <v>1165</v>
      </c>
      <c r="G3444" t="s">
        <v>15</v>
      </c>
      <c r="H3444" s="4">
        <v>600</v>
      </c>
      <c r="J3444" t="str">
        <f t="shared" si="106"/>
        <v>0000194019Current Unit Population</v>
      </c>
      <c r="K3444" s="4">
        <f t="shared" si="107"/>
        <v>600</v>
      </c>
    </row>
    <row r="3445" spans="1:11">
      <c r="A3445" t="s">
        <v>1164</v>
      </c>
      <c r="B3445" t="s">
        <v>10</v>
      </c>
      <c r="C3445" s="3">
        <v>46128</v>
      </c>
      <c r="D3445" t="s">
        <v>1157</v>
      </c>
      <c r="E3445" t="s">
        <v>21</v>
      </c>
      <c r="F3445" t="s">
        <v>1165</v>
      </c>
      <c r="G3445" t="s">
        <v>16</v>
      </c>
      <c r="H3445" s="4">
        <v>0</v>
      </c>
      <c r="J3445" t="str">
        <f t="shared" si="106"/>
        <v>0000194019Consolidated City Population</v>
      </c>
      <c r="K3445" s="4">
        <f t="shared" si="107"/>
        <v>0</v>
      </c>
    </row>
    <row r="3446" spans="1:11">
      <c r="A3446" t="s">
        <v>1166</v>
      </c>
      <c r="B3446" t="s">
        <v>10</v>
      </c>
      <c r="C3446" s="3">
        <v>46128</v>
      </c>
      <c r="D3446" t="s">
        <v>1157</v>
      </c>
      <c r="E3446" t="s">
        <v>21</v>
      </c>
      <c r="F3446" t="s">
        <v>1167</v>
      </c>
      <c r="G3446" t="s">
        <v>14</v>
      </c>
      <c r="H3446" s="4">
        <v>1330</v>
      </c>
      <c r="J3446" t="str">
        <f t="shared" si="106"/>
        <v>0000194020Decennial Unit Population</v>
      </c>
      <c r="K3446" s="4">
        <f t="shared" si="107"/>
        <v>1330</v>
      </c>
    </row>
    <row r="3447" spans="1:11">
      <c r="A3447" t="s">
        <v>1166</v>
      </c>
      <c r="B3447" t="s">
        <v>10</v>
      </c>
      <c r="C3447" s="3">
        <v>46128</v>
      </c>
      <c r="D3447" t="s">
        <v>1157</v>
      </c>
      <c r="E3447" t="s">
        <v>21</v>
      </c>
      <c r="F3447" t="s">
        <v>1167</v>
      </c>
      <c r="G3447" t="s">
        <v>15</v>
      </c>
      <c r="H3447" s="4">
        <v>1330</v>
      </c>
      <c r="J3447" t="str">
        <f t="shared" si="106"/>
        <v>0000194020Current Unit Population</v>
      </c>
      <c r="K3447" s="4">
        <f t="shared" si="107"/>
        <v>1330</v>
      </c>
    </row>
    <row r="3448" spans="1:11">
      <c r="A3448" t="s">
        <v>1166</v>
      </c>
      <c r="B3448" t="s">
        <v>10</v>
      </c>
      <c r="C3448" s="3">
        <v>46128</v>
      </c>
      <c r="D3448" t="s">
        <v>1157</v>
      </c>
      <c r="E3448" t="s">
        <v>21</v>
      </c>
      <c r="F3448" t="s">
        <v>1167</v>
      </c>
      <c r="G3448" t="s">
        <v>16</v>
      </c>
      <c r="H3448" s="4">
        <v>0</v>
      </c>
      <c r="J3448" t="str">
        <f t="shared" si="106"/>
        <v>0000194020Consolidated City Population</v>
      </c>
      <c r="K3448" s="4">
        <f t="shared" si="107"/>
        <v>0</v>
      </c>
    </row>
    <row r="3449" spans="1:11">
      <c r="A3449" t="s">
        <v>1166</v>
      </c>
      <c r="B3449" t="s">
        <v>10</v>
      </c>
      <c r="C3449" s="3">
        <v>46128</v>
      </c>
      <c r="D3449" t="s">
        <v>1157</v>
      </c>
      <c r="E3449" t="s">
        <v>21</v>
      </c>
      <c r="F3449" t="s">
        <v>1167</v>
      </c>
      <c r="G3449" t="s">
        <v>17</v>
      </c>
      <c r="H3449" s="4">
        <v>0</v>
      </c>
      <c r="J3449" t="str">
        <f t="shared" si="106"/>
        <v>0000194020Registered Automobiles</v>
      </c>
      <c r="K3449" s="4">
        <f t="shared" si="107"/>
        <v>0</v>
      </c>
    </row>
    <row r="3450" spans="1:11">
      <c r="A3450" t="s">
        <v>1166</v>
      </c>
      <c r="B3450" t="s">
        <v>10</v>
      </c>
      <c r="C3450" s="3">
        <v>46128</v>
      </c>
      <c r="D3450" t="s">
        <v>1157</v>
      </c>
      <c r="E3450" t="s">
        <v>21</v>
      </c>
      <c r="F3450" t="s">
        <v>1167</v>
      </c>
      <c r="G3450" t="s">
        <v>18</v>
      </c>
      <c r="H3450" s="4">
        <v>0</v>
      </c>
      <c r="J3450" t="str">
        <f t="shared" si="106"/>
        <v>0000194020Registered Vehicles</v>
      </c>
      <c r="K3450" s="4">
        <f t="shared" si="107"/>
        <v>0</v>
      </c>
    </row>
    <row r="3451" spans="1:11">
      <c r="A3451" t="s">
        <v>1166</v>
      </c>
      <c r="B3451" t="s">
        <v>10</v>
      </c>
      <c r="C3451" s="3">
        <v>46128</v>
      </c>
      <c r="D3451" t="s">
        <v>1157</v>
      </c>
      <c r="E3451" t="s">
        <v>21</v>
      </c>
      <c r="F3451" t="s">
        <v>1167</v>
      </c>
      <c r="G3451" t="s">
        <v>19</v>
      </c>
      <c r="H3451" s="4">
        <v>7.8</v>
      </c>
      <c r="J3451" t="str">
        <f t="shared" si="106"/>
        <v>0000194020Miles of Road of Unit</v>
      </c>
      <c r="K3451" s="4">
        <f t="shared" si="107"/>
        <v>7.8</v>
      </c>
    </row>
    <row r="3452" spans="1:11">
      <c r="A3452" t="s">
        <v>1168</v>
      </c>
      <c r="B3452" t="s">
        <v>10</v>
      </c>
      <c r="C3452" s="3">
        <v>46128</v>
      </c>
      <c r="D3452" t="s">
        <v>1157</v>
      </c>
      <c r="E3452" t="s">
        <v>21</v>
      </c>
      <c r="F3452" t="s">
        <v>1169</v>
      </c>
      <c r="G3452" t="s">
        <v>19</v>
      </c>
      <c r="H3452" s="4">
        <v>36.11</v>
      </c>
      <c r="J3452" t="str">
        <f t="shared" si="106"/>
        <v>0000194022Miles of Road of Unit</v>
      </c>
      <c r="K3452" s="4">
        <f t="shared" si="107"/>
        <v>36.11</v>
      </c>
    </row>
    <row r="3453" spans="1:11">
      <c r="A3453" t="s">
        <v>1168</v>
      </c>
      <c r="B3453" t="s">
        <v>10</v>
      </c>
      <c r="C3453" s="3">
        <v>46128</v>
      </c>
      <c r="D3453" t="s">
        <v>1157</v>
      </c>
      <c r="E3453" t="s">
        <v>21</v>
      </c>
      <c r="F3453" t="s">
        <v>1169</v>
      </c>
      <c r="G3453" t="s">
        <v>15</v>
      </c>
      <c r="H3453" s="4">
        <v>1757</v>
      </c>
      <c r="J3453" t="str">
        <f t="shared" si="106"/>
        <v>0000194022Current Unit Population</v>
      </c>
      <c r="K3453" s="4">
        <f t="shared" si="107"/>
        <v>1757</v>
      </c>
    </row>
    <row r="3454" spans="1:11">
      <c r="A3454" t="s">
        <v>1168</v>
      </c>
      <c r="B3454" t="s">
        <v>10</v>
      </c>
      <c r="C3454" s="3">
        <v>46128</v>
      </c>
      <c r="D3454" t="s">
        <v>1157</v>
      </c>
      <c r="E3454" t="s">
        <v>21</v>
      </c>
      <c r="F3454" t="s">
        <v>1169</v>
      </c>
      <c r="G3454" t="s">
        <v>18</v>
      </c>
      <c r="H3454" s="4">
        <v>0</v>
      </c>
      <c r="J3454" t="str">
        <f t="shared" si="106"/>
        <v>0000194022Registered Vehicles</v>
      </c>
      <c r="K3454" s="4">
        <f t="shared" si="107"/>
        <v>0</v>
      </c>
    </row>
    <row r="3455" spans="1:11">
      <c r="A3455" t="s">
        <v>1168</v>
      </c>
      <c r="B3455" t="s">
        <v>10</v>
      </c>
      <c r="C3455" s="3">
        <v>46128</v>
      </c>
      <c r="D3455" t="s">
        <v>1157</v>
      </c>
      <c r="E3455" t="s">
        <v>21</v>
      </c>
      <c r="F3455" t="s">
        <v>1169</v>
      </c>
      <c r="G3455" t="s">
        <v>17</v>
      </c>
      <c r="H3455" s="4">
        <v>0</v>
      </c>
      <c r="J3455" t="str">
        <f t="shared" si="106"/>
        <v>0000194022Registered Automobiles</v>
      </c>
      <c r="K3455" s="4">
        <f t="shared" si="107"/>
        <v>0</v>
      </c>
    </row>
    <row r="3456" spans="1:11">
      <c r="A3456" t="s">
        <v>1168</v>
      </c>
      <c r="B3456" t="s">
        <v>10</v>
      </c>
      <c r="C3456" s="3">
        <v>46128</v>
      </c>
      <c r="D3456" t="s">
        <v>1157</v>
      </c>
      <c r="E3456" t="s">
        <v>21</v>
      </c>
      <c r="F3456" t="s">
        <v>1169</v>
      </c>
      <c r="G3456" t="s">
        <v>16</v>
      </c>
      <c r="H3456" s="4">
        <v>0</v>
      </c>
      <c r="J3456" t="str">
        <f t="shared" si="106"/>
        <v>0000194022Consolidated City Population</v>
      </c>
      <c r="K3456" s="4">
        <f t="shared" si="107"/>
        <v>0</v>
      </c>
    </row>
    <row r="3457" spans="1:11">
      <c r="A3457" t="s">
        <v>1168</v>
      </c>
      <c r="B3457" t="s">
        <v>10</v>
      </c>
      <c r="C3457" s="3">
        <v>46128</v>
      </c>
      <c r="D3457" t="s">
        <v>1157</v>
      </c>
      <c r="E3457" t="s">
        <v>21</v>
      </c>
      <c r="F3457" t="s">
        <v>1169</v>
      </c>
      <c r="G3457" t="s">
        <v>14</v>
      </c>
      <c r="H3457" s="4">
        <v>1757</v>
      </c>
      <c r="J3457" t="str">
        <f t="shared" si="106"/>
        <v>0000194022Decennial Unit Population</v>
      </c>
      <c r="K3457" s="4">
        <f t="shared" si="107"/>
        <v>1757</v>
      </c>
    </row>
    <row r="3458" spans="1:11">
      <c r="A3458" t="s">
        <v>1170</v>
      </c>
      <c r="B3458" t="s">
        <v>10</v>
      </c>
      <c r="C3458" s="3">
        <v>46128</v>
      </c>
      <c r="D3458" t="s">
        <v>1171</v>
      </c>
      <c r="E3458" t="s">
        <v>12</v>
      </c>
      <c r="F3458" t="s">
        <v>13</v>
      </c>
      <c r="G3458" t="s">
        <v>14</v>
      </c>
      <c r="H3458" s="4">
        <v>8543</v>
      </c>
      <c r="J3458" t="str">
        <f t="shared" si="106"/>
        <v>0000082983Decennial Unit Population</v>
      </c>
      <c r="K3458" s="4">
        <f t="shared" si="107"/>
        <v>8543</v>
      </c>
    </row>
    <row r="3459" spans="1:11">
      <c r="A3459" t="s">
        <v>1170</v>
      </c>
      <c r="B3459" t="s">
        <v>10</v>
      </c>
      <c r="C3459" s="3">
        <v>46128</v>
      </c>
      <c r="D3459" t="s">
        <v>1171</v>
      </c>
      <c r="E3459" t="s">
        <v>12</v>
      </c>
      <c r="F3459" t="s">
        <v>13</v>
      </c>
      <c r="G3459" t="s">
        <v>18</v>
      </c>
      <c r="H3459" s="4">
        <v>20628</v>
      </c>
      <c r="J3459" t="str">
        <f t="shared" ref="J3459:J3522" si="108">A3459&amp;G3459</f>
        <v>0000082983Registered Vehicles</v>
      </c>
      <c r="K3459" s="4">
        <f t="shared" ref="K3459:K3522" si="109">H3459</f>
        <v>20628</v>
      </c>
    </row>
    <row r="3460" spans="1:11">
      <c r="A3460" t="s">
        <v>1170</v>
      </c>
      <c r="B3460" t="s">
        <v>10</v>
      </c>
      <c r="C3460" s="3">
        <v>46128</v>
      </c>
      <c r="D3460" t="s">
        <v>1171</v>
      </c>
      <c r="E3460" t="s">
        <v>12</v>
      </c>
      <c r="F3460" t="s">
        <v>13</v>
      </c>
      <c r="G3460" t="s">
        <v>17</v>
      </c>
      <c r="H3460" s="4">
        <v>10427</v>
      </c>
      <c r="J3460" t="str">
        <f t="shared" si="108"/>
        <v>0000082983Registered Automobiles</v>
      </c>
      <c r="K3460" s="4">
        <f t="shared" si="109"/>
        <v>10427</v>
      </c>
    </row>
    <row r="3461" spans="1:11">
      <c r="A3461" t="s">
        <v>1170</v>
      </c>
      <c r="B3461" t="s">
        <v>10</v>
      </c>
      <c r="C3461" s="3">
        <v>46128</v>
      </c>
      <c r="D3461" t="s">
        <v>1171</v>
      </c>
      <c r="E3461" t="s">
        <v>12</v>
      </c>
      <c r="F3461" t="s">
        <v>13</v>
      </c>
      <c r="G3461" t="s">
        <v>16</v>
      </c>
      <c r="H3461" s="4">
        <v>0</v>
      </c>
      <c r="J3461" t="str">
        <f t="shared" si="108"/>
        <v>0000082983Consolidated City Population</v>
      </c>
      <c r="K3461" s="4">
        <f t="shared" si="109"/>
        <v>0</v>
      </c>
    </row>
    <row r="3462" spans="1:11">
      <c r="A3462" t="s">
        <v>1170</v>
      </c>
      <c r="B3462" t="s">
        <v>10</v>
      </c>
      <c r="C3462" s="3">
        <v>46128</v>
      </c>
      <c r="D3462" t="s">
        <v>1171</v>
      </c>
      <c r="E3462" t="s">
        <v>12</v>
      </c>
      <c r="F3462" t="s">
        <v>13</v>
      </c>
      <c r="G3462" t="s">
        <v>15</v>
      </c>
      <c r="H3462" s="4">
        <v>8543</v>
      </c>
      <c r="J3462" t="str">
        <f t="shared" si="108"/>
        <v>0000082983Current Unit Population</v>
      </c>
      <c r="K3462" s="4">
        <f t="shared" si="109"/>
        <v>8543</v>
      </c>
    </row>
    <row r="3463" spans="1:11">
      <c r="A3463" t="s">
        <v>1170</v>
      </c>
      <c r="B3463" t="s">
        <v>10</v>
      </c>
      <c r="C3463" s="3">
        <v>46128</v>
      </c>
      <c r="D3463" t="s">
        <v>1171</v>
      </c>
      <c r="E3463" t="s">
        <v>12</v>
      </c>
      <c r="F3463" t="s">
        <v>13</v>
      </c>
      <c r="G3463" t="s">
        <v>19</v>
      </c>
      <c r="H3463" s="4">
        <v>564.02</v>
      </c>
      <c r="J3463" t="str">
        <f t="shared" si="108"/>
        <v>0000082983Miles of Road of Unit</v>
      </c>
      <c r="K3463" s="4">
        <f t="shared" si="109"/>
        <v>564.02</v>
      </c>
    </row>
    <row r="3464" spans="1:11">
      <c r="A3464" t="s">
        <v>1172</v>
      </c>
      <c r="B3464" t="s">
        <v>10</v>
      </c>
      <c r="C3464" s="3">
        <v>46128</v>
      </c>
      <c r="D3464" t="s">
        <v>1171</v>
      </c>
      <c r="E3464" t="s">
        <v>21</v>
      </c>
      <c r="F3464" t="s">
        <v>1173</v>
      </c>
      <c r="G3464" t="s">
        <v>19</v>
      </c>
      <c r="H3464" s="4">
        <v>32.299999999999997</v>
      </c>
      <c r="J3464" t="str">
        <f t="shared" si="108"/>
        <v>0000194051Miles of Road of Unit</v>
      </c>
      <c r="K3464" s="4">
        <f t="shared" si="109"/>
        <v>32.299999999999997</v>
      </c>
    </row>
    <row r="3465" spans="1:11">
      <c r="A3465" t="s">
        <v>1172</v>
      </c>
      <c r="B3465" t="s">
        <v>10</v>
      </c>
      <c r="C3465" s="3">
        <v>46128</v>
      </c>
      <c r="D3465" t="s">
        <v>1171</v>
      </c>
      <c r="E3465" t="s">
        <v>21</v>
      </c>
      <c r="F3465" t="s">
        <v>1173</v>
      </c>
      <c r="G3465" t="s">
        <v>17</v>
      </c>
      <c r="H3465" s="4">
        <v>0</v>
      </c>
      <c r="J3465" t="str">
        <f t="shared" si="108"/>
        <v>0000194051Registered Automobiles</v>
      </c>
      <c r="K3465" s="4">
        <f t="shared" si="109"/>
        <v>0</v>
      </c>
    </row>
    <row r="3466" spans="1:11">
      <c r="A3466" t="s">
        <v>1172</v>
      </c>
      <c r="B3466" t="s">
        <v>10</v>
      </c>
      <c r="C3466" s="3">
        <v>46128</v>
      </c>
      <c r="D3466" t="s">
        <v>1171</v>
      </c>
      <c r="E3466" t="s">
        <v>21</v>
      </c>
      <c r="F3466" t="s">
        <v>1173</v>
      </c>
      <c r="G3466" t="s">
        <v>18</v>
      </c>
      <c r="H3466" s="4">
        <v>0</v>
      </c>
      <c r="J3466" t="str">
        <f t="shared" si="108"/>
        <v>0000194051Registered Vehicles</v>
      </c>
      <c r="K3466" s="4">
        <f t="shared" si="109"/>
        <v>0</v>
      </c>
    </row>
    <row r="3467" spans="1:11">
      <c r="A3467" t="s">
        <v>1172</v>
      </c>
      <c r="B3467" t="s">
        <v>10</v>
      </c>
      <c r="C3467" s="3">
        <v>46128</v>
      </c>
      <c r="D3467" t="s">
        <v>1171</v>
      </c>
      <c r="E3467" t="s">
        <v>21</v>
      </c>
      <c r="F3467" t="s">
        <v>1173</v>
      </c>
      <c r="G3467" t="s">
        <v>16</v>
      </c>
      <c r="H3467" s="4">
        <v>0</v>
      </c>
      <c r="J3467" t="str">
        <f t="shared" si="108"/>
        <v>0000194051Consolidated City Population</v>
      </c>
      <c r="K3467" s="4">
        <f t="shared" si="109"/>
        <v>0</v>
      </c>
    </row>
    <row r="3468" spans="1:11">
      <c r="A3468" t="s">
        <v>1172</v>
      </c>
      <c r="B3468" t="s">
        <v>10</v>
      </c>
      <c r="C3468" s="3">
        <v>46128</v>
      </c>
      <c r="D3468" t="s">
        <v>1171</v>
      </c>
      <c r="E3468" t="s">
        <v>21</v>
      </c>
      <c r="F3468" t="s">
        <v>1173</v>
      </c>
      <c r="G3468" t="s">
        <v>15</v>
      </c>
      <c r="H3468" s="4">
        <v>5275</v>
      </c>
      <c r="J3468" t="str">
        <f t="shared" si="108"/>
        <v>0000194051Current Unit Population</v>
      </c>
      <c r="K3468" s="4">
        <f t="shared" si="109"/>
        <v>5275</v>
      </c>
    </row>
    <row r="3469" spans="1:11">
      <c r="A3469" t="s">
        <v>1172</v>
      </c>
      <c r="B3469" t="s">
        <v>10</v>
      </c>
      <c r="C3469" s="3">
        <v>46128</v>
      </c>
      <c r="D3469" t="s">
        <v>1171</v>
      </c>
      <c r="E3469" t="s">
        <v>21</v>
      </c>
      <c r="F3469" t="s">
        <v>1173</v>
      </c>
      <c r="G3469" t="s">
        <v>14</v>
      </c>
      <c r="H3469" s="4">
        <v>5275</v>
      </c>
      <c r="J3469" t="str">
        <f t="shared" si="108"/>
        <v>0000194051Decennial Unit Population</v>
      </c>
      <c r="K3469" s="4">
        <f t="shared" si="109"/>
        <v>5275</v>
      </c>
    </row>
    <row r="3470" spans="1:11">
      <c r="A3470" t="s">
        <v>1174</v>
      </c>
      <c r="B3470" t="s">
        <v>10</v>
      </c>
      <c r="C3470" s="3">
        <v>46128</v>
      </c>
      <c r="D3470" t="s">
        <v>1171</v>
      </c>
      <c r="E3470" t="s">
        <v>21</v>
      </c>
      <c r="F3470" t="s">
        <v>1175</v>
      </c>
      <c r="G3470" t="s">
        <v>19</v>
      </c>
      <c r="H3470" s="4">
        <v>3.83</v>
      </c>
      <c r="J3470" t="str">
        <f t="shared" si="108"/>
        <v>0000194049Miles of Road of Unit</v>
      </c>
      <c r="K3470" s="4">
        <f t="shared" si="109"/>
        <v>3.83</v>
      </c>
    </row>
    <row r="3471" spans="1:11">
      <c r="A3471" t="s">
        <v>1174</v>
      </c>
      <c r="B3471" t="s">
        <v>10</v>
      </c>
      <c r="C3471" s="3">
        <v>46128</v>
      </c>
      <c r="D3471" t="s">
        <v>1171</v>
      </c>
      <c r="E3471" t="s">
        <v>21</v>
      </c>
      <c r="F3471" t="s">
        <v>1175</v>
      </c>
      <c r="G3471" t="s">
        <v>18</v>
      </c>
      <c r="H3471" s="4">
        <v>0</v>
      </c>
      <c r="J3471" t="str">
        <f t="shared" si="108"/>
        <v>0000194049Registered Vehicles</v>
      </c>
      <c r="K3471" s="4">
        <f t="shared" si="109"/>
        <v>0</v>
      </c>
    </row>
    <row r="3472" spans="1:11">
      <c r="A3472" t="s">
        <v>1174</v>
      </c>
      <c r="B3472" t="s">
        <v>10</v>
      </c>
      <c r="C3472" s="3">
        <v>46128</v>
      </c>
      <c r="D3472" t="s">
        <v>1171</v>
      </c>
      <c r="E3472" t="s">
        <v>21</v>
      </c>
      <c r="F3472" t="s">
        <v>1175</v>
      </c>
      <c r="G3472" t="s">
        <v>17</v>
      </c>
      <c r="H3472" s="4">
        <v>0</v>
      </c>
      <c r="J3472" t="str">
        <f t="shared" si="108"/>
        <v>0000194049Registered Automobiles</v>
      </c>
      <c r="K3472" s="4">
        <f t="shared" si="109"/>
        <v>0</v>
      </c>
    </row>
    <row r="3473" spans="1:11">
      <c r="A3473" t="s">
        <v>1174</v>
      </c>
      <c r="B3473" t="s">
        <v>10</v>
      </c>
      <c r="C3473" s="3">
        <v>46128</v>
      </c>
      <c r="D3473" t="s">
        <v>1171</v>
      </c>
      <c r="E3473" t="s">
        <v>21</v>
      </c>
      <c r="F3473" t="s">
        <v>1175</v>
      </c>
      <c r="G3473" t="s">
        <v>16</v>
      </c>
      <c r="H3473" s="4">
        <v>0</v>
      </c>
      <c r="J3473" t="str">
        <f t="shared" si="108"/>
        <v>0000194049Consolidated City Population</v>
      </c>
      <c r="K3473" s="4">
        <f t="shared" si="109"/>
        <v>0</v>
      </c>
    </row>
    <row r="3474" spans="1:11">
      <c r="A3474" t="s">
        <v>1174</v>
      </c>
      <c r="B3474" t="s">
        <v>10</v>
      </c>
      <c r="C3474" s="3">
        <v>46128</v>
      </c>
      <c r="D3474" t="s">
        <v>1171</v>
      </c>
      <c r="E3474" t="s">
        <v>21</v>
      </c>
      <c r="F3474" t="s">
        <v>1175</v>
      </c>
      <c r="G3474" t="s">
        <v>15</v>
      </c>
      <c r="H3474" s="4">
        <v>288</v>
      </c>
      <c r="J3474" t="str">
        <f t="shared" si="108"/>
        <v>0000194049Current Unit Population</v>
      </c>
      <c r="K3474" s="4">
        <f t="shared" si="109"/>
        <v>288</v>
      </c>
    </row>
    <row r="3475" spans="1:11">
      <c r="A3475" t="s">
        <v>1174</v>
      </c>
      <c r="B3475" t="s">
        <v>10</v>
      </c>
      <c r="C3475" s="3">
        <v>46128</v>
      </c>
      <c r="D3475" t="s">
        <v>1171</v>
      </c>
      <c r="E3475" t="s">
        <v>21</v>
      </c>
      <c r="F3475" t="s">
        <v>1175</v>
      </c>
      <c r="G3475" t="s">
        <v>14</v>
      </c>
      <c r="H3475" s="4">
        <v>288</v>
      </c>
      <c r="J3475" t="str">
        <f t="shared" si="108"/>
        <v>0000194049Decennial Unit Population</v>
      </c>
      <c r="K3475" s="4">
        <f t="shared" si="109"/>
        <v>288</v>
      </c>
    </row>
    <row r="3476" spans="1:11">
      <c r="A3476" t="s">
        <v>1176</v>
      </c>
      <c r="B3476" t="s">
        <v>10</v>
      </c>
      <c r="C3476" s="3">
        <v>46128</v>
      </c>
      <c r="D3476" t="s">
        <v>1171</v>
      </c>
      <c r="E3476" t="s">
        <v>21</v>
      </c>
      <c r="F3476" t="s">
        <v>1177</v>
      </c>
      <c r="G3476" t="s">
        <v>19</v>
      </c>
      <c r="H3476" s="4">
        <v>4.42</v>
      </c>
      <c r="J3476" t="str">
        <f t="shared" si="108"/>
        <v>0000194050Miles of Road of Unit</v>
      </c>
      <c r="K3476" s="4">
        <f t="shared" si="109"/>
        <v>4.42</v>
      </c>
    </row>
    <row r="3477" spans="1:11">
      <c r="A3477" t="s">
        <v>1176</v>
      </c>
      <c r="B3477" t="s">
        <v>10</v>
      </c>
      <c r="C3477" s="3">
        <v>46128</v>
      </c>
      <c r="D3477" t="s">
        <v>1171</v>
      </c>
      <c r="E3477" t="s">
        <v>21</v>
      </c>
      <c r="F3477" t="s">
        <v>1177</v>
      </c>
      <c r="G3477" t="s">
        <v>18</v>
      </c>
      <c r="H3477" s="4">
        <v>0</v>
      </c>
      <c r="J3477" t="str">
        <f t="shared" si="108"/>
        <v>0000194050Registered Vehicles</v>
      </c>
      <c r="K3477" s="4">
        <f t="shared" si="109"/>
        <v>0</v>
      </c>
    </row>
    <row r="3478" spans="1:11">
      <c r="A3478" t="s">
        <v>1176</v>
      </c>
      <c r="B3478" t="s">
        <v>10</v>
      </c>
      <c r="C3478" s="3">
        <v>46128</v>
      </c>
      <c r="D3478" t="s">
        <v>1171</v>
      </c>
      <c r="E3478" t="s">
        <v>21</v>
      </c>
      <c r="F3478" t="s">
        <v>1177</v>
      </c>
      <c r="G3478" t="s">
        <v>17</v>
      </c>
      <c r="H3478" s="4">
        <v>0</v>
      </c>
      <c r="J3478" t="str">
        <f t="shared" si="108"/>
        <v>0000194050Registered Automobiles</v>
      </c>
      <c r="K3478" s="4">
        <f t="shared" si="109"/>
        <v>0</v>
      </c>
    </row>
    <row r="3479" spans="1:11">
      <c r="A3479" t="s">
        <v>1176</v>
      </c>
      <c r="B3479" t="s">
        <v>10</v>
      </c>
      <c r="C3479" s="3">
        <v>46128</v>
      </c>
      <c r="D3479" t="s">
        <v>1171</v>
      </c>
      <c r="E3479" t="s">
        <v>21</v>
      </c>
      <c r="F3479" t="s">
        <v>1177</v>
      </c>
      <c r="G3479" t="s">
        <v>15</v>
      </c>
      <c r="H3479" s="4">
        <v>553</v>
      </c>
      <c r="J3479" t="str">
        <f t="shared" si="108"/>
        <v>0000194050Current Unit Population</v>
      </c>
      <c r="K3479" s="4">
        <f t="shared" si="109"/>
        <v>553</v>
      </c>
    </row>
    <row r="3480" spans="1:11">
      <c r="A3480" t="s">
        <v>1176</v>
      </c>
      <c r="B3480" t="s">
        <v>10</v>
      </c>
      <c r="C3480" s="3">
        <v>46128</v>
      </c>
      <c r="D3480" t="s">
        <v>1171</v>
      </c>
      <c r="E3480" t="s">
        <v>21</v>
      </c>
      <c r="F3480" t="s">
        <v>1177</v>
      </c>
      <c r="G3480" t="s">
        <v>14</v>
      </c>
      <c r="H3480" s="4">
        <v>553</v>
      </c>
      <c r="J3480" t="str">
        <f t="shared" si="108"/>
        <v>0000194050Decennial Unit Population</v>
      </c>
      <c r="K3480" s="4">
        <f t="shared" si="109"/>
        <v>553</v>
      </c>
    </row>
    <row r="3481" spans="1:11">
      <c r="A3481" t="s">
        <v>1176</v>
      </c>
      <c r="B3481" t="s">
        <v>10</v>
      </c>
      <c r="C3481" s="3">
        <v>46128</v>
      </c>
      <c r="D3481" t="s">
        <v>1171</v>
      </c>
      <c r="E3481" t="s">
        <v>21</v>
      </c>
      <c r="F3481" t="s">
        <v>1177</v>
      </c>
      <c r="G3481" t="s">
        <v>16</v>
      </c>
      <c r="H3481" s="4">
        <v>0</v>
      </c>
      <c r="J3481" t="str">
        <f t="shared" si="108"/>
        <v>0000194050Consolidated City Population</v>
      </c>
      <c r="K3481" s="4">
        <f t="shared" si="109"/>
        <v>0</v>
      </c>
    </row>
    <row r="3482" spans="1:11">
      <c r="A3482" t="s">
        <v>1178</v>
      </c>
      <c r="B3482" t="s">
        <v>10</v>
      </c>
      <c r="C3482" s="3">
        <v>46128</v>
      </c>
      <c r="D3482" t="s">
        <v>1171</v>
      </c>
      <c r="E3482" t="s">
        <v>21</v>
      </c>
      <c r="F3482" t="s">
        <v>1179</v>
      </c>
      <c r="G3482" t="s">
        <v>14</v>
      </c>
      <c r="H3482" s="4">
        <v>696</v>
      </c>
      <c r="J3482" t="str">
        <f t="shared" si="108"/>
        <v>0000194052Decennial Unit Population</v>
      </c>
      <c r="K3482" s="4">
        <f t="shared" si="109"/>
        <v>696</v>
      </c>
    </row>
    <row r="3483" spans="1:11">
      <c r="A3483" t="s">
        <v>1178</v>
      </c>
      <c r="B3483" t="s">
        <v>10</v>
      </c>
      <c r="C3483" s="3">
        <v>46128</v>
      </c>
      <c r="D3483" t="s">
        <v>1171</v>
      </c>
      <c r="E3483" t="s">
        <v>21</v>
      </c>
      <c r="F3483" t="s">
        <v>1179</v>
      </c>
      <c r="G3483" t="s">
        <v>15</v>
      </c>
      <c r="H3483" s="4">
        <v>696</v>
      </c>
      <c r="J3483" t="str">
        <f t="shared" si="108"/>
        <v>0000194052Current Unit Population</v>
      </c>
      <c r="K3483" s="4">
        <f t="shared" si="109"/>
        <v>696</v>
      </c>
    </row>
    <row r="3484" spans="1:11">
      <c r="A3484" t="s">
        <v>1178</v>
      </c>
      <c r="B3484" t="s">
        <v>10</v>
      </c>
      <c r="C3484" s="3">
        <v>46128</v>
      </c>
      <c r="D3484" t="s">
        <v>1171</v>
      </c>
      <c r="E3484" t="s">
        <v>21</v>
      </c>
      <c r="F3484" t="s">
        <v>1179</v>
      </c>
      <c r="G3484" t="s">
        <v>16</v>
      </c>
      <c r="H3484" s="4">
        <v>0</v>
      </c>
      <c r="J3484" t="str">
        <f t="shared" si="108"/>
        <v>0000194052Consolidated City Population</v>
      </c>
      <c r="K3484" s="4">
        <f t="shared" si="109"/>
        <v>0</v>
      </c>
    </row>
    <row r="3485" spans="1:11">
      <c r="A3485" t="s">
        <v>1178</v>
      </c>
      <c r="B3485" t="s">
        <v>10</v>
      </c>
      <c r="C3485" s="3">
        <v>46128</v>
      </c>
      <c r="D3485" t="s">
        <v>1171</v>
      </c>
      <c r="E3485" t="s">
        <v>21</v>
      </c>
      <c r="F3485" t="s">
        <v>1179</v>
      </c>
      <c r="G3485" t="s">
        <v>17</v>
      </c>
      <c r="H3485" s="4">
        <v>0</v>
      </c>
      <c r="J3485" t="str">
        <f t="shared" si="108"/>
        <v>0000194052Registered Automobiles</v>
      </c>
      <c r="K3485" s="4">
        <f t="shared" si="109"/>
        <v>0</v>
      </c>
    </row>
    <row r="3486" spans="1:11">
      <c r="A3486" t="s">
        <v>1178</v>
      </c>
      <c r="B3486" t="s">
        <v>10</v>
      </c>
      <c r="C3486" s="3">
        <v>46128</v>
      </c>
      <c r="D3486" t="s">
        <v>1171</v>
      </c>
      <c r="E3486" t="s">
        <v>21</v>
      </c>
      <c r="F3486" t="s">
        <v>1179</v>
      </c>
      <c r="G3486" t="s">
        <v>18</v>
      </c>
      <c r="H3486" s="4">
        <v>0</v>
      </c>
      <c r="J3486" t="str">
        <f t="shared" si="108"/>
        <v>0000194052Registered Vehicles</v>
      </c>
      <c r="K3486" s="4">
        <f t="shared" si="109"/>
        <v>0</v>
      </c>
    </row>
    <row r="3487" spans="1:11">
      <c r="A3487" t="s">
        <v>1178</v>
      </c>
      <c r="B3487" t="s">
        <v>10</v>
      </c>
      <c r="C3487" s="3">
        <v>46128</v>
      </c>
      <c r="D3487" t="s">
        <v>1171</v>
      </c>
      <c r="E3487" t="s">
        <v>21</v>
      </c>
      <c r="F3487" t="s">
        <v>1179</v>
      </c>
      <c r="G3487" t="s">
        <v>19</v>
      </c>
      <c r="H3487" s="4">
        <v>6.21</v>
      </c>
      <c r="J3487" t="str">
        <f t="shared" si="108"/>
        <v>0000194052Miles of Road of Unit</v>
      </c>
      <c r="K3487" s="4">
        <f t="shared" si="109"/>
        <v>6.21</v>
      </c>
    </row>
    <row r="3488" spans="1:11">
      <c r="A3488" t="s">
        <v>1180</v>
      </c>
      <c r="B3488" t="s">
        <v>10</v>
      </c>
      <c r="C3488" s="3">
        <v>46128</v>
      </c>
      <c r="D3488" t="s">
        <v>1181</v>
      </c>
      <c r="E3488" t="s">
        <v>12</v>
      </c>
      <c r="F3488" t="s">
        <v>13</v>
      </c>
      <c r="G3488" t="s">
        <v>14</v>
      </c>
      <c r="H3488" s="4">
        <v>4542</v>
      </c>
      <c r="J3488" t="str">
        <f t="shared" si="108"/>
        <v>0000082984Decennial Unit Population</v>
      </c>
      <c r="K3488" s="4">
        <f t="shared" si="109"/>
        <v>4542</v>
      </c>
    </row>
    <row r="3489" spans="1:11">
      <c r="A3489" t="s">
        <v>1180</v>
      </c>
      <c r="B3489" t="s">
        <v>10</v>
      </c>
      <c r="C3489" s="3">
        <v>46128</v>
      </c>
      <c r="D3489" t="s">
        <v>1181</v>
      </c>
      <c r="E3489" t="s">
        <v>12</v>
      </c>
      <c r="F3489" t="s">
        <v>13</v>
      </c>
      <c r="G3489" t="s">
        <v>15</v>
      </c>
      <c r="H3489" s="4">
        <v>4542</v>
      </c>
      <c r="J3489" t="str">
        <f t="shared" si="108"/>
        <v>0000082984Current Unit Population</v>
      </c>
      <c r="K3489" s="4">
        <f t="shared" si="109"/>
        <v>4542</v>
      </c>
    </row>
    <row r="3490" spans="1:11">
      <c r="A3490" t="s">
        <v>1180</v>
      </c>
      <c r="B3490" t="s">
        <v>10</v>
      </c>
      <c r="C3490" s="3">
        <v>46128</v>
      </c>
      <c r="D3490" t="s">
        <v>1181</v>
      </c>
      <c r="E3490" t="s">
        <v>12</v>
      </c>
      <c r="F3490" t="s">
        <v>13</v>
      </c>
      <c r="G3490" t="s">
        <v>19</v>
      </c>
      <c r="H3490" s="4">
        <v>264.55</v>
      </c>
      <c r="J3490" t="str">
        <f t="shared" si="108"/>
        <v>0000082984Miles of Road of Unit</v>
      </c>
      <c r="K3490" s="4">
        <f t="shared" si="109"/>
        <v>264.55</v>
      </c>
    </row>
    <row r="3491" spans="1:11">
      <c r="A3491" t="s">
        <v>1180</v>
      </c>
      <c r="B3491" t="s">
        <v>10</v>
      </c>
      <c r="C3491" s="3">
        <v>46128</v>
      </c>
      <c r="D3491" t="s">
        <v>1181</v>
      </c>
      <c r="E3491" t="s">
        <v>12</v>
      </c>
      <c r="F3491" t="s">
        <v>13</v>
      </c>
      <c r="G3491" t="s">
        <v>16</v>
      </c>
      <c r="H3491" s="4">
        <v>0</v>
      </c>
      <c r="J3491" t="str">
        <f t="shared" si="108"/>
        <v>0000082984Consolidated City Population</v>
      </c>
      <c r="K3491" s="4">
        <f t="shared" si="109"/>
        <v>0</v>
      </c>
    </row>
    <row r="3492" spans="1:11">
      <c r="A3492" t="s">
        <v>1180</v>
      </c>
      <c r="B3492" t="s">
        <v>10</v>
      </c>
      <c r="C3492" s="3">
        <v>46128</v>
      </c>
      <c r="D3492" t="s">
        <v>1181</v>
      </c>
      <c r="E3492" t="s">
        <v>12</v>
      </c>
      <c r="F3492" t="s">
        <v>13</v>
      </c>
      <c r="G3492" t="s">
        <v>17</v>
      </c>
      <c r="H3492" s="4">
        <v>4352</v>
      </c>
      <c r="J3492" t="str">
        <f t="shared" si="108"/>
        <v>0000082984Registered Automobiles</v>
      </c>
      <c r="K3492" s="4">
        <f t="shared" si="109"/>
        <v>4352</v>
      </c>
    </row>
    <row r="3493" spans="1:11">
      <c r="A3493" t="s">
        <v>1180</v>
      </c>
      <c r="B3493" t="s">
        <v>10</v>
      </c>
      <c r="C3493" s="3">
        <v>46128</v>
      </c>
      <c r="D3493" t="s">
        <v>1181</v>
      </c>
      <c r="E3493" t="s">
        <v>12</v>
      </c>
      <c r="F3493" t="s">
        <v>13</v>
      </c>
      <c r="G3493" t="s">
        <v>18</v>
      </c>
      <c r="H3493" s="4">
        <v>8819</v>
      </c>
      <c r="J3493" t="str">
        <f t="shared" si="108"/>
        <v>0000082984Registered Vehicles</v>
      </c>
      <c r="K3493" s="4">
        <f t="shared" si="109"/>
        <v>8819</v>
      </c>
    </row>
    <row r="3494" spans="1:11">
      <c r="A3494" t="s">
        <v>1182</v>
      </c>
      <c r="B3494" t="s">
        <v>10</v>
      </c>
      <c r="C3494" s="3">
        <v>46128</v>
      </c>
      <c r="D3494" t="s">
        <v>1181</v>
      </c>
      <c r="E3494" t="s">
        <v>21</v>
      </c>
      <c r="F3494" t="s">
        <v>1183</v>
      </c>
      <c r="G3494" t="s">
        <v>15</v>
      </c>
      <c r="H3494" s="4">
        <v>2000</v>
      </c>
      <c r="J3494" t="str">
        <f t="shared" si="108"/>
        <v>0000194059Current Unit Population</v>
      </c>
      <c r="K3494" s="4">
        <f t="shared" si="109"/>
        <v>2000</v>
      </c>
    </row>
    <row r="3495" spans="1:11">
      <c r="A3495" t="s">
        <v>1182</v>
      </c>
      <c r="B3495" t="s">
        <v>10</v>
      </c>
      <c r="C3495" s="3">
        <v>46128</v>
      </c>
      <c r="D3495" t="s">
        <v>1181</v>
      </c>
      <c r="E3495" t="s">
        <v>21</v>
      </c>
      <c r="F3495" t="s">
        <v>1183</v>
      </c>
      <c r="G3495" t="s">
        <v>14</v>
      </c>
      <c r="H3495" s="4">
        <v>2000</v>
      </c>
      <c r="J3495" t="str">
        <f t="shared" si="108"/>
        <v>0000194059Decennial Unit Population</v>
      </c>
      <c r="K3495" s="4">
        <f t="shared" si="109"/>
        <v>2000</v>
      </c>
    </row>
    <row r="3496" spans="1:11">
      <c r="A3496" t="s">
        <v>1182</v>
      </c>
      <c r="B3496" t="s">
        <v>10</v>
      </c>
      <c r="C3496" s="3">
        <v>46128</v>
      </c>
      <c r="D3496" t="s">
        <v>1181</v>
      </c>
      <c r="E3496" t="s">
        <v>21</v>
      </c>
      <c r="F3496" t="s">
        <v>1183</v>
      </c>
      <c r="G3496" t="s">
        <v>19</v>
      </c>
      <c r="H3496" s="4">
        <v>9.8699999999999992</v>
      </c>
      <c r="J3496" t="str">
        <f t="shared" si="108"/>
        <v>0000194059Miles of Road of Unit</v>
      </c>
      <c r="K3496" s="4">
        <f t="shared" si="109"/>
        <v>9.8699999999999992</v>
      </c>
    </row>
    <row r="3497" spans="1:11">
      <c r="A3497" t="s">
        <v>1182</v>
      </c>
      <c r="B3497" t="s">
        <v>10</v>
      </c>
      <c r="C3497" s="3">
        <v>46128</v>
      </c>
      <c r="D3497" t="s">
        <v>1181</v>
      </c>
      <c r="E3497" t="s">
        <v>21</v>
      </c>
      <c r="F3497" t="s">
        <v>1183</v>
      </c>
      <c r="G3497" t="s">
        <v>18</v>
      </c>
      <c r="H3497" s="4">
        <v>0</v>
      </c>
      <c r="J3497" t="str">
        <f t="shared" si="108"/>
        <v>0000194059Registered Vehicles</v>
      </c>
      <c r="K3497" s="4">
        <f t="shared" si="109"/>
        <v>0</v>
      </c>
    </row>
    <row r="3498" spans="1:11">
      <c r="A3498" t="s">
        <v>1182</v>
      </c>
      <c r="B3498" t="s">
        <v>10</v>
      </c>
      <c r="C3498" s="3">
        <v>46128</v>
      </c>
      <c r="D3498" t="s">
        <v>1181</v>
      </c>
      <c r="E3498" t="s">
        <v>21</v>
      </c>
      <c r="F3498" t="s">
        <v>1183</v>
      </c>
      <c r="G3498" t="s">
        <v>16</v>
      </c>
      <c r="H3498" s="4">
        <v>0</v>
      </c>
      <c r="J3498" t="str">
        <f t="shared" si="108"/>
        <v>0000194059Consolidated City Population</v>
      </c>
      <c r="K3498" s="4">
        <f t="shared" si="109"/>
        <v>0</v>
      </c>
    </row>
    <row r="3499" spans="1:11">
      <c r="A3499" t="s">
        <v>1182</v>
      </c>
      <c r="B3499" t="s">
        <v>10</v>
      </c>
      <c r="C3499" s="3">
        <v>46128</v>
      </c>
      <c r="D3499" t="s">
        <v>1181</v>
      </c>
      <c r="E3499" t="s">
        <v>21</v>
      </c>
      <c r="F3499" t="s">
        <v>1183</v>
      </c>
      <c r="G3499" t="s">
        <v>17</v>
      </c>
      <c r="H3499" s="4">
        <v>0</v>
      </c>
      <c r="J3499" t="str">
        <f t="shared" si="108"/>
        <v>0000194059Registered Automobiles</v>
      </c>
      <c r="K3499" s="4">
        <f t="shared" si="109"/>
        <v>0</v>
      </c>
    </row>
    <row r="3500" spans="1:11">
      <c r="A3500" t="s">
        <v>1184</v>
      </c>
      <c r="B3500" t="s">
        <v>10</v>
      </c>
      <c r="C3500" s="3">
        <v>46128</v>
      </c>
      <c r="D3500" t="s">
        <v>1181</v>
      </c>
      <c r="E3500" t="s">
        <v>21</v>
      </c>
      <c r="F3500" t="s">
        <v>1185</v>
      </c>
      <c r="G3500" t="s">
        <v>17</v>
      </c>
      <c r="H3500" s="4">
        <v>0</v>
      </c>
      <c r="J3500" t="str">
        <f t="shared" si="108"/>
        <v>0000194060Registered Automobiles</v>
      </c>
      <c r="K3500" s="4">
        <f t="shared" si="109"/>
        <v>0</v>
      </c>
    </row>
    <row r="3501" spans="1:11">
      <c r="A3501" t="s">
        <v>1184</v>
      </c>
      <c r="B3501" t="s">
        <v>10</v>
      </c>
      <c r="C3501" s="3">
        <v>46128</v>
      </c>
      <c r="D3501" t="s">
        <v>1181</v>
      </c>
      <c r="E3501" t="s">
        <v>21</v>
      </c>
      <c r="F3501" t="s">
        <v>1185</v>
      </c>
      <c r="G3501" t="s">
        <v>16</v>
      </c>
      <c r="H3501" s="4">
        <v>0</v>
      </c>
      <c r="J3501" t="str">
        <f t="shared" si="108"/>
        <v>0000194060Consolidated City Population</v>
      </c>
      <c r="K3501" s="4">
        <f t="shared" si="109"/>
        <v>0</v>
      </c>
    </row>
    <row r="3502" spans="1:11">
      <c r="A3502" t="s">
        <v>1184</v>
      </c>
      <c r="B3502" t="s">
        <v>10</v>
      </c>
      <c r="C3502" s="3">
        <v>46128</v>
      </c>
      <c r="D3502" t="s">
        <v>1181</v>
      </c>
      <c r="E3502" t="s">
        <v>21</v>
      </c>
      <c r="F3502" t="s">
        <v>1185</v>
      </c>
      <c r="G3502" t="s">
        <v>15</v>
      </c>
      <c r="H3502" s="4">
        <v>545</v>
      </c>
      <c r="J3502" t="str">
        <f t="shared" si="108"/>
        <v>0000194060Current Unit Population</v>
      </c>
      <c r="K3502" s="4">
        <f t="shared" si="109"/>
        <v>545</v>
      </c>
    </row>
    <row r="3503" spans="1:11">
      <c r="A3503" t="s">
        <v>1184</v>
      </c>
      <c r="B3503" t="s">
        <v>10</v>
      </c>
      <c r="C3503" s="3">
        <v>46128</v>
      </c>
      <c r="D3503" t="s">
        <v>1181</v>
      </c>
      <c r="E3503" t="s">
        <v>21</v>
      </c>
      <c r="F3503" t="s">
        <v>1185</v>
      </c>
      <c r="G3503" t="s">
        <v>14</v>
      </c>
      <c r="H3503" s="4">
        <v>545</v>
      </c>
      <c r="J3503" t="str">
        <f t="shared" si="108"/>
        <v>0000194060Decennial Unit Population</v>
      </c>
      <c r="K3503" s="4">
        <f t="shared" si="109"/>
        <v>545</v>
      </c>
    </row>
    <row r="3504" spans="1:11">
      <c r="A3504" t="s">
        <v>1184</v>
      </c>
      <c r="B3504" t="s">
        <v>10</v>
      </c>
      <c r="C3504" s="3">
        <v>46128</v>
      </c>
      <c r="D3504" t="s">
        <v>1181</v>
      </c>
      <c r="E3504" t="s">
        <v>21</v>
      </c>
      <c r="F3504" t="s">
        <v>1185</v>
      </c>
      <c r="G3504" t="s">
        <v>18</v>
      </c>
      <c r="H3504" s="4">
        <v>0</v>
      </c>
      <c r="J3504" t="str">
        <f t="shared" si="108"/>
        <v>0000194060Registered Vehicles</v>
      </c>
      <c r="K3504" s="4">
        <f t="shared" si="109"/>
        <v>0</v>
      </c>
    </row>
    <row r="3505" spans="1:11">
      <c r="A3505" t="s">
        <v>1184</v>
      </c>
      <c r="B3505" t="s">
        <v>10</v>
      </c>
      <c r="C3505" s="3">
        <v>46128</v>
      </c>
      <c r="D3505" t="s">
        <v>1181</v>
      </c>
      <c r="E3505" t="s">
        <v>21</v>
      </c>
      <c r="F3505" t="s">
        <v>1185</v>
      </c>
      <c r="G3505" t="s">
        <v>19</v>
      </c>
      <c r="H3505" s="4">
        <v>4.76</v>
      </c>
      <c r="J3505" t="str">
        <f t="shared" si="108"/>
        <v>0000194060Miles of Road of Unit</v>
      </c>
      <c r="K3505" s="4">
        <f t="shared" si="109"/>
        <v>4.76</v>
      </c>
    </row>
    <row r="3506" spans="1:11">
      <c r="A3506" t="s">
        <v>1186</v>
      </c>
      <c r="B3506" t="s">
        <v>10</v>
      </c>
      <c r="C3506" s="3">
        <v>46128</v>
      </c>
      <c r="D3506" t="s">
        <v>1187</v>
      </c>
      <c r="E3506" t="s">
        <v>12</v>
      </c>
      <c r="F3506" t="s">
        <v>13</v>
      </c>
      <c r="G3506" t="s">
        <v>17</v>
      </c>
      <c r="H3506" s="4">
        <v>117311</v>
      </c>
      <c r="J3506" t="str">
        <f t="shared" si="108"/>
        <v>0000076188Registered Automobiles</v>
      </c>
      <c r="K3506" s="4">
        <f t="shared" si="109"/>
        <v>117311</v>
      </c>
    </row>
    <row r="3507" spans="1:11">
      <c r="A3507" t="s">
        <v>1186</v>
      </c>
      <c r="B3507" t="s">
        <v>10</v>
      </c>
      <c r="C3507" s="3">
        <v>46128</v>
      </c>
      <c r="D3507" t="s">
        <v>1187</v>
      </c>
      <c r="E3507" t="s">
        <v>12</v>
      </c>
      <c r="F3507" t="s">
        <v>13</v>
      </c>
      <c r="G3507" t="s">
        <v>18</v>
      </c>
      <c r="H3507" s="4">
        <v>180070</v>
      </c>
      <c r="J3507" t="str">
        <f t="shared" si="108"/>
        <v>0000076188Registered Vehicles</v>
      </c>
      <c r="K3507" s="4">
        <f t="shared" si="109"/>
        <v>180070</v>
      </c>
    </row>
    <row r="3508" spans="1:11">
      <c r="A3508" t="s">
        <v>1186</v>
      </c>
      <c r="B3508" t="s">
        <v>10</v>
      </c>
      <c r="C3508" s="3">
        <v>46128</v>
      </c>
      <c r="D3508" t="s">
        <v>1187</v>
      </c>
      <c r="E3508" t="s">
        <v>12</v>
      </c>
      <c r="F3508" t="s">
        <v>13</v>
      </c>
      <c r="G3508" t="s">
        <v>16</v>
      </c>
      <c r="H3508" s="4">
        <v>0</v>
      </c>
      <c r="J3508" t="str">
        <f t="shared" si="108"/>
        <v>0000076188Consolidated City Population</v>
      </c>
      <c r="K3508" s="4">
        <f t="shared" si="109"/>
        <v>0</v>
      </c>
    </row>
    <row r="3509" spans="1:11">
      <c r="A3509" t="s">
        <v>1186</v>
      </c>
      <c r="B3509" t="s">
        <v>10</v>
      </c>
      <c r="C3509" s="3">
        <v>46128</v>
      </c>
      <c r="D3509" t="s">
        <v>1187</v>
      </c>
      <c r="E3509" t="s">
        <v>12</v>
      </c>
      <c r="F3509" t="s">
        <v>13</v>
      </c>
      <c r="G3509" t="s">
        <v>15</v>
      </c>
      <c r="H3509" s="4">
        <v>61465</v>
      </c>
      <c r="J3509" t="str">
        <f t="shared" si="108"/>
        <v>0000076188Current Unit Population</v>
      </c>
      <c r="K3509" s="4">
        <f t="shared" si="109"/>
        <v>61465</v>
      </c>
    </row>
    <row r="3510" spans="1:11">
      <c r="A3510" t="s">
        <v>1186</v>
      </c>
      <c r="B3510" t="s">
        <v>10</v>
      </c>
      <c r="C3510" s="3">
        <v>46128</v>
      </c>
      <c r="D3510" t="s">
        <v>1187</v>
      </c>
      <c r="E3510" t="s">
        <v>12</v>
      </c>
      <c r="F3510" t="s">
        <v>13</v>
      </c>
      <c r="G3510" t="s">
        <v>14</v>
      </c>
      <c r="H3510" s="4">
        <v>61465</v>
      </c>
      <c r="J3510" t="str">
        <f t="shared" si="108"/>
        <v>0000076188Decennial Unit Population</v>
      </c>
      <c r="K3510" s="4">
        <f t="shared" si="109"/>
        <v>61465</v>
      </c>
    </row>
    <row r="3511" spans="1:11">
      <c r="A3511" t="s">
        <v>1186</v>
      </c>
      <c r="B3511" t="s">
        <v>10</v>
      </c>
      <c r="C3511" s="3">
        <v>46128</v>
      </c>
      <c r="D3511" t="s">
        <v>1187</v>
      </c>
      <c r="E3511" t="s">
        <v>12</v>
      </c>
      <c r="F3511" t="s">
        <v>13</v>
      </c>
      <c r="G3511" t="s">
        <v>19</v>
      </c>
      <c r="H3511" s="4">
        <v>566.91999999999996</v>
      </c>
      <c r="J3511" t="str">
        <f t="shared" si="108"/>
        <v>0000076188Miles of Road of Unit</v>
      </c>
      <c r="K3511" s="4">
        <f t="shared" si="109"/>
        <v>566.91999999999996</v>
      </c>
    </row>
    <row r="3512" spans="1:11">
      <c r="A3512" t="s">
        <v>1188</v>
      </c>
      <c r="B3512" t="s">
        <v>10</v>
      </c>
      <c r="C3512" s="3">
        <v>46128</v>
      </c>
      <c r="D3512" t="s">
        <v>1187</v>
      </c>
      <c r="E3512" t="s">
        <v>21</v>
      </c>
      <c r="F3512" t="s">
        <v>1189</v>
      </c>
      <c r="G3512" t="s">
        <v>15</v>
      </c>
      <c r="H3512" s="4">
        <v>117298</v>
      </c>
      <c r="J3512" t="str">
        <f t="shared" si="108"/>
        <v>0000194083Current Unit Population</v>
      </c>
      <c r="K3512" s="4">
        <f t="shared" si="109"/>
        <v>117298</v>
      </c>
    </row>
    <row r="3513" spans="1:11">
      <c r="A3513" t="s">
        <v>1188</v>
      </c>
      <c r="B3513" t="s">
        <v>10</v>
      </c>
      <c r="C3513" s="3">
        <v>46128</v>
      </c>
      <c r="D3513" t="s">
        <v>1187</v>
      </c>
      <c r="E3513" t="s">
        <v>21</v>
      </c>
      <c r="F3513" t="s">
        <v>1189</v>
      </c>
      <c r="G3513" t="s">
        <v>14</v>
      </c>
      <c r="H3513" s="4">
        <v>117298</v>
      </c>
      <c r="J3513" t="str">
        <f t="shared" si="108"/>
        <v>0000194083Decennial Unit Population</v>
      </c>
      <c r="K3513" s="4">
        <f t="shared" si="109"/>
        <v>117298</v>
      </c>
    </row>
    <row r="3514" spans="1:11">
      <c r="A3514" t="s">
        <v>1188</v>
      </c>
      <c r="B3514" t="s">
        <v>10</v>
      </c>
      <c r="C3514" s="3">
        <v>46128</v>
      </c>
      <c r="D3514" t="s">
        <v>1187</v>
      </c>
      <c r="E3514" t="s">
        <v>21</v>
      </c>
      <c r="F3514" t="s">
        <v>1189</v>
      </c>
      <c r="G3514" t="s">
        <v>16</v>
      </c>
      <c r="H3514" s="4">
        <v>0</v>
      </c>
      <c r="J3514" t="str">
        <f t="shared" si="108"/>
        <v>0000194083Consolidated City Population</v>
      </c>
      <c r="K3514" s="4">
        <f t="shared" si="109"/>
        <v>0</v>
      </c>
    </row>
    <row r="3515" spans="1:11">
      <c r="A3515" t="s">
        <v>1188</v>
      </c>
      <c r="B3515" t="s">
        <v>10</v>
      </c>
      <c r="C3515" s="3">
        <v>46128</v>
      </c>
      <c r="D3515" t="s">
        <v>1187</v>
      </c>
      <c r="E3515" t="s">
        <v>21</v>
      </c>
      <c r="F3515" t="s">
        <v>1189</v>
      </c>
      <c r="G3515" t="s">
        <v>19</v>
      </c>
      <c r="H3515" s="4">
        <v>552.1</v>
      </c>
      <c r="J3515" t="str">
        <f t="shared" si="108"/>
        <v>0000194083Miles of Road of Unit</v>
      </c>
      <c r="K3515" s="4">
        <f t="shared" si="109"/>
        <v>552.1</v>
      </c>
    </row>
    <row r="3516" spans="1:11">
      <c r="A3516" t="s">
        <v>1188</v>
      </c>
      <c r="B3516" t="s">
        <v>10</v>
      </c>
      <c r="C3516" s="3">
        <v>46128</v>
      </c>
      <c r="D3516" t="s">
        <v>1187</v>
      </c>
      <c r="E3516" t="s">
        <v>21</v>
      </c>
      <c r="F3516" t="s">
        <v>1189</v>
      </c>
      <c r="G3516" t="s">
        <v>18</v>
      </c>
      <c r="H3516" s="4">
        <v>0</v>
      </c>
      <c r="J3516" t="str">
        <f t="shared" si="108"/>
        <v>0000194083Registered Vehicles</v>
      </c>
      <c r="K3516" s="4">
        <f t="shared" si="109"/>
        <v>0</v>
      </c>
    </row>
    <row r="3517" spans="1:11">
      <c r="A3517" t="s">
        <v>1188</v>
      </c>
      <c r="B3517" t="s">
        <v>10</v>
      </c>
      <c r="C3517" s="3">
        <v>46128</v>
      </c>
      <c r="D3517" t="s">
        <v>1187</v>
      </c>
      <c r="E3517" t="s">
        <v>21</v>
      </c>
      <c r="F3517" t="s">
        <v>1189</v>
      </c>
      <c r="G3517" t="s">
        <v>17</v>
      </c>
      <c r="H3517" s="4">
        <v>0</v>
      </c>
      <c r="J3517" t="str">
        <f t="shared" si="108"/>
        <v>0000194083Registered Automobiles</v>
      </c>
      <c r="K3517" s="4">
        <f t="shared" si="109"/>
        <v>0</v>
      </c>
    </row>
    <row r="3518" spans="1:11">
      <c r="A3518" t="s">
        <v>1190</v>
      </c>
      <c r="B3518" t="s">
        <v>10</v>
      </c>
      <c r="C3518" s="3">
        <v>46128</v>
      </c>
      <c r="D3518" t="s">
        <v>1187</v>
      </c>
      <c r="E3518" t="s">
        <v>21</v>
      </c>
      <c r="F3518" t="s">
        <v>1191</v>
      </c>
      <c r="G3518" t="s">
        <v>18</v>
      </c>
      <c r="H3518" s="4">
        <v>0</v>
      </c>
      <c r="J3518" t="str">
        <f t="shared" si="108"/>
        <v>0000194082Registered Vehicles</v>
      </c>
      <c r="K3518" s="4">
        <f t="shared" si="109"/>
        <v>0</v>
      </c>
    </row>
    <row r="3519" spans="1:11">
      <c r="A3519" t="s">
        <v>1190</v>
      </c>
      <c r="B3519" t="s">
        <v>10</v>
      </c>
      <c r="C3519" s="3">
        <v>46128</v>
      </c>
      <c r="D3519" t="s">
        <v>1187</v>
      </c>
      <c r="E3519" t="s">
        <v>21</v>
      </c>
      <c r="F3519" t="s">
        <v>1191</v>
      </c>
      <c r="G3519" t="s">
        <v>17</v>
      </c>
      <c r="H3519" s="4">
        <v>0</v>
      </c>
      <c r="J3519" t="str">
        <f t="shared" si="108"/>
        <v>0000194082Registered Automobiles</v>
      </c>
      <c r="K3519" s="4">
        <f t="shared" si="109"/>
        <v>0</v>
      </c>
    </row>
    <row r="3520" spans="1:11">
      <c r="A3520" t="s">
        <v>1190</v>
      </c>
      <c r="B3520" t="s">
        <v>10</v>
      </c>
      <c r="C3520" s="3">
        <v>46128</v>
      </c>
      <c r="D3520" t="s">
        <v>1187</v>
      </c>
      <c r="E3520" t="s">
        <v>21</v>
      </c>
      <c r="F3520" t="s">
        <v>1191</v>
      </c>
      <c r="G3520" t="s">
        <v>14</v>
      </c>
      <c r="H3520" s="4">
        <v>1373</v>
      </c>
      <c r="J3520" t="str">
        <f t="shared" si="108"/>
        <v>0000194082Decennial Unit Population</v>
      </c>
      <c r="K3520" s="4">
        <f t="shared" si="109"/>
        <v>1373</v>
      </c>
    </row>
    <row r="3521" spans="1:11">
      <c r="A3521" t="s">
        <v>1190</v>
      </c>
      <c r="B3521" t="s">
        <v>10</v>
      </c>
      <c r="C3521" s="3">
        <v>46128</v>
      </c>
      <c r="D3521" t="s">
        <v>1187</v>
      </c>
      <c r="E3521" t="s">
        <v>21</v>
      </c>
      <c r="F3521" t="s">
        <v>1191</v>
      </c>
      <c r="G3521" t="s">
        <v>15</v>
      </c>
      <c r="H3521" s="4">
        <v>1373</v>
      </c>
      <c r="J3521" t="str">
        <f t="shared" si="108"/>
        <v>0000194082Current Unit Population</v>
      </c>
      <c r="K3521" s="4">
        <f t="shared" si="109"/>
        <v>1373</v>
      </c>
    </row>
    <row r="3522" spans="1:11">
      <c r="A3522" t="s">
        <v>1190</v>
      </c>
      <c r="B3522" t="s">
        <v>10</v>
      </c>
      <c r="C3522" s="3">
        <v>46128</v>
      </c>
      <c r="D3522" t="s">
        <v>1187</v>
      </c>
      <c r="E3522" t="s">
        <v>21</v>
      </c>
      <c r="F3522" t="s">
        <v>1191</v>
      </c>
      <c r="G3522" t="s">
        <v>16</v>
      </c>
      <c r="H3522" s="4">
        <v>0</v>
      </c>
      <c r="J3522" t="str">
        <f t="shared" si="108"/>
        <v>0000194082Consolidated City Population</v>
      </c>
      <c r="K3522" s="4">
        <f t="shared" si="109"/>
        <v>0</v>
      </c>
    </row>
    <row r="3523" spans="1:11">
      <c r="A3523" t="s">
        <v>1190</v>
      </c>
      <c r="B3523" t="s">
        <v>10</v>
      </c>
      <c r="C3523" s="3">
        <v>46128</v>
      </c>
      <c r="D3523" t="s">
        <v>1187</v>
      </c>
      <c r="E3523" t="s">
        <v>21</v>
      </c>
      <c r="F3523" t="s">
        <v>1191</v>
      </c>
      <c r="G3523" t="s">
        <v>19</v>
      </c>
      <c r="H3523" s="4">
        <v>15.27</v>
      </c>
      <c r="J3523" t="str">
        <f t="shared" ref="J3523:J3586" si="110">A3523&amp;G3523</f>
        <v>0000194082Miles of Road of Unit</v>
      </c>
      <c r="K3523" s="4">
        <f t="shared" ref="K3523:K3586" si="111">H3523</f>
        <v>15.27</v>
      </c>
    </row>
    <row r="3524" spans="1:11">
      <c r="A3524" t="s">
        <v>1192</v>
      </c>
      <c r="B3524" t="s">
        <v>10</v>
      </c>
      <c r="C3524" s="3">
        <v>46128</v>
      </c>
      <c r="D3524" t="s">
        <v>1193</v>
      </c>
      <c r="E3524" t="s">
        <v>12</v>
      </c>
      <c r="F3524" t="s">
        <v>13</v>
      </c>
      <c r="G3524" t="s">
        <v>14</v>
      </c>
      <c r="H3524" s="4">
        <v>6537</v>
      </c>
      <c r="J3524" t="str">
        <f t="shared" si="110"/>
        <v>0000075194Decennial Unit Population</v>
      </c>
      <c r="K3524" s="4">
        <f t="shared" si="111"/>
        <v>6537</v>
      </c>
    </row>
    <row r="3525" spans="1:11">
      <c r="A3525" t="s">
        <v>1192</v>
      </c>
      <c r="B3525" t="s">
        <v>10</v>
      </c>
      <c r="C3525" s="3">
        <v>46128</v>
      </c>
      <c r="D3525" t="s">
        <v>1193</v>
      </c>
      <c r="E3525" t="s">
        <v>12</v>
      </c>
      <c r="F3525" t="s">
        <v>13</v>
      </c>
      <c r="G3525" t="s">
        <v>15</v>
      </c>
      <c r="H3525" s="4">
        <v>6537</v>
      </c>
      <c r="J3525" t="str">
        <f t="shared" si="110"/>
        <v>0000075194Current Unit Population</v>
      </c>
      <c r="K3525" s="4">
        <f t="shared" si="111"/>
        <v>6537</v>
      </c>
    </row>
    <row r="3526" spans="1:11">
      <c r="A3526" t="s">
        <v>1192</v>
      </c>
      <c r="B3526" t="s">
        <v>10</v>
      </c>
      <c r="C3526" s="3">
        <v>46128</v>
      </c>
      <c r="D3526" t="s">
        <v>1193</v>
      </c>
      <c r="E3526" t="s">
        <v>12</v>
      </c>
      <c r="F3526" t="s">
        <v>13</v>
      </c>
      <c r="G3526" t="s">
        <v>16</v>
      </c>
      <c r="H3526" s="4">
        <v>0</v>
      </c>
      <c r="J3526" t="str">
        <f t="shared" si="110"/>
        <v>0000075194Consolidated City Population</v>
      </c>
      <c r="K3526" s="4">
        <f t="shared" si="111"/>
        <v>0</v>
      </c>
    </row>
    <row r="3527" spans="1:11">
      <c r="A3527" t="s">
        <v>1192</v>
      </c>
      <c r="B3527" t="s">
        <v>10</v>
      </c>
      <c r="C3527" s="3">
        <v>46128</v>
      </c>
      <c r="D3527" t="s">
        <v>1193</v>
      </c>
      <c r="E3527" t="s">
        <v>12</v>
      </c>
      <c r="F3527" t="s">
        <v>13</v>
      </c>
      <c r="G3527" t="s">
        <v>17</v>
      </c>
      <c r="H3527" s="4">
        <v>9930</v>
      </c>
      <c r="J3527" t="str">
        <f t="shared" si="110"/>
        <v>0000075194Registered Automobiles</v>
      </c>
      <c r="K3527" s="4">
        <f t="shared" si="111"/>
        <v>9930</v>
      </c>
    </row>
    <row r="3528" spans="1:11">
      <c r="A3528" t="s">
        <v>1192</v>
      </c>
      <c r="B3528" t="s">
        <v>10</v>
      </c>
      <c r="C3528" s="3">
        <v>46128</v>
      </c>
      <c r="D3528" t="s">
        <v>1193</v>
      </c>
      <c r="E3528" t="s">
        <v>12</v>
      </c>
      <c r="F3528" t="s">
        <v>13</v>
      </c>
      <c r="G3528" t="s">
        <v>18</v>
      </c>
      <c r="H3528" s="4">
        <v>18926</v>
      </c>
      <c r="J3528" t="str">
        <f t="shared" si="110"/>
        <v>0000075194Registered Vehicles</v>
      </c>
      <c r="K3528" s="4">
        <f t="shared" si="111"/>
        <v>18926</v>
      </c>
    </row>
    <row r="3529" spans="1:11">
      <c r="A3529" t="s">
        <v>1192</v>
      </c>
      <c r="B3529" t="s">
        <v>10</v>
      </c>
      <c r="C3529" s="3">
        <v>46128</v>
      </c>
      <c r="D3529" t="s">
        <v>1193</v>
      </c>
      <c r="E3529" t="s">
        <v>12</v>
      </c>
      <c r="F3529" t="s">
        <v>13</v>
      </c>
      <c r="G3529" t="s">
        <v>19</v>
      </c>
      <c r="H3529" s="4">
        <v>401.48</v>
      </c>
      <c r="J3529" t="str">
        <f t="shared" si="110"/>
        <v>0000075194Miles of Road of Unit</v>
      </c>
      <c r="K3529" s="4">
        <f t="shared" si="111"/>
        <v>401.48</v>
      </c>
    </row>
    <row r="3530" spans="1:11">
      <c r="A3530" t="s">
        <v>1194</v>
      </c>
      <c r="B3530" t="s">
        <v>10</v>
      </c>
      <c r="C3530" s="3">
        <v>46128</v>
      </c>
      <c r="D3530" t="s">
        <v>1193</v>
      </c>
      <c r="E3530" t="s">
        <v>21</v>
      </c>
      <c r="F3530" t="s">
        <v>1195</v>
      </c>
      <c r="G3530" t="s">
        <v>19</v>
      </c>
      <c r="H3530" s="4">
        <v>35.950000000000003</v>
      </c>
      <c r="J3530" t="str">
        <f t="shared" si="110"/>
        <v>0000076725Miles of Road of Unit</v>
      </c>
      <c r="K3530" s="4">
        <f t="shared" si="111"/>
        <v>35.950000000000003</v>
      </c>
    </row>
    <row r="3531" spans="1:11">
      <c r="A3531" t="s">
        <v>1194</v>
      </c>
      <c r="B3531" t="s">
        <v>10</v>
      </c>
      <c r="C3531" s="3">
        <v>46128</v>
      </c>
      <c r="D3531" t="s">
        <v>1193</v>
      </c>
      <c r="E3531" t="s">
        <v>21</v>
      </c>
      <c r="F3531" t="s">
        <v>1195</v>
      </c>
      <c r="G3531" t="s">
        <v>18</v>
      </c>
      <c r="H3531" s="4">
        <v>0</v>
      </c>
      <c r="J3531" t="str">
        <f t="shared" si="110"/>
        <v>0000076725Registered Vehicles</v>
      </c>
      <c r="K3531" s="4">
        <f t="shared" si="111"/>
        <v>0</v>
      </c>
    </row>
    <row r="3532" spans="1:11">
      <c r="A3532" t="s">
        <v>1194</v>
      </c>
      <c r="B3532" t="s">
        <v>10</v>
      </c>
      <c r="C3532" s="3">
        <v>46128</v>
      </c>
      <c r="D3532" t="s">
        <v>1193</v>
      </c>
      <c r="E3532" t="s">
        <v>21</v>
      </c>
      <c r="F3532" t="s">
        <v>1195</v>
      </c>
      <c r="G3532" t="s">
        <v>17</v>
      </c>
      <c r="H3532" s="4">
        <v>0</v>
      </c>
      <c r="J3532" t="str">
        <f t="shared" si="110"/>
        <v>0000076725Registered Automobiles</v>
      </c>
      <c r="K3532" s="4">
        <f t="shared" si="111"/>
        <v>0</v>
      </c>
    </row>
    <row r="3533" spans="1:11">
      <c r="A3533" t="s">
        <v>1194</v>
      </c>
      <c r="B3533" t="s">
        <v>10</v>
      </c>
      <c r="C3533" s="3">
        <v>46128</v>
      </c>
      <c r="D3533" t="s">
        <v>1193</v>
      </c>
      <c r="E3533" t="s">
        <v>21</v>
      </c>
      <c r="F3533" t="s">
        <v>1195</v>
      </c>
      <c r="G3533" t="s">
        <v>16</v>
      </c>
      <c r="H3533" s="4">
        <v>0</v>
      </c>
      <c r="J3533" t="str">
        <f t="shared" si="110"/>
        <v>0000076725Consolidated City Population</v>
      </c>
      <c r="K3533" s="4">
        <f t="shared" si="111"/>
        <v>0</v>
      </c>
    </row>
    <row r="3534" spans="1:11">
      <c r="A3534" t="s">
        <v>1194</v>
      </c>
      <c r="B3534" t="s">
        <v>10</v>
      </c>
      <c r="C3534" s="3">
        <v>46128</v>
      </c>
      <c r="D3534" t="s">
        <v>1193</v>
      </c>
      <c r="E3534" t="s">
        <v>21</v>
      </c>
      <c r="F3534" t="s">
        <v>1195</v>
      </c>
      <c r="G3534" t="s">
        <v>14</v>
      </c>
      <c r="H3534" s="4">
        <v>4831</v>
      </c>
      <c r="J3534" t="str">
        <f t="shared" si="110"/>
        <v>0000076725Decennial Unit Population</v>
      </c>
      <c r="K3534" s="4">
        <f t="shared" si="111"/>
        <v>4831</v>
      </c>
    </row>
    <row r="3535" spans="1:11">
      <c r="A3535" t="s">
        <v>1194</v>
      </c>
      <c r="B3535" t="s">
        <v>10</v>
      </c>
      <c r="C3535" s="3">
        <v>46128</v>
      </c>
      <c r="D3535" t="s">
        <v>1193</v>
      </c>
      <c r="E3535" t="s">
        <v>21</v>
      </c>
      <c r="F3535" t="s">
        <v>1195</v>
      </c>
      <c r="G3535" t="s">
        <v>15</v>
      </c>
      <c r="H3535" s="4">
        <v>4831</v>
      </c>
      <c r="J3535" t="str">
        <f t="shared" si="110"/>
        <v>0000076725Current Unit Population</v>
      </c>
      <c r="K3535" s="4">
        <f t="shared" si="111"/>
        <v>4831</v>
      </c>
    </row>
    <row r="3536" spans="1:11">
      <c r="A3536" t="s">
        <v>1196</v>
      </c>
      <c r="B3536" t="s">
        <v>10</v>
      </c>
      <c r="C3536" s="3">
        <v>46128</v>
      </c>
      <c r="D3536" t="s">
        <v>1193</v>
      </c>
      <c r="E3536" t="s">
        <v>21</v>
      </c>
      <c r="F3536" t="s">
        <v>1197</v>
      </c>
      <c r="G3536" t="s">
        <v>18</v>
      </c>
      <c r="H3536" s="4">
        <v>0</v>
      </c>
      <c r="J3536" t="str">
        <f t="shared" si="110"/>
        <v>0000194137Registered Vehicles</v>
      </c>
      <c r="K3536" s="4">
        <f t="shared" si="111"/>
        <v>0</v>
      </c>
    </row>
    <row r="3537" spans="1:11">
      <c r="A3537" t="s">
        <v>1196</v>
      </c>
      <c r="B3537" t="s">
        <v>10</v>
      </c>
      <c r="C3537" s="3">
        <v>46128</v>
      </c>
      <c r="D3537" t="s">
        <v>1193</v>
      </c>
      <c r="E3537" t="s">
        <v>21</v>
      </c>
      <c r="F3537" t="s">
        <v>1197</v>
      </c>
      <c r="G3537" t="s">
        <v>17</v>
      </c>
      <c r="H3537" s="4">
        <v>0</v>
      </c>
      <c r="J3537" t="str">
        <f t="shared" si="110"/>
        <v>0000194137Registered Automobiles</v>
      </c>
      <c r="K3537" s="4">
        <f t="shared" si="111"/>
        <v>0</v>
      </c>
    </row>
    <row r="3538" spans="1:11">
      <c r="A3538" t="s">
        <v>1196</v>
      </c>
      <c r="B3538" t="s">
        <v>10</v>
      </c>
      <c r="C3538" s="3">
        <v>46128</v>
      </c>
      <c r="D3538" t="s">
        <v>1193</v>
      </c>
      <c r="E3538" t="s">
        <v>21</v>
      </c>
      <c r="F3538" t="s">
        <v>1197</v>
      </c>
      <c r="G3538" t="s">
        <v>16</v>
      </c>
      <c r="H3538" s="4">
        <v>0</v>
      </c>
      <c r="J3538" t="str">
        <f t="shared" si="110"/>
        <v>0000194137Consolidated City Population</v>
      </c>
      <c r="K3538" s="4">
        <f t="shared" si="111"/>
        <v>0</v>
      </c>
    </row>
    <row r="3539" spans="1:11">
      <c r="A3539" t="s">
        <v>1196</v>
      </c>
      <c r="B3539" t="s">
        <v>10</v>
      </c>
      <c r="C3539" s="3">
        <v>46128</v>
      </c>
      <c r="D3539" t="s">
        <v>1193</v>
      </c>
      <c r="E3539" t="s">
        <v>21</v>
      </c>
      <c r="F3539" t="s">
        <v>1197</v>
      </c>
      <c r="G3539" t="s">
        <v>15</v>
      </c>
      <c r="H3539" s="4">
        <v>952</v>
      </c>
      <c r="J3539" t="str">
        <f t="shared" si="110"/>
        <v>0000194137Current Unit Population</v>
      </c>
      <c r="K3539" s="4">
        <f t="shared" si="111"/>
        <v>952</v>
      </c>
    </row>
    <row r="3540" spans="1:11">
      <c r="A3540" t="s">
        <v>1196</v>
      </c>
      <c r="B3540" t="s">
        <v>10</v>
      </c>
      <c r="C3540" s="3">
        <v>46128</v>
      </c>
      <c r="D3540" t="s">
        <v>1193</v>
      </c>
      <c r="E3540" t="s">
        <v>21</v>
      </c>
      <c r="F3540" t="s">
        <v>1197</v>
      </c>
      <c r="G3540" t="s">
        <v>14</v>
      </c>
      <c r="H3540" s="4">
        <v>952</v>
      </c>
      <c r="J3540" t="str">
        <f t="shared" si="110"/>
        <v>0000194137Decennial Unit Population</v>
      </c>
      <c r="K3540" s="4">
        <f t="shared" si="111"/>
        <v>952</v>
      </c>
    </row>
    <row r="3541" spans="1:11">
      <c r="A3541" t="s">
        <v>1196</v>
      </c>
      <c r="B3541" t="s">
        <v>10</v>
      </c>
      <c r="C3541" s="3">
        <v>46128</v>
      </c>
      <c r="D3541" t="s">
        <v>1193</v>
      </c>
      <c r="E3541" t="s">
        <v>21</v>
      </c>
      <c r="F3541" t="s">
        <v>1197</v>
      </c>
      <c r="G3541" t="s">
        <v>19</v>
      </c>
      <c r="H3541" s="4">
        <v>11.02</v>
      </c>
      <c r="J3541" t="str">
        <f t="shared" si="110"/>
        <v>0000194137Miles of Road of Unit</v>
      </c>
      <c r="K3541" s="4">
        <f t="shared" si="111"/>
        <v>11.02</v>
      </c>
    </row>
    <row r="3542" spans="1:11">
      <c r="A3542" t="s">
        <v>1198</v>
      </c>
      <c r="B3542" t="s">
        <v>10</v>
      </c>
      <c r="C3542" s="3">
        <v>46128</v>
      </c>
      <c r="D3542" t="s">
        <v>1193</v>
      </c>
      <c r="E3542" t="s">
        <v>21</v>
      </c>
      <c r="F3542" t="s">
        <v>1199</v>
      </c>
      <c r="G3542" t="s">
        <v>19</v>
      </c>
      <c r="H3542" s="4">
        <v>5.41</v>
      </c>
      <c r="J3542" t="str">
        <f t="shared" si="110"/>
        <v>0000194140Miles of Road of Unit</v>
      </c>
      <c r="K3542" s="4">
        <f t="shared" si="111"/>
        <v>5.41</v>
      </c>
    </row>
    <row r="3543" spans="1:11">
      <c r="A3543" t="s">
        <v>1198</v>
      </c>
      <c r="B3543" t="s">
        <v>10</v>
      </c>
      <c r="C3543" s="3">
        <v>46128</v>
      </c>
      <c r="D3543" t="s">
        <v>1193</v>
      </c>
      <c r="E3543" t="s">
        <v>21</v>
      </c>
      <c r="F3543" t="s">
        <v>1199</v>
      </c>
      <c r="G3543" t="s">
        <v>18</v>
      </c>
      <c r="H3543" s="4">
        <v>0</v>
      </c>
      <c r="J3543" t="str">
        <f t="shared" si="110"/>
        <v>0000194140Registered Vehicles</v>
      </c>
      <c r="K3543" s="4">
        <f t="shared" si="111"/>
        <v>0</v>
      </c>
    </row>
    <row r="3544" spans="1:11">
      <c r="A3544" t="s">
        <v>1198</v>
      </c>
      <c r="B3544" t="s">
        <v>10</v>
      </c>
      <c r="C3544" s="3">
        <v>46128</v>
      </c>
      <c r="D3544" t="s">
        <v>1193</v>
      </c>
      <c r="E3544" t="s">
        <v>21</v>
      </c>
      <c r="F3544" t="s">
        <v>1199</v>
      </c>
      <c r="G3544" t="s">
        <v>17</v>
      </c>
      <c r="H3544" s="4">
        <v>0</v>
      </c>
      <c r="J3544" t="str">
        <f t="shared" si="110"/>
        <v>0000194140Registered Automobiles</v>
      </c>
      <c r="K3544" s="4">
        <f t="shared" si="111"/>
        <v>0</v>
      </c>
    </row>
    <row r="3545" spans="1:11">
      <c r="A3545" t="s">
        <v>1198</v>
      </c>
      <c r="B3545" t="s">
        <v>10</v>
      </c>
      <c r="C3545" s="3">
        <v>46128</v>
      </c>
      <c r="D3545" t="s">
        <v>1193</v>
      </c>
      <c r="E3545" t="s">
        <v>21</v>
      </c>
      <c r="F3545" t="s">
        <v>1199</v>
      </c>
      <c r="G3545" t="s">
        <v>16</v>
      </c>
      <c r="H3545" s="4">
        <v>0</v>
      </c>
      <c r="J3545" t="str">
        <f t="shared" si="110"/>
        <v>0000194140Consolidated City Population</v>
      </c>
      <c r="K3545" s="4">
        <f t="shared" si="111"/>
        <v>0</v>
      </c>
    </row>
    <row r="3546" spans="1:11">
      <c r="A3546" t="s">
        <v>1198</v>
      </c>
      <c r="B3546" t="s">
        <v>10</v>
      </c>
      <c r="C3546" s="3">
        <v>46128</v>
      </c>
      <c r="D3546" t="s">
        <v>1193</v>
      </c>
      <c r="E3546" t="s">
        <v>21</v>
      </c>
      <c r="F3546" t="s">
        <v>1199</v>
      </c>
      <c r="G3546" t="s">
        <v>14</v>
      </c>
      <c r="H3546" s="4">
        <v>555</v>
      </c>
      <c r="J3546" t="str">
        <f t="shared" si="110"/>
        <v>0000194140Decennial Unit Population</v>
      </c>
      <c r="K3546" s="4">
        <f t="shared" si="111"/>
        <v>555</v>
      </c>
    </row>
    <row r="3547" spans="1:11">
      <c r="A3547" t="s">
        <v>1198</v>
      </c>
      <c r="B3547" t="s">
        <v>10</v>
      </c>
      <c r="C3547" s="3">
        <v>46128</v>
      </c>
      <c r="D3547" t="s">
        <v>1193</v>
      </c>
      <c r="E3547" t="s">
        <v>21</v>
      </c>
      <c r="F3547" t="s">
        <v>1199</v>
      </c>
      <c r="G3547" t="s">
        <v>15</v>
      </c>
      <c r="H3547" s="4">
        <v>555</v>
      </c>
      <c r="J3547" t="str">
        <f t="shared" si="110"/>
        <v>0000194140Current Unit Population</v>
      </c>
      <c r="K3547" s="4">
        <f t="shared" si="111"/>
        <v>555</v>
      </c>
    </row>
    <row r="3548" spans="1:11">
      <c r="A3548" t="s">
        <v>1200</v>
      </c>
      <c r="B3548" t="s">
        <v>10</v>
      </c>
      <c r="C3548" s="3">
        <v>46128</v>
      </c>
      <c r="D3548" t="s">
        <v>1193</v>
      </c>
      <c r="E3548" t="s">
        <v>21</v>
      </c>
      <c r="F3548" t="s">
        <v>1201</v>
      </c>
      <c r="G3548" t="s">
        <v>19</v>
      </c>
      <c r="H3548" s="4">
        <v>13.92</v>
      </c>
      <c r="J3548" t="str">
        <f t="shared" si="110"/>
        <v>0000194141Miles of Road of Unit</v>
      </c>
      <c r="K3548" s="4">
        <f t="shared" si="111"/>
        <v>13.92</v>
      </c>
    </row>
    <row r="3549" spans="1:11">
      <c r="A3549" t="s">
        <v>1200</v>
      </c>
      <c r="B3549" t="s">
        <v>10</v>
      </c>
      <c r="C3549" s="3">
        <v>46128</v>
      </c>
      <c r="D3549" t="s">
        <v>1193</v>
      </c>
      <c r="E3549" t="s">
        <v>21</v>
      </c>
      <c r="F3549" t="s">
        <v>1201</v>
      </c>
      <c r="G3549" t="s">
        <v>18</v>
      </c>
      <c r="H3549" s="4">
        <v>0</v>
      </c>
      <c r="J3549" t="str">
        <f t="shared" si="110"/>
        <v>0000194141Registered Vehicles</v>
      </c>
      <c r="K3549" s="4">
        <f t="shared" si="111"/>
        <v>0</v>
      </c>
    </row>
    <row r="3550" spans="1:11">
      <c r="A3550" t="s">
        <v>1200</v>
      </c>
      <c r="B3550" t="s">
        <v>10</v>
      </c>
      <c r="C3550" s="3">
        <v>46128</v>
      </c>
      <c r="D3550" t="s">
        <v>1193</v>
      </c>
      <c r="E3550" t="s">
        <v>21</v>
      </c>
      <c r="F3550" t="s">
        <v>1201</v>
      </c>
      <c r="G3550" t="s">
        <v>17</v>
      </c>
      <c r="H3550" s="4">
        <v>0</v>
      </c>
      <c r="J3550" t="str">
        <f t="shared" si="110"/>
        <v>0000194141Registered Automobiles</v>
      </c>
      <c r="K3550" s="4">
        <f t="shared" si="111"/>
        <v>0</v>
      </c>
    </row>
    <row r="3551" spans="1:11">
      <c r="A3551" t="s">
        <v>1200</v>
      </c>
      <c r="B3551" t="s">
        <v>10</v>
      </c>
      <c r="C3551" s="3">
        <v>46128</v>
      </c>
      <c r="D3551" t="s">
        <v>1193</v>
      </c>
      <c r="E3551" t="s">
        <v>21</v>
      </c>
      <c r="F3551" t="s">
        <v>1201</v>
      </c>
      <c r="G3551" t="s">
        <v>16</v>
      </c>
      <c r="H3551" s="4">
        <v>0</v>
      </c>
      <c r="J3551" t="str">
        <f t="shared" si="110"/>
        <v>0000194141Consolidated City Population</v>
      </c>
      <c r="K3551" s="4">
        <f t="shared" si="111"/>
        <v>0</v>
      </c>
    </row>
    <row r="3552" spans="1:11">
      <c r="A3552" t="s">
        <v>1200</v>
      </c>
      <c r="B3552" t="s">
        <v>10</v>
      </c>
      <c r="C3552" s="3">
        <v>46128</v>
      </c>
      <c r="D3552" t="s">
        <v>1193</v>
      </c>
      <c r="E3552" t="s">
        <v>21</v>
      </c>
      <c r="F3552" t="s">
        <v>1201</v>
      </c>
      <c r="G3552" t="s">
        <v>15</v>
      </c>
      <c r="H3552" s="4">
        <v>1409</v>
      </c>
      <c r="J3552" t="str">
        <f t="shared" si="110"/>
        <v>0000194141Current Unit Population</v>
      </c>
      <c r="K3552" s="4">
        <f t="shared" si="111"/>
        <v>1409</v>
      </c>
    </row>
    <row r="3553" spans="1:11">
      <c r="A3553" t="s">
        <v>1200</v>
      </c>
      <c r="B3553" t="s">
        <v>10</v>
      </c>
      <c r="C3553" s="3">
        <v>46128</v>
      </c>
      <c r="D3553" t="s">
        <v>1193</v>
      </c>
      <c r="E3553" t="s">
        <v>21</v>
      </c>
      <c r="F3553" t="s">
        <v>1201</v>
      </c>
      <c r="G3553" t="s">
        <v>14</v>
      </c>
      <c r="H3553" s="4">
        <v>1409</v>
      </c>
      <c r="J3553" t="str">
        <f t="shared" si="110"/>
        <v>0000194141Decennial Unit Population</v>
      </c>
      <c r="K3553" s="4">
        <f t="shared" si="111"/>
        <v>1409</v>
      </c>
    </row>
    <row r="3554" spans="1:11">
      <c r="A3554" t="s">
        <v>1202</v>
      </c>
      <c r="B3554" t="s">
        <v>10</v>
      </c>
      <c r="C3554" s="3">
        <v>46128</v>
      </c>
      <c r="D3554" t="s">
        <v>1193</v>
      </c>
      <c r="E3554" t="s">
        <v>21</v>
      </c>
      <c r="F3554" t="s">
        <v>1203</v>
      </c>
      <c r="G3554" t="s">
        <v>18</v>
      </c>
      <c r="H3554" s="4">
        <v>0</v>
      </c>
      <c r="J3554" t="str">
        <f t="shared" si="110"/>
        <v>0000194142Registered Vehicles</v>
      </c>
      <c r="K3554" s="4">
        <f t="shared" si="111"/>
        <v>0</v>
      </c>
    </row>
    <row r="3555" spans="1:11">
      <c r="A3555" t="s">
        <v>1202</v>
      </c>
      <c r="B3555" t="s">
        <v>10</v>
      </c>
      <c r="C3555" s="3">
        <v>46128</v>
      </c>
      <c r="D3555" t="s">
        <v>1193</v>
      </c>
      <c r="E3555" t="s">
        <v>21</v>
      </c>
      <c r="F3555" t="s">
        <v>1203</v>
      </c>
      <c r="G3555" t="s">
        <v>17</v>
      </c>
      <c r="H3555" s="4">
        <v>0</v>
      </c>
      <c r="J3555" t="str">
        <f t="shared" si="110"/>
        <v>0000194142Registered Automobiles</v>
      </c>
      <c r="K3555" s="4">
        <f t="shared" si="111"/>
        <v>0</v>
      </c>
    </row>
    <row r="3556" spans="1:11">
      <c r="A3556" t="s">
        <v>1202</v>
      </c>
      <c r="B3556" t="s">
        <v>10</v>
      </c>
      <c r="C3556" s="3">
        <v>46128</v>
      </c>
      <c r="D3556" t="s">
        <v>1193</v>
      </c>
      <c r="E3556" t="s">
        <v>21</v>
      </c>
      <c r="F3556" t="s">
        <v>1203</v>
      </c>
      <c r="G3556" t="s">
        <v>16</v>
      </c>
      <c r="H3556" s="4">
        <v>0</v>
      </c>
      <c r="J3556" t="str">
        <f t="shared" si="110"/>
        <v>0000194142Consolidated City Population</v>
      </c>
      <c r="K3556" s="4">
        <f t="shared" si="111"/>
        <v>0</v>
      </c>
    </row>
    <row r="3557" spans="1:11">
      <c r="A3557" t="s">
        <v>1202</v>
      </c>
      <c r="B3557" t="s">
        <v>10</v>
      </c>
      <c r="C3557" s="3">
        <v>46128</v>
      </c>
      <c r="D3557" t="s">
        <v>1193</v>
      </c>
      <c r="E3557" t="s">
        <v>21</v>
      </c>
      <c r="F3557" t="s">
        <v>1203</v>
      </c>
      <c r="G3557" t="s">
        <v>15</v>
      </c>
      <c r="H3557" s="4">
        <v>416</v>
      </c>
      <c r="J3557" t="str">
        <f t="shared" si="110"/>
        <v>0000194142Current Unit Population</v>
      </c>
      <c r="K3557" s="4">
        <f t="shared" si="111"/>
        <v>416</v>
      </c>
    </row>
    <row r="3558" spans="1:11">
      <c r="A3558" t="s">
        <v>1202</v>
      </c>
      <c r="B3558" t="s">
        <v>10</v>
      </c>
      <c r="C3558" s="3">
        <v>46128</v>
      </c>
      <c r="D3558" t="s">
        <v>1193</v>
      </c>
      <c r="E3558" t="s">
        <v>21</v>
      </c>
      <c r="F3558" t="s">
        <v>1203</v>
      </c>
      <c r="G3558" t="s">
        <v>14</v>
      </c>
      <c r="H3558" s="4">
        <v>416</v>
      </c>
      <c r="J3558" t="str">
        <f t="shared" si="110"/>
        <v>0000194142Decennial Unit Population</v>
      </c>
      <c r="K3558" s="4">
        <f t="shared" si="111"/>
        <v>416</v>
      </c>
    </row>
    <row r="3559" spans="1:11">
      <c r="A3559" t="s">
        <v>1202</v>
      </c>
      <c r="B3559" t="s">
        <v>10</v>
      </c>
      <c r="C3559" s="3">
        <v>46128</v>
      </c>
      <c r="D3559" t="s">
        <v>1193</v>
      </c>
      <c r="E3559" t="s">
        <v>21</v>
      </c>
      <c r="F3559" t="s">
        <v>1203</v>
      </c>
      <c r="G3559" t="s">
        <v>19</v>
      </c>
      <c r="H3559" s="4">
        <v>7.16</v>
      </c>
      <c r="J3559" t="str">
        <f t="shared" si="110"/>
        <v>0000194142Miles of Road of Unit</v>
      </c>
      <c r="K3559" s="4">
        <f t="shared" si="111"/>
        <v>7.16</v>
      </c>
    </row>
    <row r="3560" spans="1:11">
      <c r="A3560" t="s">
        <v>1204</v>
      </c>
      <c r="B3560" t="s">
        <v>10</v>
      </c>
      <c r="C3560" s="3">
        <v>46128</v>
      </c>
      <c r="D3560" t="s">
        <v>1193</v>
      </c>
      <c r="E3560" t="s">
        <v>21</v>
      </c>
      <c r="F3560" t="s">
        <v>1205</v>
      </c>
      <c r="G3560" t="s">
        <v>18</v>
      </c>
      <c r="H3560" s="4">
        <v>0</v>
      </c>
      <c r="J3560" t="str">
        <f t="shared" si="110"/>
        <v>0000194143Registered Vehicles</v>
      </c>
      <c r="K3560" s="4">
        <f t="shared" si="111"/>
        <v>0</v>
      </c>
    </row>
    <row r="3561" spans="1:11">
      <c r="A3561" t="s">
        <v>1204</v>
      </c>
      <c r="B3561" t="s">
        <v>10</v>
      </c>
      <c r="C3561" s="3">
        <v>46128</v>
      </c>
      <c r="D3561" t="s">
        <v>1193</v>
      </c>
      <c r="E3561" t="s">
        <v>21</v>
      </c>
      <c r="F3561" t="s">
        <v>1205</v>
      </c>
      <c r="G3561" t="s">
        <v>19</v>
      </c>
      <c r="H3561" s="4">
        <v>3.22</v>
      </c>
      <c r="J3561" t="str">
        <f t="shared" si="110"/>
        <v>0000194143Miles of Road of Unit</v>
      </c>
      <c r="K3561" s="4">
        <f t="shared" si="111"/>
        <v>3.22</v>
      </c>
    </row>
    <row r="3562" spans="1:11">
      <c r="A3562" t="s">
        <v>1204</v>
      </c>
      <c r="B3562" t="s">
        <v>10</v>
      </c>
      <c r="C3562" s="3">
        <v>46128</v>
      </c>
      <c r="D3562" t="s">
        <v>1193</v>
      </c>
      <c r="E3562" t="s">
        <v>21</v>
      </c>
      <c r="F3562" t="s">
        <v>1205</v>
      </c>
      <c r="G3562" t="s">
        <v>17</v>
      </c>
      <c r="H3562" s="4">
        <v>0</v>
      </c>
      <c r="J3562" t="str">
        <f t="shared" si="110"/>
        <v>0000194143Registered Automobiles</v>
      </c>
      <c r="K3562" s="4">
        <f t="shared" si="111"/>
        <v>0</v>
      </c>
    </row>
    <row r="3563" spans="1:11">
      <c r="A3563" t="s">
        <v>1204</v>
      </c>
      <c r="B3563" t="s">
        <v>10</v>
      </c>
      <c r="C3563" s="3">
        <v>46128</v>
      </c>
      <c r="D3563" t="s">
        <v>1193</v>
      </c>
      <c r="E3563" t="s">
        <v>21</v>
      </c>
      <c r="F3563" t="s">
        <v>1205</v>
      </c>
      <c r="G3563" t="s">
        <v>16</v>
      </c>
      <c r="H3563" s="4">
        <v>0</v>
      </c>
      <c r="J3563" t="str">
        <f t="shared" si="110"/>
        <v>0000194143Consolidated City Population</v>
      </c>
      <c r="K3563" s="4">
        <f t="shared" si="111"/>
        <v>0</v>
      </c>
    </row>
    <row r="3564" spans="1:11">
      <c r="A3564" t="s">
        <v>1204</v>
      </c>
      <c r="B3564" t="s">
        <v>10</v>
      </c>
      <c r="C3564" s="3">
        <v>46128</v>
      </c>
      <c r="D3564" t="s">
        <v>1193</v>
      </c>
      <c r="E3564" t="s">
        <v>21</v>
      </c>
      <c r="F3564" t="s">
        <v>1205</v>
      </c>
      <c r="G3564" t="s">
        <v>15</v>
      </c>
      <c r="H3564" s="4">
        <v>456</v>
      </c>
      <c r="J3564" t="str">
        <f t="shared" si="110"/>
        <v>0000194143Current Unit Population</v>
      </c>
      <c r="K3564" s="4">
        <f t="shared" si="111"/>
        <v>456</v>
      </c>
    </row>
    <row r="3565" spans="1:11">
      <c r="A3565" t="s">
        <v>1204</v>
      </c>
      <c r="B3565" t="s">
        <v>10</v>
      </c>
      <c r="C3565" s="3">
        <v>46128</v>
      </c>
      <c r="D3565" t="s">
        <v>1193</v>
      </c>
      <c r="E3565" t="s">
        <v>21</v>
      </c>
      <c r="F3565" t="s">
        <v>1205</v>
      </c>
      <c r="G3565" t="s">
        <v>14</v>
      </c>
      <c r="H3565" s="4">
        <v>456</v>
      </c>
      <c r="J3565" t="str">
        <f t="shared" si="110"/>
        <v>0000194143Decennial Unit Population</v>
      </c>
      <c r="K3565" s="4">
        <f t="shared" si="111"/>
        <v>456</v>
      </c>
    </row>
    <row r="3566" spans="1:11">
      <c r="A3566" t="s">
        <v>1206</v>
      </c>
      <c r="B3566" t="s">
        <v>10</v>
      </c>
      <c r="C3566" s="3">
        <v>46128</v>
      </c>
      <c r="D3566" t="s">
        <v>1193</v>
      </c>
      <c r="E3566" t="s">
        <v>21</v>
      </c>
      <c r="F3566" t="s">
        <v>1207</v>
      </c>
      <c r="G3566" t="s">
        <v>14</v>
      </c>
      <c r="H3566" s="4">
        <v>283</v>
      </c>
      <c r="J3566" t="str">
        <f t="shared" si="110"/>
        <v>0000194144Decennial Unit Population</v>
      </c>
      <c r="K3566" s="4">
        <f t="shared" si="111"/>
        <v>283</v>
      </c>
    </row>
    <row r="3567" spans="1:11">
      <c r="A3567" t="s">
        <v>1206</v>
      </c>
      <c r="B3567" t="s">
        <v>10</v>
      </c>
      <c r="C3567" s="3">
        <v>46128</v>
      </c>
      <c r="D3567" t="s">
        <v>1193</v>
      </c>
      <c r="E3567" t="s">
        <v>21</v>
      </c>
      <c r="F3567" t="s">
        <v>1207</v>
      </c>
      <c r="G3567" t="s">
        <v>15</v>
      </c>
      <c r="H3567" s="4">
        <v>283</v>
      </c>
      <c r="J3567" t="str">
        <f t="shared" si="110"/>
        <v>0000194144Current Unit Population</v>
      </c>
      <c r="K3567" s="4">
        <f t="shared" si="111"/>
        <v>283</v>
      </c>
    </row>
    <row r="3568" spans="1:11">
      <c r="A3568" t="s">
        <v>1206</v>
      </c>
      <c r="B3568" t="s">
        <v>10</v>
      </c>
      <c r="C3568" s="3">
        <v>46128</v>
      </c>
      <c r="D3568" t="s">
        <v>1193</v>
      </c>
      <c r="E3568" t="s">
        <v>21</v>
      </c>
      <c r="F3568" t="s">
        <v>1207</v>
      </c>
      <c r="G3568" t="s">
        <v>16</v>
      </c>
      <c r="H3568" s="4">
        <v>0</v>
      </c>
      <c r="J3568" t="str">
        <f t="shared" si="110"/>
        <v>0000194144Consolidated City Population</v>
      </c>
      <c r="K3568" s="4">
        <f t="shared" si="111"/>
        <v>0</v>
      </c>
    </row>
    <row r="3569" spans="1:11">
      <c r="A3569" t="s">
        <v>1206</v>
      </c>
      <c r="B3569" t="s">
        <v>10</v>
      </c>
      <c r="C3569" s="3">
        <v>46128</v>
      </c>
      <c r="D3569" t="s">
        <v>1193</v>
      </c>
      <c r="E3569" t="s">
        <v>21</v>
      </c>
      <c r="F3569" t="s">
        <v>1207</v>
      </c>
      <c r="G3569" t="s">
        <v>17</v>
      </c>
      <c r="H3569" s="4">
        <v>0</v>
      </c>
      <c r="J3569" t="str">
        <f t="shared" si="110"/>
        <v>0000194144Registered Automobiles</v>
      </c>
      <c r="K3569" s="4">
        <f t="shared" si="111"/>
        <v>0</v>
      </c>
    </row>
    <row r="3570" spans="1:11">
      <c r="A3570" t="s">
        <v>1206</v>
      </c>
      <c r="B3570" t="s">
        <v>10</v>
      </c>
      <c r="C3570" s="3">
        <v>46128</v>
      </c>
      <c r="D3570" t="s">
        <v>1193</v>
      </c>
      <c r="E3570" t="s">
        <v>21</v>
      </c>
      <c r="F3570" t="s">
        <v>1207</v>
      </c>
      <c r="G3570" t="s">
        <v>18</v>
      </c>
      <c r="H3570" s="4">
        <v>0</v>
      </c>
      <c r="J3570" t="str">
        <f t="shared" si="110"/>
        <v>0000194144Registered Vehicles</v>
      </c>
      <c r="K3570" s="4">
        <f t="shared" si="111"/>
        <v>0</v>
      </c>
    </row>
    <row r="3571" spans="1:11">
      <c r="A3571" t="s">
        <v>1206</v>
      </c>
      <c r="B3571" t="s">
        <v>10</v>
      </c>
      <c r="C3571" s="3">
        <v>46128</v>
      </c>
      <c r="D3571" t="s">
        <v>1193</v>
      </c>
      <c r="E3571" t="s">
        <v>21</v>
      </c>
      <c r="F3571" t="s">
        <v>1207</v>
      </c>
      <c r="G3571" t="s">
        <v>19</v>
      </c>
      <c r="H3571" s="4">
        <v>4.8499999999999996</v>
      </c>
      <c r="J3571" t="str">
        <f t="shared" si="110"/>
        <v>0000194144Miles of Road of Unit</v>
      </c>
      <c r="K3571" s="4">
        <f t="shared" si="111"/>
        <v>4.8499999999999996</v>
      </c>
    </row>
    <row r="3572" spans="1:11">
      <c r="A3572" t="s">
        <v>1208</v>
      </c>
      <c r="B3572" t="s">
        <v>10</v>
      </c>
      <c r="C3572" s="3">
        <v>46128</v>
      </c>
      <c r="D3572" t="s">
        <v>1209</v>
      </c>
      <c r="E3572" t="s">
        <v>12</v>
      </c>
      <c r="F3572" t="s">
        <v>13</v>
      </c>
      <c r="G3572" t="s">
        <v>15</v>
      </c>
      <c r="H3572" s="4">
        <v>44357</v>
      </c>
      <c r="J3572" t="str">
        <f t="shared" si="110"/>
        <v>0000082985Current Unit Population</v>
      </c>
      <c r="K3572" s="4">
        <f t="shared" si="111"/>
        <v>44357</v>
      </c>
    </row>
    <row r="3573" spans="1:11">
      <c r="A3573" t="s">
        <v>1208</v>
      </c>
      <c r="B3573" t="s">
        <v>10</v>
      </c>
      <c r="C3573" s="3">
        <v>46128</v>
      </c>
      <c r="D3573" t="s">
        <v>1209</v>
      </c>
      <c r="E3573" t="s">
        <v>12</v>
      </c>
      <c r="F3573" t="s">
        <v>13</v>
      </c>
      <c r="G3573" t="s">
        <v>16</v>
      </c>
      <c r="H3573" s="4">
        <v>0</v>
      </c>
      <c r="J3573" t="str">
        <f t="shared" si="110"/>
        <v>0000082985Consolidated City Population</v>
      </c>
      <c r="K3573" s="4">
        <f t="shared" si="111"/>
        <v>0</v>
      </c>
    </row>
    <row r="3574" spans="1:11">
      <c r="A3574" t="s">
        <v>1208</v>
      </c>
      <c r="B3574" t="s">
        <v>10</v>
      </c>
      <c r="C3574" s="3">
        <v>46128</v>
      </c>
      <c r="D3574" t="s">
        <v>1209</v>
      </c>
      <c r="E3574" t="s">
        <v>12</v>
      </c>
      <c r="F3574" t="s">
        <v>13</v>
      </c>
      <c r="G3574" t="s">
        <v>17</v>
      </c>
      <c r="H3574" s="4">
        <v>61352</v>
      </c>
      <c r="J3574" t="str">
        <f t="shared" si="110"/>
        <v>0000082985Registered Automobiles</v>
      </c>
      <c r="K3574" s="4">
        <f t="shared" si="111"/>
        <v>61352</v>
      </c>
    </row>
    <row r="3575" spans="1:11">
      <c r="A3575" t="s">
        <v>1208</v>
      </c>
      <c r="B3575" t="s">
        <v>10</v>
      </c>
      <c r="C3575" s="3">
        <v>46128</v>
      </c>
      <c r="D3575" t="s">
        <v>1209</v>
      </c>
      <c r="E3575" t="s">
        <v>12</v>
      </c>
      <c r="F3575" t="s">
        <v>13</v>
      </c>
      <c r="G3575" t="s">
        <v>18</v>
      </c>
      <c r="H3575" s="4">
        <v>99231</v>
      </c>
      <c r="J3575" t="str">
        <f t="shared" si="110"/>
        <v>0000082985Registered Vehicles</v>
      </c>
      <c r="K3575" s="4">
        <f t="shared" si="111"/>
        <v>99231</v>
      </c>
    </row>
    <row r="3576" spans="1:11">
      <c r="A3576" t="s">
        <v>1208</v>
      </c>
      <c r="B3576" t="s">
        <v>10</v>
      </c>
      <c r="C3576" s="3">
        <v>46128</v>
      </c>
      <c r="D3576" t="s">
        <v>1209</v>
      </c>
      <c r="E3576" t="s">
        <v>12</v>
      </c>
      <c r="F3576" t="s">
        <v>13</v>
      </c>
      <c r="G3576" t="s">
        <v>19</v>
      </c>
      <c r="H3576" s="4">
        <v>840.2</v>
      </c>
      <c r="J3576" t="str">
        <f t="shared" si="110"/>
        <v>0000082985Miles of Road of Unit</v>
      </c>
      <c r="K3576" s="4">
        <f t="shared" si="111"/>
        <v>840.2</v>
      </c>
    </row>
    <row r="3577" spans="1:11">
      <c r="A3577" t="s">
        <v>1208</v>
      </c>
      <c r="B3577" t="s">
        <v>10</v>
      </c>
      <c r="C3577" s="3">
        <v>46128</v>
      </c>
      <c r="D3577" t="s">
        <v>1209</v>
      </c>
      <c r="E3577" t="s">
        <v>12</v>
      </c>
      <c r="F3577" t="s">
        <v>13</v>
      </c>
      <c r="G3577" t="s">
        <v>14</v>
      </c>
      <c r="H3577" s="4">
        <v>44357</v>
      </c>
      <c r="J3577" t="str">
        <f t="shared" si="110"/>
        <v>0000082985Decennial Unit Population</v>
      </c>
      <c r="K3577" s="4">
        <f t="shared" si="111"/>
        <v>44357</v>
      </c>
    </row>
    <row r="3578" spans="1:11">
      <c r="A3578" t="s">
        <v>1210</v>
      </c>
      <c r="B3578" t="s">
        <v>10</v>
      </c>
      <c r="C3578" s="3">
        <v>46128</v>
      </c>
      <c r="D3578" t="s">
        <v>1209</v>
      </c>
      <c r="E3578" t="s">
        <v>21</v>
      </c>
      <c r="F3578" t="s">
        <v>1211</v>
      </c>
      <c r="G3578" t="s">
        <v>15</v>
      </c>
      <c r="H3578" s="4">
        <v>58389</v>
      </c>
      <c r="J3578" t="str">
        <f t="shared" si="110"/>
        <v>0000194159Current Unit Population</v>
      </c>
      <c r="K3578" s="4">
        <f t="shared" si="111"/>
        <v>58389</v>
      </c>
    </row>
    <row r="3579" spans="1:11">
      <c r="A3579" t="s">
        <v>1210</v>
      </c>
      <c r="B3579" t="s">
        <v>10</v>
      </c>
      <c r="C3579" s="3">
        <v>46128</v>
      </c>
      <c r="D3579" t="s">
        <v>1209</v>
      </c>
      <c r="E3579" t="s">
        <v>21</v>
      </c>
      <c r="F3579" t="s">
        <v>1211</v>
      </c>
      <c r="G3579" t="s">
        <v>16</v>
      </c>
      <c r="H3579" s="4">
        <v>0</v>
      </c>
      <c r="J3579" t="str">
        <f t="shared" si="110"/>
        <v>0000194159Consolidated City Population</v>
      </c>
      <c r="K3579" s="4">
        <f t="shared" si="111"/>
        <v>0</v>
      </c>
    </row>
    <row r="3580" spans="1:11">
      <c r="A3580" t="s">
        <v>1210</v>
      </c>
      <c r="B3580" t="s">
        <v>10</v>
      </c>
      <c r="C3580" s="3">
        <v>46128</v>
      </c>
      <c r="D3580" t="s">
        <v>1209</v>
      </c>
      <c r="E3580" t="s">
        <v>21</v>
      </c>
      <c r="F3580" t="s">
        <v>1211</v>
      </c>
      <c r="G3580" t="s">
        <v>17</v>
      </c>
      <c r="H3580" s="4">
        <v>0</v>
      </c>
      <c r="J3580" t="str">
        <f t="shared" si="110"/>
        <v>0000194159Registered Automobiles</v>
      </c>
      <c r="K3580" s="4">
        <f t="shared" si="111"/>
        <v>0</v>
      </c>
    </row>
    <row r="3581" spans="1:11">
      <c r="A3581" t="s">
        <v>1210</v>
      </c>
      <c r="B3581" t="s">
        <v>10</v>
      </c>
      <c r="C3581" s="3">
        <v>46128</v>
      </c>
      <c r="D3581" t="s">
        <v>1209</v>
      </c>
      <c r="E3581" t="s">
        <v>21</v>
      </c>
      <c r="F3581" t="s">
        <v>1211</v>
      </c>
      <c r="G3581" t="s">
        <v>18</v>
      </c>
      <c r="H3581" s="4">
        <v>0</v>
      </c>
      <c r="J3581" t="str">
        <f t="shared" si="110"/>
        <v>0000194159Registered Vehicles</v>
      </c>
      <c r="K3581" s="4">
        <f t="shared" si="111"/>
        <v>0</v>
      </c>
    </row>
    <row r="3582" spans="1:11">
      <c r="A3582" t="s">
        <v>1210</v>
      </c>
      <c r="B3582" t="s">
        <v>10</v>
      </c>
      <c r="C3582" s="3">
        <v>46128</v>
      </c>
      <c r="D3582" t="s">
        <v>1209</v>
      </c>
      <c r="E3582" t="s">
        <v>21</v>
      </c>
      <c r="F3582" t="s">
        <v>1211</v>
      </c>
      <c r="G3582" t="s">
        <v>19</v>
      </c>
      <c r="H3582" s="4">
        <v>348.17</v>
      </c>
      <c r="J3582" t="str">
        <f t="shared" si="110"/>
        <v>0000194159Miles of Road of Unit</v>
      </c>
      <c r="K3582" s="4">
        <f t="shared" si="111"/>
        <v>348.17</v>
      </c>
    </row>
    <row r="3583" spans="1:11">
      <c r="A3583" t="s">
        <v>1210</v>
      </c>
      <c r="B3583" t="s">
        <v>10</v>
      </c>
      <c r="C3583" s="3">
        <v>46128</v>
      </c>
      <c r="D3583" t="s">
        <v>1209</v>
      </c>
      <c r="E3583" t="s">
        <v>21</v>
      </c>
      <c r="F3583" t="s">
        <v>1211</v>
      </c>
      <c r="G3583" t="s">
        <v>14</v>
      </c>
      <c r="H3583" s="4">
        <v>58389</v>
      </c>
      <c r="J3583" t="str">
        <f t="shared" si="110"/>
        <v>0000194159Decennial Unit Population</v>
      </c>
      <c r="K3583" s="4">
        <f t="shared" si="111"/>
        <v>58389</v>
      </c>
    </row>
    <row r="3584" spans="1:11">
      <c r="A3584" t="s">
        <v>1212</v>
      </c>
      <c r="B3584" t="s">
        <v>10</v>
      </c>
      <c r="C3584" s="3">
        <v>46128</v>
      </c>
      <c r="D3584" t="s">
        <v>1209</v>
      </c>
      <c r="E3584" t="s">
        <v>21</v>
      </c>
      <c r="F3584" t="s">
        <v>1213</v>
      </c>
      <c r="G3584" t="s">
        <v>18</v>
      </c>
      <c r="H3584" s="4">
        <v>0</v>
      </c>
      <c r="J3584" t="str">
        <f t="shared" si="110"/>
        <v>0000194157Registered Vehicles</v>
      </c>
      <c r="K3584" s="4">
        <f t="shared" si="111"/>
        <v>0</v>
      </c>
    </row>
    <row r="3585" spans="1:11">
      <c r="A3585" t="s">
        <v>1212</v>
      </c>
      <c r="B3585" t="s">
        <v>10</v>
      </c>
      <c r="C3585" s="3">
        <v>46128</v>
      </c>
      <c r="D3585" t="s">
        <v>1209</v>
      </c>
      <c r="E3585" t="s">
        <v>21</v>
      </c>
      <c r="F3585" t="s">
        <v>1213</v>
      </c>
      <c r="G3585" t="s">
        <v>19</v>
      </c>
      <c r="H3585" s="4">
        <v>1.82</v>
      </c>
      <c r="J3585" t="str">
        <f t="shared" si="110"/>
        <v>0000194157Miles of Road of Unit</v>
      </c>
      <c r="K3585" s="4">
        <f t="shared" si="111"/>
        <v>1.82</v>
      </c>
    </row>
    <row r="3586" spans="1:11">
      <c r="A3586" t="s">
        <v>1212</v>
      </c>
      <c r="B3586" t="s">
        <v>10</v>
      </c>
      <c r="C3586" s="3">
        <v>46128</v>
      </c>
      <c r="D3586" t="s">
        <v>1209</v>
      </c>
      <c r="E3586" t="s">
        <v>21</v>
      </c>
      <c r="F3586" t="s">
        <v>1213</v>
      </c>
      <c r="G3586" t="s">
        <v>17</v>
      </c>
      <c r="H3586" s="4">
        <v>0</v>
      </c>
      <c r="J3586" t="str">
        <f t="shared" si="110"/>
        <v>0000194157Registered Automobiles</v>
      </c>
      <c r="K3586" s="4">
        <f t="shared" si="111"/>
        <v>0</v>
      </c>
    </row>
    <row r="3587" spans="1:11">
      <c r="A3587" t="s">
        <v>1212</v>
      </c>
      <c r="B3587" t="s">
        <v>10</v>
      </c>
      <c r="C3587" s="3">
        <v>46128</v>
      </c>
      <c r="D3587" t="s">
        <v>1209</v>
      </c>
      <c r="E3587" t="s">
        <v>21</v>
      </c>
      <c r="F3587" t="s">
        <v>1213</v>
      </c>
      <c r="G3587" t="s">
        <v>16</v>
      </c>
      <c r="H3587" s="4">
        <v>0</v>
      </c>
      <c r="J3587" t="str">
        <f t="shared" ref="J3587:J3650" si="112">A3587&amp;G3587</f>
        <v>0000194157Consolidated City Population</v>
      </c>
      <c r="K3587" s="4">
        <f t="shared" ref="K3587:K3650" si="113">H3587</f>
        <v>0</v>
      </c>
    </row>
    <row r="3588" spans="1:11">
      <c r="A3588" t="s">
        <v>1212</v>
      </c>
      <c r="B3588" t="s">
        <v>10</v>
      </c>
      <c r="C3588" s="3">
        <v>46128</v>
      </c>
      <c r="D3588" t="s">
        <v>1209</v>
      </c>
      <c r="E3588" t="s">
        <v>21</v>
      </c>
      <c r="F3588" t="s">
        <v>1213</v>
      </c>
      <c r="G3588" t="s">
        <v>15</v>
      </c>
      <c r="H3588" s="4">
        <v>238</v>
      </c>
      <c r="J3588" t="str">
        <f t="shared" si="112"/>
        <v>0000194157Current Unit Population</v>
      </c>
      <c r="K3588" s="4">
        <f t="shared" si="113"/>
        <v>238</v>
      </c>
    </row>
    <row r="3589" spans="1:11">
      <c r="A3589" t="s">
        <v>1212</v>
      </c>
      <c r="B3589" t="s">
        <v>10</v>
      </c>
      <c r="C3589" s="3">
        <v>46128</v>
      </c>
      <c r="D3589" t="s">
        <v>1209</v>
      </c>
      <c r="E3589" t="s">
        <v>21</v>
      </c>
      <c r="F3589" t="s">
        <v>1213</v>
      </c>
      <c r="G3589" t="s">
        <v>14</v>
      </c>
      <c r="H3589" s="4">
        <v>238</v>
      </c>
      <c r="J3589" t="str">
        <f t="shared" si="112"/>
        <v>0000194157Decennial Unit Population</v>
      </c>
      <c r="K3589" s="4">
        <f t="shared" si="113"/>
        <v>238</v>
      </c>
    </row>
    <row r="3590" spans="1:11">
      <c r="A3590" t="s">
        <v>1214</v>
      </c>
      <c r="B3590" t="s">
        <v>10</v>
      </c>
      <c r="C3590" s="3">
        <v>46128</v>
      </c>
      <c r="D3590" t="s">
        <v>1209</v>
      </c>
      <c r="E3590" t="s">
        <v>21</v>
      </c>
      <c r="F3590" t="s">
        <v>1215</v>
      </c>
      <c r="G3590" t="s">
        <v>19</v>
      </c>
      <c r="H3590" s="4">
        <v>7.02</v>
      </c>
      <c r="J3590" t="str">
        <f t="shared" si="112"/>
        <v>0000194158Miles of Road of Unit</v>
      </c>
      <c r="K3590" s="4">
        <f t="shared" si="113"/>
        <v>7.02</v>
      </c>
    </row>
    <row r="3591" spans="1:11">
      <c r="A3591" t="s">
        <v>1214</v>
      </c>
      <c r="B3591" t="s">
        <v>10</v>
      </c>
      <c r="C3591" s="3">
        <v>46128</v>
      </c>
      <c r="D3591" t="s">
        <v>1209</v>
      </c>
      <c r="E3591" t="s">
        <v>21</v>
      </c>
      <c r="F3591" t="s">
        <v>1215</v>
      </c>
      <c r="G3591" t="s">
        <v>18</v>
      </c>
      <c r="H3591" s="4">
        <v>0</v>
      </c>
      <c r="J3591" t="str">
        <f t="shared" si="112"/>
        <v>0000194158Registered Vehicles</v>
      </c>
      <c r="K3591" s="4">
        <f t="shared" si="113"/>
        <v>0</v>
      </c>
    </row>
    <row r="3592" spans="1:11">
      <c r="A3592" t="s">
        <v>1214</v>
      </c>
      <c r="B3592" t="s">
        <v>10</v>
      </c>
      <c r="C3592" s="3">
        <v>46128</v>
      </c>
      <c r="D3592" t="s">
        <v>1209</v>
      </c>
      <c r="E3592" t="s">
        <v>21</v>
      </c>
      <c r="F3592" t="s">
        <v>1215</v>
      </c>
      <c r="G3592" t="s">
        <v>17</v>
      </c>
      <c r="H3592" s="4">
        <v>0</v>
      </c>
      <c r="J3592" t="str">
        <f t="shared" si="112"/>
        <v>0000194158Registered Automobiles</v>
      </c>
      <c r="K3592" s="4">
        <f t="shared" si="113"/>
        <v>0</v>
      </c>
    </row>
    <row r="3593" spans="1:11">
      <c r="A3593" t="s">
        <v>1214</v>
      </c>
      <c r="B3593" t="s">
        <v>10</v>
      </c>
      <c r="C3593" s="3">
        <v>46128</v>
      </c>
      <c r="D3593" t="s">
        <v>1209</v>
      </c>
      <c r="E3593" t="s">
        <v>21</v>
      </c>
      <c r="F3593" t="s">
        <v>1215</v>
      </c>
      <c r="G3593" t="s">
        <v>16</v>
      </c>
      <c r="H3593" s="4">
        <v>0</v>
      </c>
      <c r="J3593" t="str">
        <f t="shared" si="112"/>
        <v>0000194158Consolidated City Population</v>
      </c>
      <c r="K3593" s="4">
        <f t="shared" si="113"/>
        <v>0</v>
      </c>
    </row>
    <row r="3594" spans="1:11">
      <c r="A3594" t="s">
        <v>1214</v>
      </c>
      <c r="B3594" t="s">
        <v>10</v>
      </c>
      <c r="C3594" s="3">
        <v>46128</v>
      </c>
      <c r="D3594" t="s">
        <v>1209</v>
      </c>
      <c r="E3594" t="s">
        <v>21</v>
      </c>
      <c r="F3594" t="s">
        <v>1215</v>
      </c>
      <c r="G3594" t="s">
        <v>15</v>
      </c>
      <c r="H3594" s="4">
        <v>1012</v>
      </c>
      <c r="J3594" t="str">
        <f t="shared" si="112"/>
        <v>0000194158Current Unit Population</v>
      </c>
      <c r="K3594" s="4">
        <f t="shared" si="113"/>
        <v>1012</v>
      </c>
    </row>
    <row r="3595" spans="1:11">
      <c r="A3595" t="s">
        <v>1214</v>
      </c>
      <c r="B3595" t="s">
        <v>10</v>
      </c>
      <c r="C3595" s="3">
        <v>46128</v>
      </c>
      <c r="D3595" t="s">
        <v>1209</v>
      </c>
      <c r="E3595" t="s">
        <v>21</v>
      </c>
      <c r="F3595" t="s">
        <v>1215</v>
      </c>
      <c r="G3595" t="s">
        <v>14</v>
      </c>
      <c r="H3595" s="4">
        <v>1012</v>
      </c>
      <c r="J3595" t="str">
        <f t="shared" si="112"/>
        <v>0000194158Decennial Unit Population</v>
      </c>
      <c r="K3595" s="4">
        <f t="shared" si="113"/>
        <v>1012</v>
      </c>
    </row>
    <row r="3596" spans="1:11">
      <c r="A3596" t="s">
        <v>1216</v>
      </c>
      <c r="B3596" t="s">
        <v>10</v>
      </c>
      <c r="C3596" s="3">
        <v>46128</v>
      </c>
      <c r="D3596" t="s">
        <v>1209</v>
      </c>
      <c r="E3596" t="s">
        <v>21</v>
      </c>
      <c r="F3596" t="s">
        <v>1217</v>
      </c>
      <c r="G3596" t="s">
        <v>14</v>
      </c>
      <c r="H3596" s="4">
        <v>2157</v>
      </c>
      <c r="J3596" t="str">
        <f t="shared" si="112"/>
        <v>0000194160Decennial Unit Population</v>
      </c>
      <c r="K3596" s="4">
        <f t="shared" si="113"/>
        <v>2157</v>
      </c>
    </row>
    <row r="3597" spans="1:11">
      <c r="A3597" t="s">
        <v>1216</v>
      </c>
      <c r="B3597" t="s">
        <v>10</v>
      </c>
      <c r="C3597" s="3">
        <v>46128</v>
      </c>
      <c r="D3597" t="s">
        <v>1209</v>
      </c>
      <c r="E3597" t="s">
        <v>21</v>
      </c>
      <c r="F3597" t="s">
        <v>1217</v>
      </c>
      <c r="G3597" t="s">
        <v>15</v>
      </c>
      <c r="H3597" s="4">
        <v>2157</v>
      </c>
      <c r="J3597" t="str">
        <f t="shared" si="112"/>
        <v>0000194160Current Unit Population</v>
      </c>
      <c r="K3597" s="4">
        <f t="shared" si="113"/>
        <v>2157</v>
      </c>
    </row>
    <row r="3598" spans="1:11">
      <c r="A3598" t="s">
        <v>1216</v>
      </c>
      <c r="B3598" t="s">
        <v>10</v>
      </c>
      <c r="C3598" s="3">
        <v>46128</v>
      </c>
      <c r="D3598" t="s">
        <v>1209</v>
      </c>
      <c r="E3598" t="s">
        <v>21</v>
      </c>
      <c r="F3598" t="s">
        <v>1217</v>
      </c>
      <c r="G3598" t="s">
        <v>16</v>
      </c>
      <c r="H3598" s="4">
        <v>0</v>
      </c>
      <c r="J3598" t="str">
        <f t="shared" si="112"/>
        <v>0000194160Consolidated City Population</v>
      </c>
      <c r="K3598" s="4">
        <f t="shared" si="113"/>
        <v>0</v>
      </c>
    </row>
    <row r="3599" spans="1:11">
      <c r="A3599" t="s">
        <v>1216</v>
      </c>
      <c r="B3599" t="s">
        <v>10</v>
      </c>
      <c r="C3599" s="3">
        <v>46128</v>
      </c>
      <c r="D3599" t="s">
        <v>1209</v>
      </c>
      <c r="E3599" t="s">
        <v>21</v>
      </c>
      <c r="F3599" t="s">
        <v>1217</v>
      </c>
      <c r="G3599" t="s">
        <v>17</v>
      </c>
      <c r="H3599" s="4">
        <v>0</v>
      </c>
      <c r="J3599" t="str">
        <f t="shared" si="112"/>
        <v>0000194160Registered Automobiles</v>
      </c>
      <c r="K3599" s="4">
        <f t="shared" si="113"/>
        <v>0</v>
      </c>
    </row>
    <row r="3600" spans="1:11">
      <c r="A3600" t="s">
        <v>1216</v>
      </c>
      <c r="B3600" t="s">
        <v>10</v>
      </c>
      <c r="C3600" s="3">
        <v>46128</v>
      </c>
      <c r="D3600" t="s">
        <v>1209</v>
      </c>
      <c r="E3600" t="s">
        <v>21</v>
      </c>
      <c r="F3600" t="s">
        <v>1217</v>
      </c>
      <c r="G3600" t="s">
        <v>18</v>
      </c>
      <c r="H3600" s="4">
        <v>0</v>
      </c>
      <c r="J3600" t="str">
        <f t="shared" si="112"/>
        <v>0000194160Registered Vehicles</v>
      </c>
      <c r="K3600" s="4">
        <f t="shared" si="113"/>
        <v>0</v>
      </c>
    </row>
    <row r="3601" spans="1:11">
      <c r="A3601" t="s">
        <v>1216</v>
      </c>
      <c r="B3601" t="s">
        <v>10</v>
      </c>
      <c r="C3601" s="3">
        <v>46128</v>
      </c>
      <c r="D3601" t="s">
        <v>1209</v>
      </c>
      <c r="E3601" t="s">
        <v>21</v>
      </c>
      <c r="F3601" t="s">
        <v>1217</v>
      </c>
      <c r="G3601" t="s">
        <v>19</v>
      </c>
      <c r="H3601" s="4">
        <v>13.56</v>
      </c>
      <c r="J3601" t="str">
        <f t="shared" si="112"/>
        <v>0000194160Miles of Road of Unit</v>
      </c>
      <c r="K3601" s="4">
        <f t="shared" si="113"/>
        <v>13.56</v>
      </c>
    </row>
    <row r="3602" spans="1:11">
      <c r="A3602" t="s">
        <v>1218</v>
      </c>
      <c r="B3602" t="s">
        <v>10</v>
      </c>
      <c r="C3602" s="3">
        <v>46128</v>
      </c>
      <c r="D3602" t="s">
        <v>1219</v>
      </c>
      <c r="E3602" t="s">
        <v>12</v>
      </c>
      <c r="F3602" t="s">
        <v>13</v>
      </c>
      <c r="G3602" t="s">
        <v>18</v>
      </c>
      <c r="H3602" s="4">
        <v>39141</v>
      </c>
      <c r="J3602" t="str">
        <f t="shared" si="112"/>
        <v>0000082986Registered Vehicles</v>
      </c>
      <c r="K3602" s="4">
        <f t="shared" si="113"/>
        <v>39141</v>
      </c>
    </row>
    <row r="3603" spans="1:11">
      <c r="A3603" t="s">
        <v>1218</v>
      </c>
      <c r="B3603" t="s">
        <v>10</v>
      </c>
      <c r="C3603" s="3">
        <v>46128</v>
      </c>
      <c r="D3603" t="s">
        <v>1219</v>
      </c>
      <c r="E3603" t="s">
        <v>12</v>
      </c>
      <c r="F3603" t="s">
        <v>13</v>
      </c>
      <c r="G3603" t="s">
        <v>17</v>
      </c>
      <c r="H3603" s="4">
        <v>20504</v>
      </c>
      <c r="J3603" t="str">
        <f t="shared" si="112"/>
        <v>0000082986Registered Automobiles</v>
      </c>
      <c r="K3603" s="4">
        <f t="shared" si="113"/>
        <v>20504</v>
      </c>
    </row>
    <row r="3604" spans="1:11">
      <c r="A3604" t="s">
        <v>1218</v>
      </c>
      <c r="B3604" t="s">
        <v>10</v>
      </c>
      <c r="C3604" s="3">
        <v>46128</v>
      </c>
      <c r="D3604" t="s">
        <v>1219</v>
      </c>
      <c r="E3604" t="s">
        <v>12</v>
      </c>
      <c r="F3604" t="s">
        <v>13</v>
      </c>
      <c r="G3604" t="s">
        <v>16</v>
      </c>
      <c r="H3604" s="4">
        <v>0</v>
      </c>
      <c r="J3604" t="str">
        <f t="shared" si="112"/>
        <v>0000082986Consolidated City Population</v>
      </c>
      <c r="K3604" s="4">
        <f t="shared" si="113"/>
        <v>0</v>
      </c>
    </row>
    <row r="3605" spans="1:11">
      <c r="A3605" t="s">
        <v>1218</v>
      </c>
      <c r="B3605" t="s">
        <v>10</v>
      </c>
      <c r="C3605" s="3">
        <v>46128</v>
      </c>
      <c r="D3605" t="s">
        <v>1219</v>
      </c>
      <c r="E3605" t="s">
        <v>12</v>
      </c>
      <c r="F3605" t="s">
        <v>13</v>
      </c>
      <c r="G3605" t="s">
        <v>15</v>
      </c>
      <c r="H3605" s="4">
        <v>13671</v>
      </c>
      <c r="J3605" t="str">
        <f t="shared" si="112"/>
        <v>0000082986Current Unit Population</v>
      </c>
      <c r="K3605" s="4">
        <f t="shared" si="113"/>
        <v>13671</v>
      </c>
    </row>
    <row r="3606" spans="1:11">
      <c r="A3606" t="s">
        <v>1218</v>
      </c>
      <c r="B3606" t="s">
        <v>10</v>
      </c>
      <c r="C3606" s="3">
        <v>46128</v>
      </c>
      <c r="D3606" t="s">
        <v>1219</v>
      </c>
      <c r="E3606" t="s">
        <v>12</v>
      </c>
      <c r="F3606" t="s">
        <v>13</v>
      </c>
      <c r="G3606" t="s">
        <v>14</v>
      </c>
      <c r="H3606" s="4">
        <v>13671</v>
      </c>
      <c r="J3606" t="str">
        <f t="shared" si="112"/>
        <v>0000082986Decennial Unit Population</v>
      </c>
      <c r="K3606" s="4">
        <f t="shared" si="113"/>
        <v>13671</v>
      </c>
    </row>
    <row r="3607" spans="1:11">
      <c r="A3607" t="s">
        <v>1218</v>
      </c>
      <c r="B3607" t="s">
        <v>10</v>
      </c>
      <c r="C3607" s="3">
        <v>46128</v>
      </c>
      <c r="D3607" t="s">
        <v>1219</v>
      </c>
      <c r="E3607" t="s">
        <v>12</v>
      </c>
      <c r="F3607" t="s">
        <v>13</v>
      </c>
      <c r="G3607" t="s">
        <v>19</v>
      </c>
      <c r="H3607" s="4">
        <v>727.67</v>
      </c>
      <c r="J3607" t="str">
        <f t="shared" si="112"/>
        <v>0000082986Miles of Road of Unit</v>
      </c>
      <c r="K3607" s="4">
        <f t="shared" si="113"/>
        <v>727.67</v>
      </c>
    </row>
    <row r="3608" spans="1:11">
      <c r="A3608" t="s">
        <v>1220</v>
      </c>
      <c r="B3608" t="s">
        <v>10</v>
      </c>
      <c r="C3608" s="3">
        <v>46128</v>
      </c>
      <c r="D3608" t="s">
        <v>1219</v>
      </c>
      <c r="E3608" t="s">
        <v>21</v>
      </c>
      <c r="F3608" t="s">
        <v>1221</v>
      </c>
      <c r="G3608" t="s">
        <v>14</v>
      </c>
      <c r="H3608" s="4">
        <v>10440</v>
      </c>
      <c r="J3608" t="str">
        <f t="shared" si="112"/>
        <v>0000075865Decennial Unit Population</v>
      </c>
      <c r="K3608" s="4">
        <f t="shared" si="113"/>
        <v>10440</v>
      </c>
    </row>
    <row r="3609" spans="1:11">
      <c r="A3609" t="s">
        <v>1220</v>
      </c>
      <c r="B3609" t="s">
        <v>10</v>
      </c>
      <c r="C3609" s="3">
        <v>46128</v>
      </c>
      <c r="D3609" t="s">
        <v>1219</v>
      </c>
      <c r="E3609" t="s">
        <v>21</v>
      </c>
      <c r="F3609" t="s">
        <v>1221</v>
      </c>
      <c r="G3609" t="s">
        <v>15</v>
      </c>
      <c r="H3609" s="4">
        <v>10440</v>
      </c>
      <c r="J3609" t="str">
        <f t="shared" si="112"/>
        <v>0000075865Current Unit Population</v>
      </c>
      <c r="K3609" s="4">
        <f t="shared" si="113"/>
        <v>10440</v>
      </c>
    </row>
    <row r="3610" spans="1:11">
      <c r="A3610" t="s">
        <v>1220</v>
      </c>
      <c r="B3610" t="s">
        <v>10</v>
      </c>
      <c r="C3610" s="3">
        <v>46128</v>
      </c>
      <c r="D3610" t="s">
        <v>1219</v>
      </c>
      <c r="E3610" t="s">
        <v>21</v>
      </c>
      <c r="F3610" t="s">
        <v>1221</v>
      </c>
      <c r="G3610" t="s">
        <v>16</v>
      </c>
      <c r="H3610" s="4">
        <v>0</v>
      </c>
      <c r="J3610" t="str">
        <f t="shared" si="112"/>
        <v>0000075865Consolidated City Population</v>
      </c>
      <c r="K3610" s="4">
        <f t="shared" si="113"/>
        <v>0</v>
      </c>
    </row>
    <row r="3611" spans="1:11">
      <c r="A3611" t="s">
        <v>1220</v>
      </c>
      <c r="B3611" t="s">
        <v>10</v>
      </c>
      <c r="C3611" s="3">
        <v>46128</v>
      </c>
      <c r="D3611" t="s">
        <v>1219</v>
      </c>
      <c r="E3611" t="s">
        <v>21</v>
      </c>
      <c r="F3611" t="s">
        <v>1221</v>
      </c>
      <c r="G3611" t="s">
        <v>17</v>
      </c>
      <c r="H3611" s="4">
        <v>0</v>
      </c>
      <c r="J3611" t="str">
        <f t="shared" si="112"/>
        <v>0000075865Registered Automobiles</v>
      </c>
      <c r="K3611" s="4">
        <f t="shared" si="113"/>
        <v>0</v>
      </c>
    </row>
    <row r="3612" spans="1:11">
      <c r="A3612" t="s">
        <v>1220</v>
      </c>
      <c r="B3612" t="s">
        <v>10</v>
      </c>
      <c r="C3612" s="3">
        <v>46128</v>
      </c>
      <c r="D3612" t="s">
        <v>1219</v>
      </c>
      <c r="E3612" t="s">
        <v>21</v>
      </c>
      <c r="F3612" t="s">
        <v>1221</v>
      </c>
      <c r="G3612" t="s">
        <v>18</v>
      </c>
      <c r="H3612" s="4">
        <v>0</v>
      </c>
      <c r="J3612" t="str">
        <f t="shared" si="112"/>
        <v>0000075865Registered Vehicles</v>
      </c>
      <c r="K3612" s="4">
        <f t="shared" si="113"/>
        <v>0</v>
      </c>
    </row>
    <row r="3613" spans="1:11">
      <c r="A3613" t="s">
        <v>1220</v>
      </c>
      <c r="B3613" t="s">
        <v>10</v>
      </c>
      <c r="C3613" s="3">
        <v>46128</v>
      </c>
      <c r="D3613" t="s">
        <v>1219</v>
      </c>
      <c r="E3613" t="s">
        <v>21</v>
      </c>
      <c r="F3613" t="s">
        <v>1221</v>
      </c>
      <c r="G3613" t="s">
        <v>19</v>
      </c>
      <c r="H3613" s="4">
        <v>72.319999999999993</v>
      </c>
      <c r="J3613" t="str">
        <f t="shared" si="112"/>
        <v>0000075865Miles of Road of Unit</v>
      </c>
      <c r="K3613" s="4">
        <f t="shared" si="113"/>
        <v>72.319999999999993</v>
      </c>
    </row>
    <row r="3614" spans="1:11">
      <c r="A3614" t="s">
        <v>1222</v>
      </c>
      <c r="B3614" t="s">
        <v>10</v>
      </c>
      <c r="C3614" s="3">
        <v>46128</v>
      </c>
      <c r="D3614" t="s">
        <v>1219</v>
      </c>
      <c r="E3614" t="s">
        <v>21</v>
      </c>
      <c r="F3614" t="s">
        <v>1223</v>
      </c>
      <c r="G3614" t="s">
        <v>19</v>
      </c>
      <c r="H3614" s="4">
        <v>33.130000000000003</v>
      </c>
      <c r="J3614" t="str">
        <f t="shared" si="112"/>
        <v>0000194179Miles of Road of Unit</v>
      </c>
      <c r="K3614" s="4">
        <f t="shared" si="113"/>
        <v>33.130000000000003</v>
      </c>
    </row>
    <row r="3615" spans="1:11">
      <c r="A3615" t="s">
        <v>1222</v>
      </c>
      <c r="B3615" t="s">
        <v>10</v>
      </c>
      <c r="C3615" s="3">
        <v>46128</v>
      </c>
      <c r="D3615" t="s">
        <v>1219</v>
      </c>
      <c r="E3615" t="s">
        <v>21</v>
      </c>
      <c r="F3615" t="s">
        <v>1223</v>
      </c>
      <c r="G3615" t="s">
        <v>14</v>
      </c>
      <c r="H3615" s="4">
        <v>5277</v>
      </c>
      <c r="J3615" t="str">
        <f t="shared" si="112"/>
        <v>0000194179Decennial Unit Population</v>
      </c>
      <c r="K3615" s="4">
        <f t="shared" si="113"/>
        <v>5277</v>
      </c>
    </row>
    <row r="3616" spans="1:11">
      <c r="A3616" t="s">
        <v>1222</v>
      </c>
      <c r="B3616" t="s">
        <v>10</v>
      </c>
      <c r="C3616" s="3">
        <v>46128</v>
      </c>
      <c r="D3616" t="s">
        <v>1219</v>
      </c>
      <c r="E3616" t="s">
        <v>21</v>
      </c>
      <c r="F3616" t="s">
        <v>1223</v>
      </c>
      <c r="G3616" t="s">
        <v>15</v>
      </c>
      <c r="H3616" s="4">
        <v>5277</v>
      </c>
      <c r="J3616" t="str">
        <f t="shared" si="112"/>
        <v>0000194179Current Unit Population</v>
      </c>
      <c r="K3616" s="4">
        <f t="shared" si="113"/>
        <v>5277</v>
      </c>
    </row>
    <row r="3617" spans="1:11">
      <c r="A3617" t="s">
        <v>1222</v>
      </c>
      <c r="B3617" t="s">
        <v>10</v>
      </c>
      <c r="C3617" s="3">
        <v>46128</v>
      </c>
      <c r="D3617" t="s">
        <v>1219</v>
      </c>
      <c r="E3617" t="s">
        <v>21</v>
      </c>
      <c r="F3617" t="s">
        <v>1223</v>
      </c>
      <c r="G3617" t="s">
        <v>16</v>
      </c>
      <c r="H3617" s="4">
        <v>0</v>
      </c>
      <c r="J3617" t="str">
        <f t="shared" si="112"/>
        <v>0000194179Consolidated City Population</v>
      </c>
      <c r="K3617" s="4">
        <f t="shared" si="113"/>
        <v>0</v>
      </c>
    </row>
    <row r="3618" spans="1:11">
      <c r="A3618" t="s">
        <v>1222</v>
      </c>
      <c r="B3618" t="s">
        <v>10</v>
      </c>
      <c r="C3618" s="3">
        <v>46128</v>
      </c>
      <c r="D3618" t="s">
        <v>1219</v>
      </c>
      <c r="E3618" t="s">
        <v>21</v>
      </c>
      <c r="F3618" t="s">
        <v>1223</v>
      </c>
      <c r="G3618" t="s">
        <v>18</v>
      </c>
      <c r="H3618" s="4">
        <v>0</v>
      </c>
      <c r="J3618" t="str">
        <f t="shared" si="112"/>
        <v>0000194179Registered Vehicles</v>
      </c>
      <c r="K3618" s="4">
        <f t="shared" si="113"/>
        <v>0</v>
      </c>
    </row>
    <row r="3619" spans="1:11">
      <c r="A3619" t="s">
        <v>1222</v>
      </c>
      <c r="B3619" t="s">
        <v>10</v>
      </c>
      <c r="C3619" s="3">
        <v>46128</v>
      </c>
      <c r="D3619" t="s">
        <v>1219</v>
      </c>
      <c r="E3619" t="s">
        <v>21</v>
      </c>
      <c r="F3619" t="s">
        <v>1223</v>
      </c>
      <c r="G3619" t="s">
        <v>17</v>
      </c>
      <c r="H3619" s="4">
        <v>0</v>
      </c>
      <c r="J3619" t="str">
        <f t="shared" si="112"/>
        <v>0000194179Registered Automobiles</v>
      </c>
      <c r="K3619" s="4">
        <f t="shared" si="113"/>
        <v>0</v>
      </c>
    </row>
    <row r="3620" spans="1:11">
      <c r="A3620" t="s">
        <v>1224</v>
      </c>
      <c r="B3620" t="s">
        <v>10</v>
      </c>
      <c r="C3620" s="3">
        <v>46128</v>
      </c>
      <c r="D3620" t="s">
        <v>1219</v>
      </c>
      <c r="E3620" t="s">
        <v>21</v>
      </c>
      <c r="F3620" t="s">
        <v>1225</v>
      </c>
      <c r="G3620" t="s">
        <v>14</v>
      </c>
      <c r="H3620" s="4">
        <v>798</v>
      </c>
      <c r="J3620" t="str">
        <f t="shared" si="112"/>
        <v>0000194177Decennial Unit Population</v>
      </c>
      <c r="K3620" s="4">
        <f t="shared" si="113"/>
        <v>798</v>
      </c>
    </row>
    <row r="3621" spans="1:11">
      <c r="A3621" t="s">
        <v>1224</v>
      </c>
      <c r="B3621" t="s">
        <v>10</v>
      </c>
      <c r="C3621" s="3">
        <v>46128</v>
      </c>
      <c r="D3621" t="s">
        <v>1219</v>
      </c>
      <c r="E3621" t="s">
        <v>21</v>
      </c>
      <c r="F3621" t="s">
        <v>1225</v>
      </c>
      <c r="G3621" t="s">
        <v>15</v>
      </c>
      <c r="H3621" s="4">
        <v>798</v>
      </c>
      <c r="J3621" t="str">
        <f t="shared" si="112"/>
        <v>0000194177Current Unit Population</v>
      </c>
      <c r="K3621" s="4">
        <f t="shared" si="113"/>
        <v>798</v>
      </c>
    </row>
    <row r="3622" spans="1:11">
      <c r="A3622" t="s">
        <v>1224</v>
      </c>
      <c r="B3622" t="s">
        <v>10</v>
      </c>
      <c r="C3622" s="3">
        <v>46128</v>
      </c>
      <c r="D3622" t="s">
        <v>1219</v>
      </c>
      <c r="E3622" t="s">
        <v>21</v>
      </c>
      <c r="F3622" t="s">
        <v>1225</v>
      </c>
      <c r="G3622" t="s">
        <v>16</v>
      </c>
      <c r="H3622" s="4">
        <v>0</v>
      </c>
      <c r="J3622" t="str">
        <f t="shared" si="112"/>
        <v>0000194177Consolidated City Population</v>
      </c>
      <c r="K3622" s="4">
        <f t="shared" si="113"/>
        <v>0</v>
      </c>
    </row>
    <row r="3623" spans="1:11">
      <c r="A3623" t="s">
        <v>1224</v>
      </c>
      <c r="B3623" t="s">
        <v>10</v>
      </c>
      <c r="C3623" s="3">
        <v>46128</v>
      </c>
      <c r="D3623" t="s">
        <v>1219</v>
      </c>
      <c r="E3623" t="s">
        <v>21</v>
      </c>
      <c r="F3623" t="s">
        <v>1225</v>
      </c>
      <c r="G3623" t="s">
        <v>17</v>
      </c>
      <c r="H3623" s="4">
        <v>0</v>
      </c>
      <c r="J3623" t="str">
        <f t="shared" si="112"/>
        <v>0000194177Registered Automobiles</v>
      </c>
      <c r="K3623" s="4">
        <f t="shared" si="113"/>
        <v>0</v>
      </c>
    </row>
    <row r="3624" spans="1:11">
      <c r="A3624" t="s">
        <v>1224</v>
      </c>
      <c r="B3624" t="s">
        <v>10</v>
      </c>
      <c r="C3624" s="3">
        <v>46128</v>
      </c>
      <c r="D3624" t="s">
        <v>1219</v>
      </c>
      <c r="E3624" t="s">
        <v>21</v>
      </c>
      <c r="F3624" t="s">
        <v>1225</v>
      </c>
      <c r="G3624" t="s">
        <v>18</v>
      </c>
      <c r="H3624" s="4">
        <v>0</v>
      </c>
      <c r="J3624" t="str">
        <f t="shared" si="112"/>
        <v>0000194177Registered Vehicles</v>
      </c>
      <c r="K3624" s="4">
        <f t="shared" si="113"/>
        <v>0</v>
      </c>
    </row>
    <row r="3625" spans="1:11">
      <c r="A3625" t="s">
        <v>1224</v>
      </c>
      <c r="B3625" t="s">
        <v>10</v>
      </c>
      <c r="C3625" s="3">
        <v>46128</v>
      </c>
      <c r="D3625" t="s">
        <v>1219</v>
      </c>
      <c r="E3625" t="s">
        <v>21</v>
      </c>
      <c r="F3625" t="s">
        <v>1225</v>
      </c>
      <c r="G3625" t="s">
        <v>19</v>
      </c>
      <c r="H3625" s="4">
        <v>7.58</v>
      </c>
      <c r="J3625" t="str">
        <f t="shared" si="112"/>
        <v>0000194177Miles of Road of Unit</v>
      </c>
      <c r="K3625" s="4">
        <f t="shared" si="113"/>
        <v>7.58</v>
      </c>
    </row>
    <row r="3626" spans="1:11">
      <c r="A3626" t="s">
        <v>1226</v>
      </c>
      <c r="B3626" t="s">
        <v>10</v>
      </c>
      <c r="C3626" s="3">
        <v>46128</v>
      </c>
      <c r="D3626" t="s">
        <v>1219</v>
      </c>
      <c r="E3626" t="s">
        <v>21</v>
      </c>
      <c r="F3626" t="s">
        <v>1227</v>
      </c>
      <c r="G3626" t="s">
        <v>19</v>
      </c>
      <c r="H3626" s="4">
        <v>4.92</v>
      </c>
      <c r="J3626" t="str">
        <f t="shared" si="112"/>
        <v>0000194178Miles of Road of Unit</v>
      </c>
      <c r="K3626" s="4">
        <f t="shared" si="113"/>
        <v>4.92</v>
      </c>
    </row>
    <row r="3627" spans="1:11">
      <c r="A3627" t="s">
        <v>1226</v>
      </c>
      <c r="B3627" t="s">
        <v>10</v>
      </c>
      <c r="C3627" s="3">
        <v>46128</v>
      </c>
      <c r="D3627" t="s">
        <v>1219</v>
      </c>
      <c r="E3627" t="s">
        <v>21</v>
      </c>
      <c r="F3627" t="s">
        <v>1227</v>
      </c>
      <c r="G3627" t="s">
        <v>18</v>
      </c>
      <c r="H3627" s="4">
        <v>0</v>
      </c>
      <c r="J3627" t="str">
        <f t="shared" si="112"/>
        <v>0000194178Registered Vehicles</v>
      </c>
      <c r="K3627" s="4">
        <f t="shared" si="113"/>
        <v>0</v>
      </c>
    </row>
    <row r="3628" spans="1:11">
      <c r="A3628" t="s">
        <v>1226</v>
      </c>
      <c r="B3628" t="s">
        <v>10</v>
      </c>
      <c r="C3628" s="3">
        <v>46128</v>
      </c>
      <c r="D3628" t="s">
        <v>1219</v>
      </c>
      <c r="E3628" t="s">
        <v>21</v>
      </c>
      <c r="F3628" t="s">
        <v>1227</v>
      </c>
      <c r="G3628" t="s">
        <v>17</v>
      </c>
      <c r="H3628" s="4">
        <v>0</v>
      </c>
      <c r="J3628" t="str">
        <f t="shared" si="112"/>
        <v>0000194178Registered Automobiles</v>
      </c>
      <c r="K3628" s="4">
        <f t="shared" si="113"/>
        <v>0</v>
      </c>
    </row>
    <row r="3629" spans="1:11">
      <c r="A3629" t="s">
        <v>1226</v>
      </c>
      <c r="B3629" t="s">
        <v>10</v>
      </c>
      <c r="C3629" s="3">
        <v>46128</v>
      </c>
      <c r="D3629" t="s">
        <v>1219</v>
      </c>
      <c r="E3629" t="s">
        <v>21</v>
      </c>
      <c r="F3629" t="s">
        <v>1227</v>
      </c>
      <c r="G3629" t="s">
        <v>16</v>
      </c>
      <c r="H3629" s="4">
        <v>0</v>
      </c>
      <c r="J3629" t="str">
        <f t="shared" si="112"/>
        <v>0000194178Consolidated City Population</v>
      </c>
      <c r="K3629" s="4">
        <f t="shared" si="113"/>
        <v>0</v>
      </c>
    </row>
    <row r="3630" spans="1:11">
      <c r="A3630" t="s">
        <v>1226</v>
      </c>
      <c r="B3630" t="s">
        <v>10</v>
      </c>
      <c r="C3630" s="3">
        <v>46128</v>
      </c>
      <c r="D3630" t="s">
        <v>1219</v>
      </c>
      <c r="E3630" t="s">
        <v>21</v>
      </c>
      <c r="F3630" t="s">
        <v>1227</v>
      </c>
      <c r="G3630" t="s">
        <v>14</v>
      </c>
      <c r="H3630" s="4">
        <v>349</v>
      </c>
      <c r="J3630" t="str">
        <f t="shared" si="112"/>
        <v>0000194178Decennial Unit Population</v>
      </c>
      <c r="K3630" s="4">
        <f t="shared" si="113"/>
        <v>349</v>
      </c>
    </row>
    <row r="3631" spans="1:11">
      <c r="A3631" t="s">
        <v>1226</v>
      </c>
      <c r="B3631" t="s">
        <v>10</v>
      </c>
      <c r="C3631" s="3">
        <v>46128</v>
      </c>
      <c r="D3631" t="s">
        <v>1219</v>
      </c>
      <c r="E3631" t="s">
        <v>21</v>
      </c>
      <c r="F3631" t="s">
        <v>1227</v>
      </c>
      <c r="G3631" t="s">
        <v>15</v>
      </c>
      <c r="H3631" s="4">
        <v>349</v>
      </c>
      <c r="J3631" t="str">
        <f t="shared" si="112"/>
        <v>0000194178Current Unit Population</v>
      </c>
      <c r="K3631" s="4">
        <f t="shared" si="113"/>
        <v>349</v>
      </c>
    </row>
    <row r="3632" spans="1:11">
      <c r="A3632" t="s">
        <v>1228</v>
      </c>
      <c r="B3632" t="s">
        <v>10</v>
      </c>
      <c r="C3632" s="3">
        <v>45775</v>
      </c>
      <c r="D3632" t="s">
        <v>1219</v>
      </c>
      <c r="E3632" t="s">
        <v>21</v>
      </c>
      <c r="F3632" t="s">
        <v>1229</v>
      </c>
      <c r="G3632" t="s">
        <v>14</v>
      </c>
      <c r="H3632" s="4">
        <v>441</v>
      </c>
      <c r="J3632" t="str">
        <f t="shared" si="112"/>
        <v>0000194181Decennial Unit Population</v>
      </c>
      <c r="K3632" s="4">
        <f t="shared" si="113"/>
        <v>441</v>
      </c>
    </row>
    <row r="3633" spans="1:11">
      <c r="A3633" t="s">
        <v>1228</v>
      </c>
      <c r="B3633" t="s">
        <v>10</v>
      </c>
      <c r="C3633" s="3">
        <v>45775</v>
      </c>
      <c r="D3633" t="s">
        <v>1219</v>
      </c>
      <c r="E3633" t="s">
        <v>21</v>
      </c>
      <c r="F3633" t="s">
        <v>1229</v>
      </c>
      <c r="G3633" t="s">
        <v>15</v>
      </c>
      <c r="H3633" s="4">
        <v>441</v>
      </c>
      <c r="J3633" t="str">
        <f t="shared" si="112"/>
        <v>0000194181Current Unit Population</v>
      </c>
      <c r="K3633" s="4">
        <f t="shared" si="113"/>
        <v>441</v>
      </c>
    </row>
    <row r="3634" spans="1:11">
      <c r="A3634" t="s">
        <v>1228</v>
      </c>
      <c r="B3634" t="s">
        <v>10</v>
      </c>
      <c r="C3634" s="3">
        <v>45775</v>
      </c>
      <c r="D3634" t="s">
        <v>1219</v>
      </c>
      <c r="E3634" t="s">
        <v>21</v>
      </c>
      <c r="F3634" t="s">
        <v>1229</v>
      </c>
      <c r="G3634" t="s">
        <v>16</v>
      </c>
      <c r="H3634" s="4">
        <v>0</v>
      </c>
      <c r="J3634" t="str">
        <f t="shared" si="112"/>
        <v>0000194181Consolidated City Population</v>
      </c>
      <c r="K3634" s="4">
        <f t="shared" si="113"/>
        <v>0</v>
      </c>
    </row>
    <row r="3635" spans="1:11">
      <c r="A3635" t="s">
        <v>1228</v>
      </c>
      <c r="B3635" t="s">
        <v>10</v>
      </c>
      <c r="C3635" s="3">
        <v>45775</v>
      </c>
      <c r="D3635" t="s">
        <v>1219</v>
      </c>
      <c r="E3635" t="s">
        <v>21</v>
      </c>
      <c r="F3635" t="s">
        <v>1229</v>
      </c>
      <c r="G3635" t="s">
        <v>17</v>
      </c>
      <c r="H3635" s="4">
        <v>0</v>
      </c>
      <c r="J3635" t="str">
        <f t="shared" si="112"/>
        <v>0000194181Registered Automobiles</v>
      </c>
      <c r="K3635" s="4">
        <f t="shared" si="113"/>
        <v>0</v>
      </c>
    </row>
    <row r="3636" spans="1:11">
      <c r="A3636" t="s">
        <v>1228</v>
      </c>
      <c r="B3636" t="s">
        <v>10</v>
      </c>
      <c r="C3636" s="3">
        <v>45775</v>
      </c>
      <c r="D3636" t="s">
        <v>1219</v>
      </c>
      <c r="E3636" t="s">
        <v>21</v>
      </c>
      <c r="F3636" t="s">
        <v>1229</v>
      </c>
      <c r="G3636" t="s">
        <v>18</v>
      </c>
      <c r="H3636" s="4">
        <v>0</v>
      </c>
      <c r="J3636" t="str">
        <f t="shared" si="112"/>
        <v>0000194181Registered Vehicles</v>
      </c>
      <c r="K3636" s="4">
        <f t="shared" si="113"/>
        <v>0</v>
      </c>
    </row>
    <row r="3637" spans="1:11">
      <c r="A3637" t="s">
        <v>1228</v>
      </c>
      <c r="B3637" t="s">
        <v>10</v>
      </c>
      <c r="C3637" s="3">
        <v>45775</v>
      </c>
      <c r="D3637" t="s">
        <v>1219</v>
      </c>
      <c r="E3637" t="s">
        <v>21</v>
      </c>
      <c r="F3637" t="s">
        <v>1229</v>
      </c>
      <c r="G3637" t="s">
        <v>19</v>
      </c>
      <c r="H3637" s="4">
        <v>4.12</v>
      </c>
      <c r="J3637" t="str">
        <f t="shared" si="112"/>
        <v>0000194181Miles of Road of Unit</v>
      </c>
      <c r="K3637" s="4">
        <f t="shared" si="113"/>
        <v>4.12</v>
      </c>
    </row>
    <row r="3638" spans="1:11">
      <c r="A3638" t="s">
        <v>1230</v>
      </c>
      <c r="B3638" t="s">
        <v>10</v>
      </c>
      <c r="C3638" s="3">
        <v>46128</v>
      </c>
      <c r="D3638" t="s">
        <v>1231</v>
      </c>
      <c r="E3638" t="s">
        <v>12</v>
      </c>
      <c r="F3638" t="s">
        <v>13</v>
      </c>
      <c r="G3638" t="s">
        <v>18</v>
      </c>
      <c r="H3638" s="4">
        <v>12697</v>
      </c>
      <c r="J3638" t="str">
        <f t="shared" si="112"/>
        <v>0000075196Registered Vehicles</v>
      </c>
      <c r="K3638" s="4">
        <f t="shared" si="113"/>
        <v>12697</v>
      </c>
    </row>
    <row r="3639" spans="1:11">
      <c r="A3639" t="s">
        <v>1230</v>
      </c>
      <c r="B3639" t="s">
        <v>10</v>
      </c>
      <c r="C3639" s="3">
        <v>46128</v>
      </c>
      <c r="D3639" t="s">
        <v>1231</v>
      </c>
      <c r="E3639" t="s">
        <v>12</v>
      </c>
      <c r="F3639" t="s">
        <v>13</v>
      </c>
      <c r="G3639" t="s">
        <v>19</v>
      </c>
      <c r="H3639" s="4">
        <v>543.51</v>
      </c>
      <c r="J3639" t="str">
        <f t="shared" si="112"/>
        <v>0000075196Miles of Road of Unit</v>
      </c>
      <c r="K3639" s="4">
        <f t="shared" si="113"/>
        <v>543.51</v>
      </c>
    </row>
    <row r="3640" spans="1:11">
      <c r="A3640" t="s">
        <v>1230</v>
      </c>
      <c r="B3640" t="s">
        <v>10</v>
      </c>
      <c r="C3640" s="3">
        <v>46128</v>
      </c>
      <c r="D3640" t="s">
        <v>1231</v>
      </c>
      <c r="E3640" t="s">
        <v>12</v>
      </c>
      <c r="F3640" t="s">
        <v>13</v>
      </c>
      <c r="G3640" t="s">
        <v>14</v>
      </c>
      <c r="H3640" s="4">
        <v>5480</v>
      </c>
      <c r="J3640" t="str">
        <f t="shared" si="112"/>
        <v>0000075196Decennial Unit Population</v>
      </c>
      <c r="K3640" s="4">
        <f t="shared" si="113"/>
        <v>5480</v>
      </c>
    </row>
    <row r="3641" spans="1:11">
      <c r="A3641" t="s">
        <v>1230</v>
      </c>
      <c r="B3641" t="s">
        <v>10</v>
      </c>
      <c r="C3641" s="3">
        <v>46128</v>
      </c>
      <c r="D3641" t="s">
        <v>1231</v>
      </c>
      <c r="E3641" t="s">
        <v>12</v>
      </c>
      <c r="F3641" t="s">
        <v>13</v>
      </c>
      <c r="G3641" t="s">
        <v>15</v>
      </c>
      <c r="H3641" s="4">
        <v>5480</v>
      </c>
      <c r="J3641" t="str">
        <f t="shared" si="112"/>
        <v>0000075196Current Unit Population</v>
      </c>
      <c r="K3641" s="4">
        <f t="shared" si="113"/>
        <v>5480</v>
      </c>
    </row>
    <row r="3642" spans="1:11">
      <c r="A3642" t="s">
        <v>1230</v>
      </c>
      <c r="B3642" t="s">
        <v>10</v>
      </c>
      <c r="C3642" s="3">
        <v>46128</v>
      </c>
      <c r="D3642" t="s">
        <v>1231</v>
      </c>
      <c r="E3642" t="s">
        <v>12</v>
      </c>
      <c r="F3642" t="s">
        <v>13</v>
      </c>
      <c r="G3642" t="s">
        <v>16</v>
      </c>
      <c r="H3642" s="4">
        <v>0</v>
      </c>
      <c r="J3642" t="str">
        <f t="shared" si="112"/>
        <v>0000075196Consolidated City Population</v>
      </c>
      <c r="K3642" s="4">
        <f t="shared" si="113"/>
        <v>0</v>
      </c>
    </row>
    <row r="3643" spans="1:11">
      <c r="A3643" t="s">
        <v>1230</v>
      </c>
      <c r="B3643" t="s">
        <v>10</v>
      </c>
      <c r="C3643" s="3">
        <v>46128</v>
      </c>
      <c r="D3643" t="s">
        <v>1231</v>
      </c>
      <c r="E3643" t="s">
        <v>12</v>
      </c>
      <c r="F3643" t="s">
        <v>13</v>
      </c>
      <c r="G3643" t="s">
        <v>17</v>
      </c>
      <c r="H3643" s="4">
        <v>5699</v>
      </c>
      <c r="J3643" t="str">
        <f t="shared" si="112"/>
        <v>0000075196Registered Automobiles</v>
      </c>
      <c r="K3643" s="4">
        <f t="shared" si="113"/>
        <v>5699</v>
      </c>
    </row>
    <row r="3644" spans="1:11">
      <c r="A3644" t="s">
        <v>1232</v>
      </c>
      <c r="B3644" t="s">
        <v>10</v>
      </c>
      <c r="C3644" s="3">
        <v>46128</v>
      </c>
      <c r="D3644" t="s">
        <v>1231</v>
      </c>
      <c r="E3644" t="s">
        <v>21</v>
      </c>
      <c r="F3644" t="s">
        <v>1233</v>
      </c>
      <c r="G3644" t="s">
        <v>18</v>
      </c>
      <c r="H3644" s="4">
        <v>0</v>
      </c>
      <c r="J3644" t="str">
        <f t="shared" si="112"/>
        <v>0000194196Registered Vehicles</v>
      </c>
      <c r="K3644" s="4">
        <f t="shared" si="113"/>
        <v>0</v>
      </c>
    </row>
    <row r="3645" spans="1:11">
      <c r="A3645" t="s">
        <v>1232</v>
      </c>
      <c r="B3645" t="s">
        <v>10</v>
      </c>
      <c r="C3645" s="3">
        <v>46128</v>
      </c>
      <c r="D3645" t="s">
        <v>1231</v>
      </c>
      <c r="E3645" t="s">
        <v>21</v>
      </c>
      <c r="F3645" t="s">
        <v>1233</v>
      </c>
      <c r="G3645" t="s">
        <v>17</v>
      </c>
      <c r="H3645" s="4">
        <v>0</v>
      </c>
      <c r="J3645" t="str">
        <f t="shared" si="112"/>
        <v>0000194196Registered Automobiles</v>
      </c>
      <c r="K3645" s="4">
        <f t="shared" si="113"/>
        <v>0</v>
      </c>
    </row>
    <row r="3646" spans="1:11">
      <c r="A3646" t="s">
        <v>1232</v>
      </c>
      <c r="B3646" t="s">
        <v>10</v>
      </c>
      <c r="C3646" s="3">
        <v>46128</v>
      </c>
      <c r="D3646" t="s">
        <v>1231</v>
      </c>
      <c r="E3646" t="s">
        <v>21</v>
      </c>
      <c r="F3646" t="s">
        <v>1233</v>
      </c>
      <c r="G3646" t="s">
        <v>16</v>
      </c>
      <c r="H3646" s="4">
        <v>0</v>
      </c>
      <c r="J3646" t="str">
        <f t="shared" si="112"/>
        <v>0000194196Consolidated City Population</v>
      </c>
      <c r="K3646" s="4">
        <f t="shared" si="113"/>
        <v>0</v>
      </c>
    </row>
    <row r="3647" spans="1:11">
      <c r="A3647" t="s">
        <v>1232</v>
      </c>
      <c r="B3647" t="s">
        <v>10</v>
      </c>
      <c r="C3647" s="3">
        <v>46128</v>
      </c>
      <c r="D3647" t="s">
        <v>1231</v>
      </c>
      <c r="E3647" t="s">
        <v>21</v>
      </c>
      <c r="F3647" t="s">
        <v>1233</v>
      </c>
      <c r="G3647" t="s">
        <v>15</v>
      </c>
      <c r="H3647" s="4">
        <v>212</v>
      </c>
      <c r="J3647" t="str">
        <f t="shared" si="112"/>
        <v>0000194196Current Unit Population</v>
      </c>
      <c r="K3647" s="4">
        <f t="shared" si="113"/>
        <v>212</v>
      </c>
    </row>
    <row r="3648" spans="1:11">
      <c r="A3648" t="s">
        <v>1232</v>
      </c>
      <c r="B3648" t="s">
        <v>10</v>
      </c>
      <c r="C3648" s="3">
        <v>46128</v>
      </c>
      <c r="D3648" t="s">
        <v>1231</v>
      </c>
      <c r="E3648" t="s">
        <v>21</v>
      </c>
      <c r="F3648" t="s">
        <v>1233</v>
      </c>
      <c r="G3648" t="s">
        <v>14</v>
      </c>
      <c r="H3648" s="4">
        <v>212</v>
      </c>
      <c r="J3648" t="str">
        <f t="shared" si="112"/>
        <v>0000194196Decennial Unit Population</v>
      </c>
      <c r="K3648" s="4">
        <f t="shared" si="113"/>
        <v>212</v>
      </c>
    </row>
    <row r="3649" spans="1:11">
      <c r="A3649" t="s">
        <v>1232</v>
      </c>
      <c r="B3649" t="s">
        <v>10</v>
      </c>
      <c r="C3649" s="3">
        <v>46128</v>
      </c>
      <c r="D3649" t="s">
        <v>1231</v>
      </c>
      <c r="E3649" t="s">
        <v>21</v>
      </c>
      <c r="F3649" t="s">
        <v>1233</v>
      </c>
      <c r="G3649" t="s">
        <v>19</v>
      </c>
      <c r="H3649" s="4">
        <v>1.47</v>
      </c>
      <c r="J3649" t="str">
        <f t="shared" si="112"/>
        <v>0000194196Miles of Road of Unit</v>
      </c>
      <c r="K3649" s="4">
        <f t="shared" si="113"/>
        <v>1.47</v>
      </c>
    </row>
    <row r="3650" spans="1:11">
      <c r="A3650" t="s">
        <v>1234</v>
      </c>
      <c r="B3650" t="s">
        <v>10</v>
      </c>
      <c r="C3650" s="3">
        <v>46128</v>
      </c>
      <c r="D3650" t="s">
        <v>1231</v>
      </c>
      <c r="E3650" t="s">
        <v>21</v>
      </c>
      <c r="F3650" t="s">
        <v>1235</v>
      </c>
      <c r="G3650" t="s">
        <v>19</v>
      </c>
      <c r="H3650" s="4">
        <v>3.14</v>
      </c>
      <c r="J3650" t="str">
        <f t="shared" si="112"/>
        <v>0000194197Miles of Road of Unit</v>
      </c>
      <c r="K3650" s="4">
        <f t="shared" si="113"/>
        <v>3.14</v>
      </c>
    </row>
    <row r="3651" spans="1:11">
      <c r="A3651" t="s">
        <v>1234</v>
      </c>
      <c r="B3651" t="s">
        <v>10</v>
      </c>
      <c r="C3651" s="3">
        <v>46128</v>
      </c>
      <c r="D3651" t="s">
        <v>1231</v>
      </c>
      <c r="E3651" t="s">
        <v>21</v>
      </c>
      <c r="F3651" t="s">
        <v>1235</v>
      </c>
      <c r="G3651" t="s">
        <v>18</v>
      </c>
      <c r="H3651" s="4">
        <v>0</v>
      </c>
      <c r="J3651" t="str">
        <f t="shared" ref="J3651:J3714" si="114">A3651&amp;G3651</f>
        <v>0000194197Registered Vehicles</v>
      </c>
      <c r="K3651" s="4">
        <f t="shared" ref="K3651:K3714" si="115">H3651</f>
        <v>0</v>
      </c>
    </row>
    <row r="3652" spans="1:11">
      <c r="A3652" t="s">
        <v>1234</v>
      </c>
      <c r="B3652" t="s">
        <v>10</v>
      </c>
      <c r="C3652" s="3">
        <v>46128</v>
      </c>
      <c r="D3652" t="s">
        <v>1231</v>
      </c>
      <c r="E3652" t="s">
        <v>21</v>
      </c>
      <c r="F3652" t="s">
        <v>1235</v>
      </c>
      <c r="G3652" t="s">
        <v>17</v>
      </c>
      <c r="H3652" s="4">
        <v>0</v>
      </c>
      <c r="J3652" t="str">
        <f t="shared" si="114"/>
        <v>0000194197Registered Automobiles</v>
      </c>
      <c r="K3652" s="4">
        <f t="shared" si="115"/>
        <v>0</v>
      </c>
    </row>
    <row r="3653" spans="1:11">
      <c r="A3653" t="s">
        <v>1234</v>
      </c>
      <c r="B3653" t="s">
        <v>10</v>
      </c>
      <c r="C3653" s="3">
        <v>46128</v>
      </c>
      <c r="D3653" t="s">
        <v>1231</v>
      </c>
      <c r="E3653" t="s">
        <v>21</v>
      </c>
      <c r="F3653" t="s">
        <v>1235</v>
      </c>
      <c r="G3653" t="s">
        <v>16</v>
      </c>
      <c r="H3653" s="4">
        <v>0</v>
      </c>
      <c r="J3653" t="str">
        <f t="shared" si="114"/>
        <v>0000194197Consolidated City Population</v>
      </c>
      <c r="K3653" s="4">
        <f t="shared" si="115"/>
        <v>0</v>
      </c>
    </row>
    <row r="3654" spans="1:11">
      <c r="A3654" t="s">
        <v>1234</v>
      </c>
      <c r="B3654" t="s">
        <v>10</v>
      </c>
      <c r="C3654" s="3">
        <v>46128</v>
      </c>
      <c r="D3654" t="s">
        <v>1231</v>
      </c>
      <c r="E3654" t="s">
        <v>21</v>
      </c>
      <c r="F3654" t="s">
        <v>1235</v>
      </c>
      <c r="G3654" t="s">
        <v>14</v>
      </c>
      <c r="H3654" s="4">
        <v>120</v>
      </c>
      <c r="J3654" t="str">
        <f t="shared" si="114"/>
        <v>0000194197Decennial Unit Population</v>
      </c>
      <c r="K3654" s="4">
        <f t="shared" si="115"/>
        <v>120</v>
      </c>
    </row>
    <row r="3655" spans="1:11">
      <c r="A3655" t="s">
        <v>1234</v>
      </c>
      <c r="B3655" t="s">
        <v>10</v>
      </c>
      <c r="C3655" s="3">
        <v>46128</v>
      </c>
      <c r="D3655" t="s">
        <v>1231</v>
      </c>
      <c r="E3655" t="s">
        <v>21</v>
      </c>
      <c r="F3655" t="s">
        <v>1235</v>
      </c>
      <c r="G3655" t="s">
        <v>15</v>
      </c>
      <c r="H3655" s="4">
        <v>120</v>
      </c>
      <c r="J3655" t="str">
        <f t="shared" si="114"/>
        <v>0000194197Current Unit Population</v>
      </c>
      <c r="K3655" s="4">
        <f t="shared" si="115"/>
        <v>120</v>
      </c>
    </row>
    <row r="3656" spans="1:11">
      <c r="A3656" t="s">
        <v>1236</v>
      </c>
      <c r="B3656" t="s">
        <v>10</v>
      </c>
      <c r="C3656" s="3">
        <v>46128</v>
      </c>
      <c r="D3656" t="s">
        <v>1231</v>
      </c>
      <c r="E3656" t="s">
        <v>21</v>
      </c>
      <c r="F3656" t="s">
        <v>1237</v>
      </c>
      <c r="G3656" t="s">
        <v>14</v>
      </c>
      <c r="H3656" s="4">
        <v>678</v>
      </c>
      <c r="J3656" t="str">
        <f t="shared" si="114"/>
        <v>0000194198Decennial Unit Population</v>
      </c>
      <c r="K3656" s="4">
        <f t="shared" si="115"/>
        <v>678</v>
      </c>
    </row>
    <row r="3657" spans="1:11">
      <c r="A3657" t="s">
        <v>1236</v>
      </c>
      <c r="B3657" t="s">
        <v>10</v>
      </c>
      <c r="C3657" s="3">
        <v>46128</v>
      </c>
      <c r="D3657" t="s">
        <v>1231</v>
      </c>
      <c r="E3657" t="s">
        <v>21</v>
      </c>
      <c r="F3657" t="s">
        <v>1237</v>
      </c>
      <c r="G3657" t="s">
        <v>15</v>
      </c>
      <c r="H3657" s="4">
        <v>678</v>
      </c>
      <c r="J3657" t="str">
        <f t="shared" si="114"/>
        <v>0000194198Current Unit Population</v>
      </c>
      <c r="K3657" s="4">
        <f t="shared" si="115"/>
        <v>678</v>
      </c>
    </row>
    <row r="3658" spans="1:11">
      <c r="A3658" t="s">
        <v>1236</v>
      </c>
      <c r="B3658" t="s">
        <v>10</v>
      </c>
      <c r="C3658" s="3">
        <v>46128</v>
      </c>
      <c r="D3658" t="s">
        <v>1231</v>
      </c>
      <c r="E3658" t="s">
        <v>21</v>
      </c>
      <c r="F3658" t="s">
        <v>1237</v>
      </c>
      <c r="G3658" t="s">
        <v>16</v>
      </c>
      <c r="H3658" s="4">
        <v>0</v>
      </c>
      <c r="J3658" t="str">
        <f t="shared" si="114"/>
        <v>0000194198Consolidated City Population</v>
      </c>
      <c r="K3658" s="4">
        <f t="shared" si="115"/>
        <v>0</v>
      </c>
    </row>
    <row r="3659" spans="1:11">
      <c r="A3659" t="s">
        <v>1236</v>
      </c>
      <c r="B3659" t="s">
        <v>10</v>
      </c>
      <c r="C3659" s="3">
        <v>46128</v>
      </c>
      <c r="D3659" t="s">
        <v>1231</v>
      </c>
      <c r="E3659" t="s">
        <v>21</v>
      </c>
      <c r="F3659" t="s">
        <v>1237</v>
      </c>
      <c r="G3659" t="s">
        <v>17</v>
      </c>
      <c r="H3659" s="4">
        <v>0</v>
      </c>
      <c r="J3659" t="str">
        <f t="shared" si="114"/>
        <v>0000194198Registered Automobiles</v>
      </c>
      <c r="K3659" s="4">
        <f t="shared" si="115"/>
        <v>0</v>
      </c>
    </row>
    <row r="3660" spans="1:11">
      <c r="A3660" t="s">
        <v>1236</v>
      </c>
      <c r="B3660" t="s">
        <v>10</v>
      </c>
      <c r="C3660" s="3">
        <v>46128</v>
      </c>
      <c r="D3660" t="s">
        <v>1231</v>
      </c>
      <c r="E3660" t="s">
        <v>21</v>
      </c>
      <c r="F3660" t="s">
        <v>1237</v>
      </c>
      <c r="G3660" t="s">
        <v>18</v>
      </c>
      <c r="H3660" s="4">
        <v>0</v>
      </c>
      <c r="J3660" t="str">
        <f t="shared" si="114"/>
        <v>0000194198Registered Vehicles</v>
      </c>
      <c r="K3660" s="4">
        <f t="shared" si="115"/>
        <v>0</v>
      </c>
    </row>
    <row r="3661" spans="1:11">
      <c r="A3661" t="s">
        <v>1236</v>
      </c>
      <c r="B3661" t="s">
        <v>10</v>
      </c>
      <c r="C3661" s="3">
        <v>46128</v>
      </c>
      <c r="D3661" t="s">
        <v>1231</v>
      </c>
      <c r="E3661" t="s">
        <v>21</v>
      </c>
      <c r="F3661" t="s">
        <v>1237</v>
      </c>
      <c r="G3661" t="s">
        <v>19</v>
      </c>
      <c r="H3661" s="4">
        <v>7.62</v>
      </c>
      <c r="J3661" t="str">
        <f t="shared" si="114"/>
        <v>0000194198Miles of Road of Unit</v>
      </c>
      <c r="K3661" s="4">
        <f t="shared" si="115"/>
        <v>7.62</v>
      </c>
    </row>
    <row r="3662" spans="1:11">
      <c r="A3662" t="s">
        <v>1238</v>
      </c>
      <c r="B3662" t="s">
        <v>10</v>
      </c>
      <c r="C3662" s="3">
        <v>46128</v>
      </c>
      <c r="D3662" t="s">
        <v>1231</v>
      </c>
      <c r="E3662" t="s">
        <v>21</v>
      </c>
      <c r="F3662" t="s">
        <v>1239</v>
      </c>
      <c r="G3662" t="s">
        <v>14</v>
      </c>
      <c r="H3662" s="4">
        <v>1950</v>
      </c>
      <c r="J3662" t="str">
        <f t="shared" si="114"/>
        <v>0000194200Decennial Unit Population</v>
      </c>
      <c r="K3662" s="4">
        <f t="shared" si="115"/>
        <v>1950</v>
      </c>
    </row>
    <row r="3663" spans="1:11">
      <c r="A3663" t="s">
        <v>1238</v>
      </c>
      <c r="B3663" t="s">
        <v>10</v>
      </c>
      <c r="C3663" s="3">
        <v>46128</v>
      </c>
      <c r="D3663" t="s">
        <v>1231</v>
      </c>
      <c r="E3663" t="s">
        <v>21</v>
      </c>
      <c r="F3663" t="s">
        <v>1239</v>
      </c>
      <c r="G3663" t="s">
        <v>15</v>
      </c>
      <c r="H3663" s="4">
        <v>1950</v>
      </c>
      <c r="J3663" t="str">
        <f t="shared" si="114"/>
        <v>0000194200Current Unit Population</v>
      </c>
      <c r="K3663" s="4">
        <f t="shared" si="115"/>
        <v>1950</v>
      </c>
    </row>
    <row r="3664" spans="1:11">
      <c r="A3664" t="s">
        <v>1238</v>
      </c>
      <c r="B3664" t="s">
        <v>10</v>
      </c>
      <c r="C3664" s="3">
        <v>46128</v>
      </c>
      <c r="D3664" t="s">
        <v>1231</v>
      </c>
      <c r="E3664" t="s">
        <v>21</v>
      </c>
      <c r="F3664" t="s">
        <v>1239</v>
      </c>
      <c r="G3664" t="s">
        <v>16</v>
      </c>
      <c r="H3664" s="4">
        <v>0</v>
      </c>
      <c r="J3664" t="str">
        <f t="shared" si="114"/>
        <v>0000194200Consolidated City Population</v>
      </c>
      <c r="K3664" s="4">
        <f t="shared" si="115"/>
        <v>0</v>
      </c>
    </row>
    <row r="3665" spans="1:11">
      <c r="A3665" t="s">
        <v>1238</v>
      </c>
      <c r="B3665" t="s">
        <v>10</v>
      </c>
      <c r="C3665" s="3">
        <v>46128</v>
      </c>
      <c r="D3665" t="s">
        <v>1231</v>
      </c>
      <c r="E3665" t="s">
        <v>21</v>
      </c>
      <c r="F3665" t="s">
        <v>1239</v>
      </c>
      <c r="G3665" t="s">
        <v>17</v>
      </c>
      <c r="H3665" s="4">
        <v>0</v>
      </c>
      <c r="J3665" t="str">
        <f t="shared" si="114"/>
        <v>0000194200Registered Automobiles</v>
      </c>
      <c r="K3665" s="4">
        <f t="shared" si="115"/>
        <v>0</v>
      </c>
    </row>
    <row r="3666" spans="1:11">
      <c r="A3666" t="s">
        <v>1238</v>
      </c>
      <c r="B3666" t="s">
        <v>10</v>
      </c>
      <c r="C3666" s="3">
        <v>46128</v>
      </c>
      <c r="D3666" t="s">
        <v>1231</v>
      </c>
      <c r="E3666" t="s">
        <v>21</v>
      </c>
      <c r="F3666" t="s">
        <v>1239</v>
      </c>
      <c r="G3666" t="s">
        <v>18</v>
      </c>
      <c r="H3666" s="4">
        <v>0</v>
      </c>
      <c r="J3666" t="str">
        <f t="shared" si="114"/>
        <v>0000194200Registered Vehicles</v>
      </c>
      <c r="K3666" s="4">
        <f t="shared" si="115"/>
        <v>0</v>
      </c>
    </row>
    <row r="3667" spans="1:11">
      <c r="A3667" t="s">
        <v>1238</v>
      </c>
      <c r="B3667" t="s">
        <v>10</v>
      </c>
      <c r="C3667" s="3">
        <v>46128</v>
      </c>
      <c r="D3667" t="s">
        <v>1231</v>
      </c>
      <c r="E3667" t="s">
        <v>21</v>
      </c>
      <c r="F3667" t="s">
        <v>1239</v>
      </c>
      <c r="G3667" t="s">
        <v>19</v>
      </c>
      <c r="H3667" s="4">
        <v>15.02</v>
      </c>
      <c r="J3667" t="str">
        <f t="shared" si="114"/>
        <v>0000194200Miles of Road of Unit</v>
      </c>
      <c r="K3667" s="4">
        <f t="shared" si="115"/>
        <v>15.02</v>
      </c>
    </row>
    <row r="3668" spans="1:11">
      <c r="A3668" t="s">
        <v>1240</v>
      </c>
      <c r="B3668" t="s">
        <v>10</v>
      </c>
      <c r="C3668" s="3">
        <v>46128</v>
      </c>
      <c r="D3668" t="s">
        <v>1241</v>
      </c>
      <c r="E3668" t="s">
        <v>12</v>
      </c>
      <c r="F3668" t="s">
        <v>13</v>
      </c>
      <c r="G3668" t="s">
        <v>14</v>
      </c>
      <c r="H3668" s="4">
        <v>48462</v>
      </c>
      <c r="J3668" t="str">
        <f t="shared" si="114"/>
        <v>0000077907Decennial Unit Population</v>
      </c>
      <c r="K3668" s="4">
        <f t="shared" si="115"/>
        <v>48462</v>
      </c>
    </row>
    <row r="3669" spans="1:11">
      <c r="A3669" t="s">
        <v>1240</v>
      </c>
      <c r="B3669" t="s">
        <v>10</v>
      </c>
      <c r="C3669" s="3">
        <v>46128</v>
      </c>
      <c r="D3669" t="s">
        <v>1241</v>
      </c>
      <c r="E3669" t="s">
        <v>12</v>
      </c>
      <c r="F3669" t="s">
        <v>13</v>
      </c>
      <c r="G3669" t="s">
        <v>15</v>
      </c>
      <c r="H3669" s="4">
        <v>48462</v>
      </c>
      <c r="J3669" t="str">
        <f t="shared" si="114"/>
        <v>0000077907Current Unit Population</v>
      </c>
      <c r="K3669" s="4">
        <f t="shared" si="115"/>
        <v>48462</v>
      </c>
    </row>
    <row r="3670" spans="1:11">
      <c r="A3670" t="s">
        <v>1240</v>
      </c>
      <c r="B3670" t="s">
        <v>10</v>
      </c>
      <c r="C3670" s="3">
        <v>46128</v>
      </c>
      <c r="D3670" t="s">
        <v>1241</v>
      </c>
      <c r="E3670" t="s">
        <v>12</v>
      </c>
      <c r="F3670" t="s">
        <v>13</v>
      </c>
      <c r="G3670" t="s">
        <v>16</v>
      </c>
      <c r="H3670" s="4">
        <v>0</v>
      </c>
      <c r="J3670" t="str">
        <f t="shared" si="114"/>
        <v>0000077907Consolidated City Population</v>
      </c>
      <c r="K3670" s="4">
        <f t="shared" si="115"/>
        <v>0</v>
      </c>
    </row>
    <row r="3671" spans="1:11">
      <c r="A3671" t="s">
        <v>1240</v>
      </c>
      <c r="B3671" t="s">
        <v>10</v>
      </c>
      <c r="C3671" s="3">
        <v>46128</v>
      </c>
      <c r="D3671" t="s">
        <v>1241</v>
      </c>
      <c r="E3671" t="s">
        <v>12</v>
      </c>
      <c r="F3671" t="s">
        <v>13</v>
      </c>
      <c r="G3671" t="s">
        <v>17</v>
      </c>
      <c r="H3671" s="4">
        <v>46054</v>
      </c>
      <c r="J3671" t="str">
        <f t="shared" si="114"/>
        <v>0000077907Registered Automobiles</v>
      </c>
      <c r="K3671" s="4">
        <f t="shared" si="115"/>
        <v>46054</v>
      </c>
    </row>
    <row r="3672" spans="1:11">
      <c r="A3672" t="s">
        <v>1240</v>
      </c>
      <c r="B3672" t="s">
        <v>10</v>
      </c>
      <c r="C3672" s="3">
        <v>46128</v>
      </c>
      <c r="D3672" t="s">
        <v>1241</v>
      </c>
      <c r="E3672" t="s">
        <v>12</v>
      </c>
      <c r="F3672" t="s">
        <v>13</v>
      </c>
      <c r="G3672" t="s">
        <v>18</v>
      </c>
      <c r="H3672" s="4">
        <v>77390</v>
      </c>
      <c r="J3672" t="str">
        <f t="shared" si="114"/>
        <v>0000077907Registered Vehicles</v>
      </c>
      <c r="K3672" s="4">
        <f t="shared" si="115"/>
        <v>77390</v>
      </c>
    </row>
    <row r="3673" spans="1:11">
      <c r="A3673" t="s">
        <v>1240</v>
      </c>
      <c r="B3673" t="s">
        <v>10</v>
      </c>
      <c r="C3673" s="3">
        <v>46128</v>
      </c>
      <c r="D3673" t="s">
        <v>1241</v>
      </c>
      <c r="E3673" t="s">
        <v>12</v>
      </c>
      <c r="F3673" t="s">
        <v>13</v>
      </c>
      <c r="G3673" t="s">
        <v>19</v>
      </c>
      <c r="H3673" s="4">
        <v>753.1</v>
      </c>
      <c r="J3673" t="str">
        <f t="shared" si="114"/>
        <v>0000077907Miles of Road of Unit</v>
      </c>
      <c r="K3673" s="4">
        <f t="shared" si="115"/>
        <v>753.1</v>
      </c>
    </row>
    <row r="3674" spans="1:11">
      <c r="A3674" t="s">
        <v>1242</v>
      </c>
      <c r="B3674" t="s">
        <v>10</v>
      </c>
      <c r="C3674" s="3">
        <v>46128</v>
      </c>
      <c r="D3674" t="s">
        <v>1241</v>
      </c>
      <c r="E3674" t="s">
        <v>21</v>
      </c>
      <c r="F3674" t="s">
        <v>1243</v>
      </c>
      <c r="G3674" t="s">
        <v>14</v>
      </c>
      <c r="H3674" s="4">
        <v>6712</v>
      </c>
      <c r="J3674" t="str">
        <f t="shared" si="114"/>
        <v>0000194205Decennial Unit Population</v>
      </c>
      <c r="K3674" s="4">
        <f t="shared" si="115"/>
        <v>6712</v>
      </c>
    </row>
    <row r="3675" spans="1:11">
      <c r="A3675" t="s">
        <v>1242</v>
      </c>
      <c r="B3675" t="s">
        <v>10</v>
      </c>
      <c r="C3675" s="3">
        <v>46128</v>
      </c>
      <c r="D3675" t="s">
        <v>1241</v>
      </c>
      <c r="E3675" t="s">
        <v>21</v>
      </c>
      <c r="F3675" t="s">
        <v>1243</v>
      </c>
      <c r="G3675" t="s">
        <v>15</v>
      </c>
      <c r="H3675" s="4">
        <v>6712</v>
      </c>
      <c r="J3675" t="str">
        <f t="shared" si="114"/>
        <v>0000194205Current Unit Population</v>
      </c>
      <c r="K3675" s="4">
        <f t="shared" si="115"/>
        <v>6712</v>
      </c>
    </row>
    <row r="3676" spans="1:11">
      <c r="A3676" t="s">
        <v>1242</v>
      </c>
      <c r="B3676" t="s">
        <v>10</v>
      </c>
      <c r="C3676" s="3">
        <v>46128</v>
      </c>
      <c r="D3676" t="s">
        <v>1241</v>
      </c>
      <c r="E3676" t="s">
        <v>21</v>
      </c>
      <c r="F3676" t="s">
        <v>1243</v>
      </c>
      <c r="G3676" t="s">
        <v>16</v>
      </c>
      <c r="H3676" s="4">
        <v>0</v>
      </c>
      <c r="J3676" t="str">
        <f t="shared" si="114"/>
        <v>0000194205Consolidated City Population</v>
      </c>
      <c r="K3676" s="4">
        <f t="shared" si="115"/>
        <v>0</v>
      </c>
    </row>
    <row r="3677" spans="1:11">
      <c r="A3677" t="s">
        <v>1242</v>
      </c>
      <c r="B3677" t="s">
        <v>10</v>
      </c>
      <c r="C3677" s="3">
        <v>46128</v>
      </c>
      <c r="D3677" t="s">
        <v>1241</v>
      </c>
      <c r="E3677" t="s">
        <v>21</v>
      </c>
      <c r="F3677" t="s">
        <v>1243</v>
      </c>
      <c r="G3677" t="s">
        <v>17</v>
      </c>
      <c r="H3677" s="4">
        <v>0</v>
      </c>
      <c r="J3677" t="str">
        <f t="shared" si="114"/>
        <v>0000194205Registered Automobiles</v>
      </c>
      <c r="K3677" s="4">
        <f t="shared" si="115"/>
        <v>0</v>
      </c>
    </row>
    <row r="3678" spans="1:11">
      <c r="A3678" t="s">
        <v>1242</v>
      </c>
      <c r="B3678" t="s">
        <v>10</v>
      </c>
      <c r="C3678" s="3">
        <v>46128</v>
      </c>
      <c r="D3678" t="s">
        <v>1241</v>
      </c>
      <c r="E3678" t="s">
        <v>21</v>
      </c>
      <c r="F3678" t="s">
        <v>1243</v>
      </c>
      <c r="G3678" t="s">
        <v>18</v>
      </c>
      <c r="H3678" s="4">
        <v>0</v>
      </c>
      <c r="J3678" t="str">
        <f t="shared" si="114"/>
        <v>0000194205Registered Vehicles</v>
      </c>
      <c r="K3678" s="4">
        <f t="shared" si="115"/>
        <v>0</v>
      </c>
    </row>
    <row r="3679" spans="1:11">
      <c r="A3679" t="s">
        <v>1242</v>
      </c>
      <c r="B3679" t="s">
        <v>10</v>
      </c>
      <c r="C3679" s="3">
        <v>46128</v>
      </c>
      <c r="D3679" t="s">
        <v>1241</v>
      </c>
      <c r="E3679" t="s">
        <v>21</v>
      </c>
      <c r="F3679" t="s">
        <v>1243</v>
      </c>
      <c r="G3679" t="s">
        <v>19</v>
      </c>
      <c r="H3679" s="4">
        <v>44.25</v>
      </c>
      <c r="J3679" t="str">
        <f t="shared" si="114"/>
        <v>0000194205Miles of Road of Unit</v>
      </c>
      <c r="K3679" s="4">
        <f t="shared" si="115"/>
        <v>44.25</v>
      </c>
    </row>
    <row r="3680" spans="1:11">
      <c r="A3680" t="s">
        <v>1244</v>
      </c>
      <c r="B3680" t="s">
        <v>10</v>
      </c>
      <c r="C3680" s="3">
        <v>46128</v>
      </c>
      <c r="D3680" t="s">
        <v>1241</v>
      </c>
      <c r="E3680" t="s">
        <v>21</v>
      </c>
      <c r="F3680" t="s">
        <v>1245</v>
      </c>
      <c r="G3680" t="s">
        <v>16</v>
      </c>
      <c r="H3680" s="4">
        <v>0</v>
      </c>
      <c r="J3680" t="str">
        <f t="shared" si="114"/>
        <v>0000194207Consolidated City Population</v>
      </c>
      <c r="K3680" s="4">
        <f t="shared" si="115"/>
        <v>0</v>
      </c>
    </row>
    <row r="3681" spans="1:11">
      <c r="A3681" t="s">
        <v>1244</v>
      </c>
      <c r="B3681" t="s">
        <v>10</v>
      </c>
      <c r="C3681" s="3">
        <v>46128</v>
      </c>
      <c r="D3681" t="s">
        <v>1241</v>
      </c>
      <c r="E3681" t="s">
        <v>21</v>
      </c>
      <c r="F3681" t="s">
        <v>1245</v>
      </c>
      <c r="G3681" t="s">
        <v>19</v>
      </c>
      <c r="H3681" s="4">
        <v>27.07</v>
      </c>
      <c r="J3681" t="str">
        <f t="shared" si="114"/>
        <v>0000194207Miles of Road of Unit</v>
      </c>
      <c r="K3681" s="4">
        <f t="shared" si="115"/>
        <v>27.07</v>
      </c>
    </row>
    <row r="3682" spans="1:11">
      <c r="A3682" t="s">
        <v>1244</v>
      </c>
      <c r="B3682" t="s">
        <v>10</v>
      </c>
      <c r="C3682" s="3">
        <v>46128</v>
      </c>
      <c r="D3682" t="s">
        <v>1241</v>
      </c>
      <c r="E3682" t="s">
        <v>21</v>
      </c>
      <c r="F3682" t="s">
        <v>1245</v>
      </c>
      <c r="G3682" t="s">
        <v>18</v>
      </c>
      <c r="H3682" s="4">
        <v>0</v>
      </c>
      <c r="J3682" t="str">
        <f t="shared" si="114"/>
        <v>0000194207Registered Vehicles</v>
      </c>
      <c r="K3682" s="4">
        <f t="shared" si="115"/>
        <v>0</v>
      </c>
    </row>
    <row r="3683" spans="1:11">
      <c r="A3683" t="s">
        <v>1244</v>
      </c>
      <c r="B3683" t="s">
        <v>10</v>
      </c>
      <c r="C3683" s="3">
        <v>46128</v>
      </c>
      <c r="D3683" t="s">
        <v>1241</v>
      </c>
      <c r="E3683" t="s">
        <v>21</v>
      </c>
      <c r="F3683" t="s">
        <v>1245</v>
      </c>
      <c r="G3683" t="s">
        <v>17</v>
      </c>
      <c r="H3683" s="4">
        <v>0</v>
      </c>
      <c r="J3683" t="str">
        <f t="shared" si="114"/>
        <v>0000194207Registered Automobiles</v>
      </c>
      <c r="K3683" s="4">
        <f t="shared" si="115"/>
        <v>0</v>
      </c>
    </row>
    <row r="3684" spans="1:11">
      <c r="A3684" t="s">
        <v>1244</v>
      </c>
      <c r="B3684" t="s">
        <v>10</v>
      </c>
      <c r="C3684" s="3">
        <v>46128</v>
      </c>
      <c r="D3684" t="s">
        <v>1241</v>
      </c>
      <c r="E3684" t="s">
        <v>21</v>
      </c>
      <c r="F3684" t="s">
        <v>1245</v>
      </c>
      <c r="G3684" t="s">
        <v>15</v>
      </c>
      <c r="H3684" s="4">
        <v>3693</v>
      </c>
      <c r="J3684" t="str">
        <f t="shared" si="114"/>
        <v>0000194207Current Unit Population</v>
      </c>
      <c r="K3684" s="4">
        <f t="shared" si="115"/>
        <v>3693</v>
      </c>
    </row>
    <row r="3685" spans="1:11">
      <c r="A3685" t="s">
        <v>1244</v>
      </c>
      <c r="B3685" t="s">
        <v>10</v>
      </c>
      <c r="C3685" s="3">
        <v>46128</v>
      </c>
      <c r="D3685" t="s">
        <v>1241</v>
      </c>
      <c r="E3685" t="s">
        <v>21</v>
      </c>
      <c r="F3685" t="s">
        <v>1245</v>
      </c>
      <c r="G3685" t="s">
        <v>14</v>
      </c>
      <c r="H3685" s="4">
        <v>3693</v>
      </c>
      <c r="J3685" t="str">
        <f t="shared" si="114"/>
        <v>0000194207Decennial Unit Population</v>
      </c>
      <c r="K3685" s="4">
        <f t="shared" si="115"/>
        <v>3693</v>
      </c>
    </row>
    <row r="3686" spans="1:11">
      <c r="A3686" t="s">
        <v>1246</v>
      </c>
      <c r="B3686" t="s">
        <v>10</v>
      </c>
      <c r="C3686" s="3">
        <v>46128</v>
      </c>
      <c r="D3686" t="s">
        <v>1241</v>
      </c>
      <c r="E3686" t="s">
        <v>21</v>
      </c>
      <c r="F3686" t="s">
        <v>1247</v>
      </c>
      <c r="G3686" t="s">
        <v>14</v>
      </c>
      <c r="H3686" s="4">
        <v>644</v>
      </c>
      <c r="J3686" t="str">
        <f t="shared" si="114"/>
        <v>0000194208Decennial Unit Population</v>
      </c>
      <c r="K3686" s="4">
        <f t="shared" si="115"/>
        <v>644</v>
      </c>
    </row>
    <row r="3687" spans="1:11">
      <c r="A3687" t="s">
        <v>1246</v>
      </c>
      <c r="B3687" t="s">
        <v>10</v>
      </c>
      <c r="C3687" s="3">
        <v>46128</v>
      </c>
      <c r="D3687" t="s">
        <v>1241</v>
      </c>
      <c r="E3687" t="s">
        <v>21</v>
      </c>
      <c r="F3687" t="s">
        <v>1247</v>
      </c>
      <c r="G3687" t="s">
        <v>15</v>
      </c>
      <c r="H3687" s="4">
        <v>644</v>
      </c>
      <c r="J3687" t="str">
        <f t="shared" si="114"/>
        <v>0000194208Current Unit Population</v>
      </c>
      <c r="K3687" s="4">
        <f t="shared" si="115"/>
        <v>644</v>
      </c>
    </row>
    <row r="3688" spans="1:11">
      <c r="A3688" t="s">
        <v>1246</v>
      </c>
      <c r="B3688" t="s">
        <v>10</v>
      </c>
      <c r="C3688" s="3">
        <v>46128</v>
      </c>
      <c r="D3688" t="s">
        <v>1241</v>
      </c>
      <c r="E3688" t="s">
        <v>21</v>
      </c>
      <c r="F3688" t="s">
        <v>1247</v>
      </c>
      <c r="G3688" t="s">
        <v>16</v>
      </c>
      <c r="H3688" s="4">
        <v>0</v>
      </c>
      <c r="J3688" t="str">
        <f t="shared" si="114"/>
        <v>0000194208Consolidated City Population</v>
      </c>
      <c r="K3688" s="4">
        <f t="shared" si="115"/>
        <v>0</v>
      </c>
    </row>
    <row r="3689" spans="1:11">
      <c r="A3689" t="s">
        <v>1246</v>
      </c>
      <c r="B3689" t="s">
        <v>10</v>
      </c>
      <c r="C3689" s="3">
        <v>46128</v>
      </c>
      <c r="D3689" t="s">
        <v>1241</v>
      </c>
      <c r="E3689" t="s">
        <v>21</v>
      </c>
      <c r="F3689" t="s">
        <v>1247</v>
      </c>
      <c r="G3689" t="s">
        <v>17</v>
      </c>
      <c r="H3689" s="4">
        <v>0</v>
      </c>
      <c r="J3689" t="str">
        <f t="shared" si="114"/>
        <v>0000194208Registered Automobiles</v>
      </c>
      <c r="K3689" s="4">
        <f t="shared" si="115"/>
        <v>0</v>
      </c>
    </row>
    <row r="3690" spans="1:11">
      <c r="A3690" t="s">
        <v>1246</v>
      </c>
      <c r="B3690" t="s">
        <v>10</v>
      </c>
      <c r="C3690" s="3">
        <v>46128</v>
      </c>
      <c r="D3690" t="s">
        <v>1241</v>
      </c>
      <c r="E3690" t="s">
        <v>21</v>
      </c>
      <c r="F3690" t="s">
        <v>1247</v>
      </c>
      <c r="G3690" t="s">
        <v>18</v>
      </c>
      <c r="H3690" s="4">
        <v>0</v>
      </c>
      <c r="J3690" t="str">
        <f t="shared" si="114"/>
        <v>0000194208Registered Vehicles</v>
      </c>
      <c r="K3690" s="4">
        <f t="shared" si="115"/>
        <v>0</v>
      </c>
    </row>
    <row r="3691" spans="1:11">
      <c r="A3691" t="s">
        <v>1246</v>
      </c>
      <c r="B3691" t="s">
        <v>10</v>
      </c>
      <c r="C3691" s="3">
        <v>46128</v>
      </c>
      <c r="D3691" t="s">
        <v>1241</v>
      </c>
      <c r="E3691" t="s">
        <v>21</v>
      </c>
      <c r="F3691" t="s">
        <v>1247</v>
      </c>
      <c r="G3691" t="s">
        <v>19</v>
      </c>
      <c r="H3691" s="4">
        <v>6.45</v>
      </c>
      <c r="J3691" t="str">
        <f t="shared" si="114"/>
        <v>0000194208Miles of Road of Unit</v>
      </c>
      <c r="K3691" s="4">
        <f t="shared" si="115"/>
        <v>6.45</v>
      </c>
    </row>
    <row r="3692" spans="1:11">
      <c r="A3692" t="s">
        <v>1248</v>
      </c>
      <c r="B3692" t="s">
        <v>10</v>
      </c>
      <c r="C3692" s="3">
        <v>46128</v>
      </c>
      <c r="D3692" t="s">
        <v>1241</v>
      </c>
      <c r="E3692" t="s">
        <v>21</v>
      </c>
      <c r="F3692" t="s">
        <v>1249</v>
      </c>
      <c r="G3692" t="s">
        <v>14</v>
      </c>
      <c r="H3692" s="4">
        <v>830</v>
      </c>
      <c r="J3692" t="str">
        <f t="shared" si="114"/>
        <v>0000194209Decennial Unit Population</v>
      </c>
      <c r="K3692" s="4">
        <f t="shared" si="115"/>
        <v>830</v>
      </c>
    </row>
    <row r="3693" spans="1:11">
      <c r="A3693" t="s">
        <v>1248</v>
      </c>
      <c r="B3693" t="s">
        <v>10</v>
      </c>
      <c r="C3693" s="3">
        <v>46128</v>
      </c>
      <c r="D3693" t="s">
        <v>1241</v>
      </c>
      <c r="E3693" t="s">
        <v>21</v>
      </c>
      <c r="F3693" t="s">
        <v>1249</v>
      </c>
      <c r="G3693" t="s">
        <v>19</v>
      </c>
      <c r="H3693" s="4">
        <v>7.59</v>
      </c>
      <c r="J3693" t="str">
        <f t="shared" si="114"/>
        <v>0000194209Miles of Road of Unit</v>
      </c>
      <c r="K3693" s="4">
        <f t="shared" si="115"/>
        <v>7.59</v>
      </c>
    </row>
    <row r="3694" spans="1:11">
      <c r="A3694" t="s">
        <v>1248</v>
      </c>
      <c r="B3694" t="s">
        <v>10</v>
      </c>
      <c r="C3694" s="3">
        <v>46128</v>
      </c>
      <c r="D3694" t="s">
        <v>1241</v>
      </c>
      <c r="E3694" t="s">
        <v>21</v>
      </c>
      <c r="F3694" t="s">
        <v>1249</v>
      </c>
      <c r="G3694" t="s">
        <v>18</v>
      </c>
      <c r="H3694" s="4">
        <v>0</v>
      </c>
      <c r="J3694" t="str">
        <f t="shared" si="114"/>
        <v>0000194209Registered Vehicles</v>
      </c>
      <c r="K3694" s="4">
        <f t="shared" si="115"/>
        <v>0</v>
      </c>
    </row>
    <row r="3695" spans="1:11">
      <c r="A3695" t="s">
        <v>1248</v>
      </c>
      <c r="B3695" t="s">
        <v>10</v>
      </c>
      <c r="C3695" s="3">
        <v>46128</v>
      </c>
      <c r="D3695" t="s">
        <v>1241</v>
      </c>
      <c r="E3695" t="s">
        <v>21</v>
      </c>
      <c r="F3695" t="s">
        <v>1249</v>
      </c>
      <c r="G3695" t="s">
        <v>17</v>
      </c>
      <c r="H3695" s="4">
        <v>0</v>
      </c>
      <c r="J3695" t="str">
        <f t="shared" si="114"/>
        <v>0000194209Registered Automobiles</v>
      </c>
      <c r="K3695" s="4">
        <f t="shared" si="115"/>
        <v>0</v>
      </c>
    </row>
    <row r="3696" spans="1:11">
      <c r="A3696" t="s">
        <v>1248</v>
      </c>
      <c r="B3696" t="s">
        <v>10</v>
      </c>
      <c r="C3696" s="3">
        <v>46128</v>
      </c>
      <c r="D3696" t="s">
        <v>1241</v>
      </c>
      <c r="E3696" t="s">
        <v>21</v>
      </c>
      <c r="F3696" t="s">
        <v>1249</v>
      </c>
      <c r="G3696" t="s">
        <v>15</v>
      </c>
      <c r="H3696" s="4">
        <v>830</v>
      </c>
      <c r="J3696" t="str">
        <f t="shared" si="114"/>
        <v>0000194209Current Unit Population</v>
      </c>
      <c r="K3696" s="4">
        <f t="shared" si="115"/>
        <v>830</v>
      </c>
    </row>
    <row r="3697" spans="1:11">
      <c r="A3697" t="s">
        <v>1248</v>
      </c>
      <c r="B3697" t="s">
        <v>10</v>
      </c>
      <c r="C3697" s="3">
        <v>46128</v>
      </c>
      <c r="D3697" t="s">
        <v>1241</v>
      </c>
      <c r="E3697" t="s">
        <v>21</v>
      </c>
      <c r="F3697" t="s">
        <v>1249</v>
      </c>
      <c r="G3697" t="s">
        <v>16</v>
      </c>
      <c r="H3697" s="4">
        <v>0</v>
      </c>
      <c r="J3697" t="str">
        <f t="shared" si="114"/>
        <v>0000194209Consolidated City Population</v>
      </c>
      <c r="K3697" s="4">
        <f t="shared" si="115"/>
        <v>0</v>
      </c>
    </row>
    <row r="3698" spans="1:11">
      <c r="A3698" t="s">
        <v>1250</v>
      </c>
      <c r="B3698" t="s">
        <v>10</v>
      </c>
      <c r="C3698" s="3">
        <v>46128</v>
      </c>
      <c r="D3698" t="s">
        <v>1241</v>
      </c>
      <c r="E3698" t="s">
        <v>21</v>
      </c>
      <c r="F3698" t="s">
        <v>1251</v>
      </c>
      <c r="G3698" t="s">
        <v>14</v>
      </c>
      <c r="H3698" s="4">
        <v>3344</v>
      </c>
      <c r="J3698" t="str">
        <f t="shared" si="114"/>
        <v>0000194210Decennial Unit Population</v>
      </c>
      <c r="K3698" s="4">
        <f t="shared" si="115"/>
        <v>3344</v>
      </c>
    </row>
    <row r="3699" spans="1:11">
      <c r="A3699" t="s">
        <v>1250</v>
      </c>
      <c r="B3699" t="s">
        <v>10</v>
      </c>
      <c r="C3699" s="3">
        <v>46128</v>
      </c>
      <c r="D3699" t="s">
        <v>1241</v>
      </c>
      <c r="E3699" t="s">
        <v>21</v>
      </c>
      <c r="F3699" t="s">
        <v>1251</v>
      </c>
      <c r="G3699" t="s">
        <v>15</v>
      </c>
      <c r="H3699" s="4">
        <v>3344</v>
      </c>
      <c r="J3699" t="str">
        <f t="shared" si="114"/>
        <v>0000194210Current Unit Population</v>
      </c>
      <c r="K3699" s="4">
        <f t="shared" si="115"/>
        <v>3344</v>
      </c>
    </row>
    <row r="3700" spans="1:11">
      <c r="A3700" t="s">
        <v>1250</v>
      </c>
      <c r="B3700" t="s">
        <v>10</v>
      </c>
      <c r="C3700" s="3">
        <v>46128</v>
      </c>
      <c r="D3700" t="s">
        <v>1241</v>
      </c>
      <c r="E3700" t="s">
        <v>21</v>
      </c>
      <c r="F3700" t="s">
        <v>1251</v>
      </c>
      <c r="G3700" t="s">
        <v>16</v>
      </c>
      <c r="H3700" s="4">
        <v>0</v>
      </c>
      <c r="J3700" t="str">
        <f t="shared" si="114"/>
        <v>0000194210Consolidated City Population</v>
      </c>
      <c r="K3700" s="4">
        <f t="shared" si="115"/>
        <v>0</v>
      </c>
    </row>
    <row r="3701" spans="1:11">
      <c r="A3701" t="s">
        <v>1250</v>
      </c>
      <c r="B3701" t="s">
        <v>10</v>
      </c>
      <c r="C3701" s="3">
        <v>46128</v>
      </c>
      <c r="D3701" t="s">
        <v>1241</v>
      </c>
      <c r="E3701" t="s">
        <v>21</v>
      </c>
      <c r="F3701" t="s">
        <v>1251</v>
      </c>
      <c r="G3701" t="s">
        <v>17</v>
      </c>
      <c r="H3701" s="4">
        <v>0</v>
      </c>
      <c r="J3701" t="str">
        <f t="shared" si="114"/>
        <v>0000194210Registered Automobiles</v>
      </c>
      <c r="K3701" s="4">
        <f t="shared" si="115"/>
        <v>0</v>
      </c>
    </row>
    <row r="3702" spans="1:11">
      <c r="A3702" t="s">
        <v>1250</v>
      </c>
      <c r="B3702" t="s">
        <v>10</v>
      </c>
      <c r="C3702" s="3">
        <v>46128</v>
      </c>
      <c r="D3702" t="s">
        <v>1241</v>
      </c>
      <c r="E3702" t="s">
        <v>21</v>
      </c>
      <c r="F3702" t="s">
        <v>1251</v>
      </c>
      <c r="G3702" t="s">
        <v>18</v>
      </c>
      <c r="H3702" s="4">
        <v>0</v>
      </c>
      <c r="J3702" t="str">
        <f t="shared" si="114"/>
        <v>0000194210Registered Vehicles</v>
      </c>
      <c r="K3702" s="4">
        <f t="shared" si="115"/>
        <v>0</v>
      </c>
    </row>
    <row r="3703" spans="1:11">
      <c r="A3703" t="s">
        <v>1250</v>
      </c>
      <c r="B3703" t="s">
        <v>10</v>
      </c>
      <c r="C3703" s="3">
        <v>46128</v>
      </c>
      <c r="D3703" t="s">
        <v>1241</v>
      </c>
      <c r="E3703" t="s">
        <v>21</v>
      </c>
      <c r="F3703" t="s">
        <v>1251</v>
      </c>
      <c r="G3703" t="s">
        <v>19</v>
      </c>
      <c r="H3703" s="4">
        <v>21.9</v>
      </c>
      <c r="J3703" t="str">
        <f t="shared" si="114"/>
        <v>0000194210Miles of Road of Unit</v>
      </c>
      <c r="K3703" s="4">
        <f t="shared" si="115"/>
        <v>21.9</v>
      </c>
    </row>
    <row r="3704" spans="1:11">
      <c r="A3704" t="s">
        <v>1252</v>
      </c>
      <c r="B3704" t="s">
        <v>10</v>
      </c>
      <c r="C3704" s="3">
        <v>46128</v>
      </c>
      <c r="D3704" t="s">
        <v>1241</v>
      </c>
      <c r="E3704" t="s">
        <v>21</v>
      </c>
      <c r="F3704" t="s">
        <v>1253</v>
      </c>
      <c r="G3704" t="s">
        <v>19</v>
      </c>
      <c r="H3704" s="4">
        <v>2.4</v>
      </c>
      <c r="J3704" t="str">
        <f t="shared" si="114"/>
        <v>0000078821Miles of Road of Unit</v>
      </c>
      <c r="K3704" s="4">
        <f t="shared" si="115"/>
        <v>2.4</v>
      </c>
    </row>
    <row r="3705" spans="1:11">
      <c r="A3705" t="s">
        <v>1252</v>
      </c>
      <c r="B3705" t="s">
        <v>10</v>
      </c>
      <c r="C3705" s="3">
        <v>46128</v>
      </c>
      <c r="D3705" t="s">
        <v>1241</v>
      </c>
      <c r="E3705" t="s">
        <v>21</v>
      </c>
      <c r="F3705" t="s">
        <v>1253</v>
      </c>
      <c r="G3705" t="s">
        <v>14</v>
      </c>
      <c r="H3705" s="4">
        <v>213</v>
      </c>
      <c r="J3705" t="str">
        <f t="shared" si="114"/>
        <v>0000078821Decennial Unit Population</v>
      </c>
      <c r="K3705" s="4">
        <f t="shared" si="115"/>
        <v>213</v>
      </c>
    </row>
    <row r="3706" spans="1:11">
      <c r="A3706" t="s">
        <v>1252</v>
      </c>
      <c r="B3706" t="s">
        <v>10</v>
      </c>
      <c r="C3706" s="3">
        <v>46128</v>
      </c>
      <c r="D3706" t="s">
        <v>1241</v>
      </c>
      <c r="E3706" t="s">
        <v>21</v>
      </c>
      <c r="F3706" t="s">
        <v>1253</v>
      </c>
      <c r="G3706" t="s">
        <v>15</v>
      </c>
      <c r="H3706" s="4">
        <v>213</v>
      </c>
      <c r="J3706" t="str">
        <f t="shared" si="114"/>
        <v>0000078821Current Unit Population</v>
      </c>
      <c r="K3706" s="4">
        <f t="shared" si="115"/>
        <v>213</v>
      </c>
    </row>
    <row r="3707" spans="1:11">
      <c r="A3707" t="s">
        <v>1252</v>
      </c>
      <c r="B3707" t="s">
        <v>10</v>
      </c>
      <c r="C3707" s="3">
        <v>46128</v>
      </c>
      <c r="D3707" t="s">
        <v>1241</v>
      </c>
      <c r="E3707" t="s">
        <v>21</v>
      </c>
      <c r="F3707" t="s">
        <v>1253</v>
      </c>
      <c r="G3707" t="s">
        <v>16</v>
      </c>
      <c r="H3707" s="4">
        <v>0</v>
      </c>
      <c r="J3707" t="str">
        <f t="shared" si="114"/>
        <v>0000078821Consolidated City Population</v>
      </c>
      <c r="K3707" s="4">
        <f t="shared" si="115"/>
        <v>0</v>
      </c>
    </row>
    <row r="3708" spans="1:11">
      <c r="A3708" t="s">
        <v>1252</v>
      </c>
      <c r="B3708" t="s">
        <v>10</v>
      </c>
      <c r="C3708" s="3">
        <v>46128</v>
      </c>
      <c r="D3708" t="s">
        <v>1241</v>
      </c>
      <c r="E3708" t="s">
        <v>21</v>
      </c>
      <c r="F3708" t="s">
        <v>1253</v>
      </c>
      <c r="G3708" t="s">
        <v>18</v>
      </c>
      <c r="H3708" s="4">
        <v>0</v>
      </c>
      <c r="J3708" t="str">
        <f t="shared" si="114"/>
        <v>0000078821Registered Vehicles</v>
      </c>
      <c r="K3708" s="4">
        <f t="shared" si="115"/>
        <v>0</v>
      </c>
    </row>
    <row r="3709" spans="1:11">
      <c r="A3709" t="s">
        <v>1252</v>
      </c>
      <c r="B3709" t="s">
        <v>10</v>
      </c>
      <c r="C3709" s="3">
        <v>46128</v>
      </c>
      <c r="D3709" t="s">
        <v>1241</v>
      </c>
      <c r="E3709" t="s">
        <v>21</v>
      </c>
      <c r="F3709" t="s">
        <v>1253</v>
      </c>
      <c r="G3709" t="s">
        <v>17</v>
      </c>
      <c r="H3709" s="4">
        <v>0</v>
      </c>
      <c r="J3709" t="str">
        <f t="shared" si="114"/>
        <v>0000078821Registered Automobiles</v>
      </c>
      <c r="K3709" s="4">
        <f t="shared" si="115"/>
        <v>0</v>
      </c>
    </row>
    <row r="3710" spans="1:11">
      <c r="A3710" t="s">
        <v>1254</v>
      </c>
      <c r="B3710" t="s">
        <v>10</v>
      </c>
      <c r="C3710" s="3">
        <v>46128</v>
      </c>
      <c r="D3710" t="s">
        <v>1255</v>
      </c>
      <c r="E3710" t="s">
        <v>12</v>
      </c>
      <c r="F3710" t="s">
        <v>13</v>
      </c>
      <c r="G3710" t="s">
        <v>15</v>
      </c>
      <c r="H3710" s="4">
        <v>19355</v>
      </c>
      <c r="J3710" t="str">
        <f t="shared" si="114"/>
        <v>0000082987Current Unit Population</v>
      </c>
      <c r="K3710" s="4">
        <f t="shared" si="115"/>
        <v>19355</v>
      </c>
    </row>
    <row r="3711" spans="1:11">
      <c r="A3711" t="s">
        <v>1254</v>
      </c>
      <c r="B3711" t="s">
        <v>10</v>
      </c>
      <c r="C3711" s="3">
        <v>46128</v>
      </c>
      <c r="D3711" t="s">
        <v>1255</v>
      </c>
      <c r="E3711" t="s">
        <v>12</v>
      </c>
      <c r="F3711" t="s">
        <v>13</v>
      </c>
      <c r="G3711" t="s">
        <v>16</v>
      </c>
      <c r="H3711" s="4">
        <v>0</v>
      </c>
      <c r="J3711" t="str">
        <f t="shared" si="114"/>
        <v>0000082987Consolidated City Population</v>
      </c>
      <c r="K3711" s="4">
        <f t="shared" si="115"/>
        <v>0</v>
      </c>
    </row>
    <row r="3712" spans="1:11">
      <c r="A3712" t="s">
        <v>1254</v>
      </c>
      <c r="B3712" t="s">
        <v>10</v>
      </c>
      <c r="C3712" s="3">
        <v>46128</v>
      </c>
      <c r="D3712" t="s">
        <v>1255</v>
      </c>
      <c r="E3712" t="s">
        <v>12</v>
      </c>
      <c r="F3712" t="s">
        <v>13</v>
      </c>
      <c r="G3712" t="s">
        <v>14</v>
      </c>
      <c r="H3712" s="4">
        <v>19355</v>
      </c>
      <c r="J3712" t="str">
        <f t="shared" si="114"/>
        <v>0000082987Decennial Unit Population</v>
      </c>
      <c r="K3712" s="4">
        <f t="shared" si="115"/>
        <v>19355</v>
      </c>
    </row>
    <row r="3713" spans="1:11">
      <c r="A3713" t="s">
        <v>1254</v>
      </c>
      <c r="B3713" t="s">
        <v>10</v>
      </c>
      <c r="C3713" s="3">
        <v>46128</v>
      </c>
      <c r="D3713" t="s">
        <v>1255</v>
      </c>
      <c r="E3713" t="s">
        <v>12</v>
      </c>
      <c r="F3713" t="s">
        <v>13</v>
      </c>
      <c r="G3713" t="s">
        <v>19</v>
      </c>
      <c r="H3713" s="4">
        <v>766.27</v>
      </c>
      <c r="J3713" t="str">
        <f t="shared" si="114"/>
        <v>0000082987Miles of Road of Unit</v>
      </c>
      <c r="K3713" s="4">
        <f t="shared" si="115"/>
        <v>766.27</v>
      </c>
    </row>
    <row r="3714" spans="1:11">
      <c r="A3714" t="s">
        <v>1254</v>
      </c>
      <c r="B3714" t="s">
        <v>10</v>
      </c>
      <c r="C3714" s="3">
        <v>46128</v>
      </c>
      <c r="D3714" t="s">
        <v>1255</v>
      </c>
      <c r="E3714" t="s">
        <v>12</v>
      </c>
      <c r="F3714" t="s">
        <v>13</v>
      </c>
      <c r="G3714" t="s">
        <v>18</v>
      </c>
      <c r="H3714" s="4">
        <v>36411</v>
      </c>
      <c r="J3714" t="str">
        <f t="shared" si="114"/>
        <v>0000082987Registered Vehicles</v>
      </c>
      <c r="K3714" s="4">
        <f t="shared" si="115"/>
        <v>36411</v>
      </c>
    </row>
    <row r="3715" spans="1:11">
      <c r="A3715" t="s">
        <v>1254</v>
      </c>
      <c r="B3715" t="s">
        <v>10</v>
      </c>
      <c r="C3715" s="3">
        <v>46128</v>
      </c>
      <c r="D3715" t="s">
        <v>1255</v>
      </c>
      <c r="E3715" t="s">
        <v>12</v>
      </c>
      <c r="F3715" t="s">
        <v>13</v>
      </c>
      <c r="G3715" t="s">
        <v>17</v>
      </c>
      <c r="H3715" s="4">
        <v>18318</v>
      </c>
      <c r="J3715" t="str">
        <f t="shared" ref="J3715:J3778" si="116">A3715&amp;G3715</f>
        <v>0000082987Registered Automobiles</v>
      </c>
      <c r="K3715" s="4">
        <f t="shared" ref="K3715:K3778" si="117">H3715</f>
        <v>18318</v>
      </c>
    </row>
    <row r="3716" spans="1:11">
      <c r="A3716" t="s">
        <v>1256</v>
      </c>
      <c r="B3716" t="s">
        <v>10</v>
      </c>
      <c r="C3716" s="3">
        <v>46128</v>
      </c>
      <c r="D3716" t="s">
        <v>1255</v>
      </c>
      <c r="E3716" t="s">
        <v>21</v>
      </c>
      <c r="F3716" t="s">
        <v>1257</v>
      </c>
      <c r="G3716" t="s">
        <v>14</v>
      </c>
      <c r="H3716" s="4">
        <v>6371</v>
      </c>
      <c r="J3716" t="str">
        <f t="shared" si="116"/>
        <v>0000194223Decennial Unit Population</v>
      </c>
      <c r="K3716" s="4">
        <f t="shared" si="117"/>
        <v>6371</v>
      </c>
    </row>
    <row r="3717" spans="1:11">
      <c r="A3717" t="s">
        <v>1256</v>
      </c>
      <c r="B3717" t="s">
        <v>10</v>
      </c>
      <c r="C3717" s="3">
        <v>46128</v>
      </c>
      <c r="D3717" t="s">
        <v>1255</v>
      </c>
      <c r="E3717" t="s">
        <v>21</v>
      </c>
      <c r="F3717" t="s">
        <v>1257</v>
      </c>
      <c r="G3717" t="s">
        <v>15</v>
      </c>
      <c r="H3717" s="4">
        <v>6371</v>
      </c>
      <c r="J3717" t="str">
        <f t="shared" si="116"/>
        <v>0000194223Current Unit Population</v>
      </c>
      <c r="K3717" s="4">
        <f t="shared" si="117"/>
        <v>6371</v>
      </c>
    </row>
    <row r="3718" spans="1:11">
      <c r="A3718" t="s">
        <v>1256</v>
      </c>
      <c r="B3718" t="s">
        <v>10</v>
      </c>
      <c r="C3718" s="3">
        <v>46128</v>
      </c>
      <c r="D3718" t="s">
        <v>1255</v>
      </c>
      <c r="E3718" t="s">
        <v>21</v>
      </c>
      <c r="F3718" t="s">
        <v>1257</v>
      </c>
      <c r="G3718" t="s">
        <v>16</v>
      </c>
      <c r="H3718" s="4">
        <v>0</v>
      </c>
      <c r="J3718" t="str">
        <f t="shared" si="116"/>
        <v>0000194223Consolidated City Population</v>
      </c>
      <c r="K3718" s="4">
        <f t="shared" si="117"/>
        <v>0</v>
      </c>
    </row>
    <row r="3719" spans="1:11">
      <c r="A3719" t="s">
        <v>1256</v>
      </c>
      <c r="B3719" t="s">
        <v>10</v>
      </c>
      <c r="C3719" s="3">
        <v>46128</v>
      </c>
      <c r="D3719" t="s">
        <v>1255</v>
      </c>
      <c r="E3719" t="s">
        <v>21</v>
      </c>
      <c r="F3719" t="s">
        <v>1257</v>
      </c>
      <c r="G3719" t="s">
        <v>17</v>
      </c>
      <c r="H3719" s="4">
        <v>0</v>
      </c>
      <c r="J3719" t="str">
        <f t="shared" si="116"/>
        <v>0000194223Registered Automobiles</v>
      </c>
      <c r="K3719" s="4">
        <f t="shared" si="117"/>
        <v>0</v>
      </c>
    </row>
    <row r="3720" spans="1:11">
      <c r="A3720" t="s">
        <v>1256</v>
      </c>
      <c r="B3720" t="s">
        <v>10</v>
      </c>
      <c r="C3720" s="3">
        <v>46128</v>
      </c>
      <c r="D3720" t="s">
        <v>1255</v>
      </c>
      <c r="E3720" t="s">
        <v>21</v>
      </c>
      <c r="F3720" t="s">
        <v>1257</v>
      </c>
      <c r="G3720" t="s">
        <v>18</v>
      </c>
      <c r="H3720" s="4">
        <v>0</v>
      </c>
      <c r="J3720" t="str">
        <f t="shared" si="116"/>
        <v>0000194223Registered Vehicles</v>
      </c>
      <c r="K3720" s="4">
        <f t="shared" si="117"/>
        <v>0</v>
      </c>
    </row>
    <row r="3721" spans="1:11">
      <c r="A3721" t="s">
        <v>1256</v>
      </c>
      <c r="B3721" t="s">
        <v>10</v>
      </c>
      <c r="C3721" s="3">
        <v>46128</v>
      </c>
      <c r="D3721" t="s">
        <v>1255</v>
      </c>
      <c r="E3721" t="s">
        <v>21</v>
      </c>
      <c r="F3721" t="s">
        <v>1257</v>
      </c>
      <c r="G3721" t="s">
        <v>19</v>
      </c>
      <c r="H3721" s="4">
        <v>43.34</v>
      </c>
      <c r="J3721" t="str">
        <f t="shared" si="116"/>
        <v>0000194223Miles of Road of Unit</v>
      </c>
      <c r="K3721" s="4">
        <f t="shared" si="117"/>
        <v>43.34</v>
      </c>
    </row>
    <row r="3722" spans="1:11">
      <c r="A3722" t="s">
        <v>1258</v>
      </c>
      <c r="B3722" t="s">
        <v>10</v>
      </c>
      <c r="C3722" s="3">
        <v>46128</v>
      </c>
      <c r="D3722" t="s">
        <v>1255</v>
      </c>
      <c r="E3722" t="s">
        <v>21</v>
      </c>
      <c r="F3722" t="s">
        <v>1259</v>
      </c>
      <c r="G3722" t="s">
        <v>14</v>
      </c>
      <c r="H3722" s="4">
        <v>529</v>
      </c>
      <c r="J3722" t="str">
        <f t="shared" si="116"/>
        <v>0000194217Decennial Unit Population</v>
      </c>
      <c r="K3722" s="4">
        <f t="shared" si="117"/>
        <v>529</v>
      </c>
    </row>
    <row r="3723" spans="1:11">
      <c r="A3723" t="s">
        <v>1258</v>
      </c>
      <c r="B3723" t="s">
        <v>10</v>
      </c>
      <c r="C3723" s="3">
        <v>46128</v>
      </c>
      <c r="D3723" t="s">
        <v>1255</v>
      </c>
      <c r="E3723" t="s">
        <v>21</v>
      </c>
      <c r="F3723" t="s">
        <v>1259</v>
      </c>
      <c r="G3723" t="s">
        <v>16</v>
      </c>
      <c r="H3723" s="4">
        <v>0</v>
      </c>
      <c r="J3723" t="str">
        <f t="shared" si="116"/>
        <v>0000194217Consolidated City Population</v>
      </c>
      <c r="K3723" s="4">
        <f t="shared" si="117"/>
        <v>0</v>
      </c>
    </row>
    <row r="3724" spans="1:11">
      <c r="A3724" t="s">
        <v>1258</v>
      </c>
      <c r="B3724" t="s">
        <v>10</v>
      </c>
      <c r="C3724" s="3">
        <v>46128</v>
      </c>
      <c r="D3724" t="s">
        <v>1255</v>
      </c>
      <c r="E3724" t="s">
        <v>21</v>
      </c>
      <c r="F3724" t="s">
        <v>1259</v>
      </c>
      <c r="G3724" t="s">
        <v>15</v>
      </c>
      <c r="H3724" s="4">
        <v>529</v>
      </c>
      <c r="J3724" t="str">
        <f t="shared" si="116"/>
        <v>0000194217Current Unit Population</v>
      </c>
      <c r="K3724" s="4">
        <f t="shared" si="117"/>
        <v>529</v>
      </c>
    </row>
    <row r="3725" spans="1:11">
      <c r="A3725" t="s">
        <v>1258</v>
      </c>
      <c r="B3725" t="s">
        <v>10</v>
      </c>
      <c r="C3725" s="3">
        <v>46128</v>
      </c>
      <c r="D3725" t="s">
        <v>1255</v>
      </c>
      <c r="E3725" t="s">
        <v>21</v>
      </c>
      <c r="F3725" t="s">
        <v>1259</v>
      </c>
      <c r="G3725" t="s">
        <v>19</v>
      </c>
      <c r="H3725" s="4">
        <v>5.74</v>
      </c>
      <c r="J3725" t="str">
        <f t="shared" si="116"/>
        <v>0000194217Miles of Road of Unit</v>
      </c>
      <c r="K3725" s="4">
        <f t="shared" si="117"/>
        <v>5.74</v>
      </c>
    </row>
    <row r="3726" spans="1:11">
      <c r="A3726" t="s">
        <v>1258</v>
      </c>
      <c r="B3726" t="s">
        <v>10</v>
      </c>
      <c r="C3726" s="3">
        <v>46128</v>
      </c>
      <c r="D3726" t="s">
        <v>1255</v>
      </c>
      <c r="E3726" t="s">
        <v>21</v>
      </c>
      <c r="F3726" t="s">
        <v>1259</v>
      </c>
      <c r="G3726" t="s">
        <v>18</v>
      </c>
      <c r="H3726" s="4">
        <v>0</v>
      </c>
      <c r="J3726" t="str">
        <f t="shared" si="116"/>
        <v>0000194217Registered Vehicles</v>
      </c>
      <c r="K3726" s="4">
        <f t="shared" si="117"/>
        <v>0</v>
      </c>
    </row>
    <row r="3727" spans="1:11">
      <c r="A3727" t="s">
        <v>1258</v>
      </c>
      <c r="B3727" t="s">
        <v>10</v>
      </c>
      <c r="C3727" s="3">
        <v>46128</v>
      </c>
      <c r="D3727" t="s">
        <v>1255</v>
      </c>
      <c r="E3727" t="s">
        <v>21</v>
      </c>
      <c r="F3727" t="s">
        <v>1259</v>
      </c>
      <c r="G3727" t="s">
        <v>17</v>
      </c>
      <c r="H3727" s="4">
        <v>0</v>
      </c>
      <c r="J3727" t="str">
        <f t="shared" si="116"/>
        <v>0000194217Registered Automobiles</v>
      </c>
      <c r="K3727" s="4">
        <f t="shared" si="117"/>
        <v>0</v>
      </c>
    </row>
    <row r="3728" spans="1:11">
      <c r="A3728" t="s">
        <v>1260</v>
      </c>
      <c r="B3728" t="s">
        <v>10</v>
      </c>
      <c r="C3728" s="3">
        <v>46128</v>
      </c>
      <c r="D3728" t="s">
        <v>1255</v>
      </c>
      <c r="E3728" t="s">
        <v>21</v>
      </c>
      <c r="F3728" t="s">
        <v>1261</v>
      </c>
      <c r="G3728" t="s">
        <v>19</v>
      </c>
      <c r="H3728" s="4">
        <v>0</v>
      </c>
      <c r="J3728" t="str">
        <f t="shared" si="116"/>
        <v>0000194218Miles of Road of Unit</v>
      </c>
      <c r="K3728" s="4">
        <f t="shared" si="117"/>
        <v>0</v>
      </c>
    </row>
    <row r="3729" spans="1:11">
      <c r="A3729" t="s">
        <v>1260</v>
      </c>
      <c r="B3729" t="s">
        <v>10</v>
      </c>
      <c r="C3729" s="3">
        <v>46128</v>
      </c>
      <c r="D3729" t="s">
        <v>1255</v>
      </c>
      <c r="E3729" t="s">
        <v>21</v>
      </c>
      <c r="F3729" t="s">
        <v>1261</v>
      </c>
      <c r="G3729" t="s">
        <v>16</v>
      </c>
      <c r="H3729" s="4">
        <v>0</v>
      </c>
      <c r="J3729" t="str">
        <f t="shared" si="116"/>
        <v>0000194218Consolidated City Population</v>
      </c>
      <c r="K3729" s="4">
        <f t="shared" si="117"/>
        <v>0</v>
      </c>
    </row>
    <row r="3730" spans="1:11">
      <c r="A3730" t="s">
        <v>1260</v>
      </c>
      <c r="B3730" t="s">
        <v>10</v>
      </c>
      <c r="C3730" s="3">
        <v>46128</v>
      </c>
      <c r="D3730" t="s">
        <v>1255</v>
      </c>
      <c r="E3730" t="s">
        <v>21</v>
      </c>
      <c r="F3730" t="s">
        <v>1261</v>
      </c>
      <c r="G3730" t="s">
        <v>18</v>
      </c>
      <c r="H3730" s="4">
        <v>0</v>
      </c>
      <c r="J3730" t="str">
        <f t="shared" si="116"/>
        <v>0000194218Registered Vehicles</v>
      </c>
      <c r="K3730" s="4">
        <f t="shared" si="117"/>
        <v>0</v>
      </c>
    </row>
    <row r="3731" spans="1:11">
      <c r="A3731" t="s">
        <v>1260</v>
      </c>
      <c r="B3731" t="s">
        <v>10</v>
      </c>
      <c r="C3731" s="3">
        <v>46128</v>
      </c>
      <c r="D3731" t="s">
        <v>1255</v>
      </c>
      <c r="E3731" t="s">
        <v>21</v>
      </c>
      <c r="F3731" t="s">
        <v>1261</v>
      </c>
      <c r="G3731" t="s">
        <v>17</v>
      </c>
      <c r="H3731" s="4">
        <v>0</v>
      </c>
      <c r="J3731" t="str">
        <f t="shared" si="116"/>
        <v>0000194218Registered Automobiles</v>
      </c>
      <c r="K3731" s="4">
        <f t="shared" si="117"/>
        <v>0</v>
      </c>
    </row>
    <row r="3732" spans="1:11">
      <c r="A3732" t="s">
        <v>1260</v>
      </c>
      <c r="B3732" t="s">
        <v>10</v>
      </c>
      <c r="C3732" s="3">
        <v>46128</v>
      </c>
      <c r="D3732" t="s">
        <v>1255</v>
      </c>
      <c r="E3732" t="s">
        <v>21</v>
      </c>
      <c r="F3732" t="s">
        <v>1261</v>
      </c>
      <c r="G3732" t="s">
        <v>15</v>
      </c>
      <c r="H3732" s="4">
        <v>0</v>
      </c>
      <c r="J3732" t="str">
        <f t="shared" si="116"/>
        <v>0000194218Current Unit Population</v>
      </c>
      <c r="K3732" s="4">
        <f t="shared" si="117"/>
        <v>0</v>
      </c>
    </row>
    <row r="3733" spans="1:11">
      <c r="A3733" t="s">
        <v>1260</v>
      </c>
      <c r="B3733" t="s">
        <v>10</v>
      </c>
      <c r="C3733" s="3">
        <v>46128</v>
      </c>
      <c r="D3733" t="s">
        <v>1255</v>
      </c>
      <c r="E3733" t="s">
        <v>21</v>
      </c>
      <c r="F3733" t="s">
        <v>1261</v>
      </c>
      <c r="G3733" t="s">
        <v>14</v>
      </c>
      <c r="H3733" s="4">
        <v>0</v>
      </c>
      <c r="J3733" t="str">
        <f t="shared" si="116"/>
        <v>0000194218Decennial Unit Population</v>
      </c>
      <c r="K3733" s="4">
        <f t="shared" si="117"/>
        <v>0</v>
      </c>
    </row>
    <row r="3734" spans="1:11">
      <c r="A3734" t="s">
        <v>1262</v>
      </c>
      <c r="B3734" t="s">
        <v>10</v>
      </c>
      <c r="C3734" s="3">
        <v>46128</v>
      </c>
      <c r="D3734" t="s">
        <v>1255</v>
      </c>
      <c r="E3734" t="s">
        <v>21</v>
      </c>
      <c r="F3734" t="s">
        <v>1263</v>
      </c>
      <c r="G3734" t="s">
        <v>18</v>
      </c>
      <c r="H3734" s="4">
        <v>0</v>
      </c>
      <c r="J3734" t="str">
        <f t="shared" si="116"/>
        <v>0000075132Registered Vehicles</v>
      </c>
      <c r="K3734" s="4">
        <f t="shared" si="117"/>
        <v>0</v>
      </c>
    </row>
    <row r="3735" spans="1:11">
      <c r="A3735" t="s">
        <v>1262</v>
      </c>
      <c r="B3735" t="s">
        <v>10</v>
      </c>
      <c r="C3735" s="3">
        <v>46128</v>
      </c>
      <c r="D3735" t="s">
        <v>1255</v>
      </c>
      <c r="E3735" t="s">
        <v>21</v>
      </c>
      <c r="F3735" t="s">
        <v>1263</v>
      </c>
      <c r="G3735" t="s">
        <v>14</v>
      </c>
      <c r="H3735" s="4">
        <v>222</v>
      </c>
      <c r="J3735" t="str">
        <f t="shared" si="116"/>
        <v>0000075132Decennial Unit Population</v>
      </c>
      <c r="K3735" s="4">
        <f t="shared" si="117"/>
        <v>222</v>
      </c>
    </row>
    <row r="3736" spans="1:11">
      <c r="A3736" t="s">
        <v>1262</v>
      </c>
      <c r="B3736" t="s">
        <v>10</v>
      </c>
      <c r="C3736" s="3">
        <v>46128</v>
      </c>
      <c r="D3736" t="s">
        <v>1255</v>
      </c>
      <c r="E3736" t="s">
        <v>21</v>
      </c>
      <c r="F3736" t="s">
        <v>1263</v>
      </c>
      <c r="G3736" t="s">
        <v>17</v>
      </c>
      <c r="H3736" s="4">
        <v>0</v>
      </c>
      <c r="J3736" t="str">
        <f t="shared" si="116"/>
        <v>0000075132Registered Automobiles</v>
      </c>
      <c r="K3736" s="4">
        <f t="shared" si="117"/>
        <v>0</v>
      </c>
    </row>
    <row r="3737" spans="1:11">
      <c r="A3737" t="s">
        <v>1262</v>
      </c>
      <c r="B3737" t="s">
        <v>10</v>
      </c>
      <c r="C3737" s="3">
        <v>46128</v>
      </c>
      <c r="D3737" t="s">
        <v>1255</v>
      </c>
      <c r="E3737" t="s">
        <v>21</v>
      </c>
      <c r="F3737" t="s">
        <v>1263</v>
      </c>
      <c r="G3737" t="s">
        <v>19</v>
      </c>
      <c r="H3737" s="4">
        <v>4.34</v>
      </c>
      <c r="J3737" t="str">
        <f t="shared" si="116"/>
        <v>0000075132Miles of Road of Unit</v>
      </c>
      <c r="K3737" s="4">
        <f t="shared" si="117"/>
        <v>4.34</v>
      </c>
    </row>
    <row r="3738" spans="1:11">
      <c r="A3738" t="s">
        <v>1262</v>
      </c>
      <c r="B3738" t="s">
        <v>10</v>
      </c>
      <c r="C3738" s="3">
        <v>46128</v>
      </c>
      <c r="D3738" t="s">
        <v>1255</v>
      </c>
      <c r="E3738" t="s">
        <v>21</v>
      </c>
      <c r="F3738" t="s">
        <v>1263</v>
      </c>
      <c r="G3738" t="s">
        <v>15</v>
      </c>
      <c r="H3738" s="4">
        <v>222</v>
      </c>
      <c r="J3738" t="str">
        <f t="shared" si="116"/>
        <v>0000075132Current Unit Population</v>
      </c>
      <c r="K3738" s="4">
        <f t="shared" si="117"/>
        <v>222</v>
      </c>
    </row>
    <row r="3739" spans="1:11">
      <c r="A3739" t="s">
        <v>1262</v>
      </c>
      <c r="B3739" t="s">
        <v>10</v>
      </c>
      <c r="C3739" s="3">
        <v>46128</v>
      </c>
      <c r="D3739" t="s">
        <v>1255</v>
      </c>
      <c r="E3739" t="s">
        <v>21</v>
      </c>
      <c r="F3739" t="s">
        <v>1263</v>
      </c>
      <c r="G3739" t="s">
        <v>16</v>
      </c>
      <c r="H3739" s="4">
        <v>0</v>
      </c>
      <c r="J3739" t="str">
        <f t="shared" si="116"/>
        <v>0000075132Consolidated City Population</v>
      </c>
      <c r="K3739" s="4">
        <f t="shared" si="117"/>
        <v>0</v>
      </c>
    </row>
    <row r="3740" spans="1:11">
      <c r="A3740" t="s">
        <v>1264</v>
      </c>
      <c r="B3740" t="s">
        <v>10</v>
      </c>
      <c r="C3740" s="3">
        <v>46128</v>
      </c>
      <c r="D3740" t="s">
        <v>1255</v>
      </c>
      <c r="E3740" t="s">
        <v>21</v>
      </c>
      <c r="F3740" t="s">
        <v>1265</v>
      </c>
      <c r="G3740" t="s">
        <v>18</v>
      </c>
      <c r="H3740" s="4">
        <v>0</v>
      </c>
      <c r="J3740" t="str">
        <f t="shared" si="116"/>
        <v>0000194220Registered Vehicles</v>
      </c>
      <c r="K3740" s="4">
        <f t="shared" si="117"/>
        <v>0</v>
      </c>
    </row>
    <row r="3741" spans="1:11">
      <c r="A3741" t="s">
        <v>1264</v>
      </c>
      <c r="B3741" t="s">
        <v>10</v>
      </c>
      <c r="C3741" s="3">
        <v>46128</v>
      </c>
      <c r="D3741" t="s">
        <v>1255</v>
      </c>
      <c r="E3741" t="s">
        <v>21</v>
      </c>
      <c r="F3741" t="s">
        <v>1265</v>
      </c>
      <c r="G3741" t="s">
        <v>19</v>
      </c>
      <c r="H3741" s="4">
        <v>2.54</v>
      </c>
      <c r="J3741" t="str">
        <f t="shared" si="116"/>
        <v>0000194220Miles of Road of Unit</v>
      </c>
      <c r="K3741" s="4">
        <f t="shared" si="117"/>
        <v>2.54</v>
      </c>
    </row>
    <row r="3742" spans="1:11">
      <c r="A3742" t="s">
        <v>1264</v>
      </c>
      <c r="B3742" t="s">
        <v>10</v>
      </c>
      <c r="C3742" s="3">
        <v>46128</v>
      </c>
      <c r="D3742" t="s">
        <v>1255</v>
      </c>
      <c r="E3742" t="s">
        <v>21</v>
      </c>
      <c r="F3742" t="s">
        <v>1265</v>
      </c>
      <c r="G3742" t="s">
        <v>17</v>
      </c>
      <c r="H3742" s="4">
        <v>0</v>
      </c>
      <c r="J3742" t="str">
        <f t="shared" si="116"/>
        <v>0000194220Registered Automobiles</v>
      </c>
      <c r="K3742" s="4">
        <f t="shared" si="117"/>
        <v>0</v>
      </c>
    </row>
    <row r="3743" spans="1:11">
      <c r="A3743" t="s">
        <v>1264</v>
      </c>
      <c r="B3743" t="s">
        <v>10</v>
      </c>
      <c r="C3743" s="3">
        <v>46128</v>
      </c>
      <c r="D3743" t="s">
        <v>1255</v>
      </c>
      <c r="E3743" t="s">
        <v>21</v>
      </c>
      <c r="F3743" t="s">
        <v>1265</v>
      </c>
      <c r="G3743" t="s">
        <v>16</v>
      </c>
      <c r="H3743" s="4">
        <v>0</v>
      </c>
      <c r="J3743" t="str">
        <f t="shared" si="116"/>
        <v>0000194220Consolidated City Population</v>
      </c>
      <c r="K3743" s="4">
        <f t="shared" si="117"/>
        <v>0</v>
      </c>
    </row>
    <row r="3744" spans="1:11">
      <c r="A3744" t="s">
        <v>1264</v>
      </c>
      <c r="B3744" t="s">
        <v>10</v>
      </c>
      <c r="C3744" s="3">
        <v>46128</v>
      </c>
      <c r="D3744" t="s">
        <v>1255</v>
      </c>
      <c r="E3744" t="s">
        <v>21</v>
      </c>
      <c r="F3744" t="s">
        <v>1265</v>
      </c>
      <c r="G3744" t="s">
        <v>15</v>
      </c>
      <c r="H3744" s="4">
        <v>189</v>
      </c>
      <c r="J3744" t="str">
        <f t="shared" si="116"/>
        <v>0000194220Current Unit Population</v>
      </c>
      <c r="K3744" s="4">
        <f t="shared" si="117"/>
        <v>189</v>
      </c>
    </row>
    <row r="3745" spans="1:11">
      <c r="A3745" t="s">
        <v>1264</v>
      </c>
      <c r="B3745" t="s">
        <v>10</v>
      </c>
      <c r="C3745" s="3">
        <v>46128</v>
      </c>
      <c r="D3745" t="s">
        <v>1255</v>
      </c>
      <c r="E3745" t="s">
        <v>21</v>
      </c>
      <c r="F3745" t="s">
        <v>1265</v>
      </c>
      <c r="G3745" t="s">
        <v>14</v>
      </c>
      <c r="H3745" s="4">
        <v>189</v>
      </c>
      <c r="J3745" t="str">
        <f t="shared" si="116"/>
        <v>0000194220Decennial Unit Population</v>
      </c>
      <c r="K3745" s="4">
        <f t="shared" si="117"/>
        <v>189</v>
      </c>
    </row>
    <row r="3746" spans="1:11">
      <c r="A3746" t="s">
        <v>1266</v>
      </c>
      <c r="B3746" t="s">
        <v>10</v>
      </c>
      <c r="C3746" s="3">
        <v>46128</v>
      </c>
      <c r="D3746" t="s">
        <v>1255</v>
      </c>
      <c r="E3746" t="s">
        <v>21</v>
      </c>
      <c r="F3746" t="s">
        <v>1267</v>
      </c>
      <c r="G3746" t="s">
        <v>14</v>
      </c>
      <c r="H3746" s="4">
        <v>99</v>
      </c>
      <c r="J3746" t="str">
        <f t="shared" si="116"/>
        <v>0000194221Decennial Unit Population</v>
      </c>
      <c r="K3746" s="4">
        <f t="shared" si="117"/>
        <v>99</v>
      </c>
    </row>
    <row r="3747" spans="1:11">
      <c r="A3747" t="s">
        <v>1266</v>
      </c>
      <c r="B3747" t="s">
        <v>10</v>
      </c>
      <c r="C3747" s="3">
        <v>46128</v>
      </c>
      <c r="D3747" t="s">
        <v>1255</v>
      </c>
      <c r="E3747" t="s">
        <v>21</v>
      </c>
      <c r="F3747" t="s">
        <v>1267</v>
      </c>
      <c r="G3747" t="s">
        <v>18</v>
      </c>
      <c r="H3747" s="4">
        <v>0</v>
      </c>
      <c r="J3747" t="str">
        <f t="shared" si="116"/>
        <v>0000194221Registered Vehicles</v>
      </c>
      <c r="K3747" s="4">
        <f t="shared" si="117"/>
        <v>0</v>
      </c>
    </row>
    <row r="3748" spans="1:11">
      <c r="A3748" t="s">
        <v>1266</v>
      </c>
      <c r="B3748" t="s">
        <v>10</v>
      </c>
      <c r="C3748" s="3">
        <v>46128</v>
      </c>
      <c r="D3748" t="s">
        <v>1255</v>
      </c>
      <c r="E3748" t="s">
        <v>21</v>
      </c>
      <c r="F3748" t="s">
        <v>1267</v>
      </c>
      <c r="G3748" t="s">
        <v>19</v>
      </c>
      <c r="H3748" s="4">
        <v>1.85</v>
      </c>
      <c r="J3748" t="str">
        <f t="shared" si="116"/>
        <v>0000194221Miles of Road of Unit</v>
      </c>
      <c r="K3748" s="4">
        <f t="shared" si="117"/>
        <v>1.85</v>
      </c>
    </row>
    <row r="3749" spans="1:11">
      <c r="A3749" t="s">
        <v>1266</v>
      </c>
      <c r="B3749" t="s">
        <v>10</v>
      </c>
      <c r="C3749" s="3">
        <v>46128</v>
      </c>
      <c r="D3749" t="s">
        <v>1255</v>
      </c>
      <c r="E3749" t="s">
        <v>21</v>
      </c>
      <c r="F3749" t="s">
        <v>1267</v>
      </c>
      <c r="G3749" t="s">
        <v>15</v>
      </c>
      <c r="H3749" s="4">
        <v>99</v>
      </c>
      <c r="J3749" t="str">
        <f t="shared" si="116"/>
        <v>0000194221Current Unit Population</v>
      </c>
      <c r="K3749" s="4">
        <f t="shared" si="117"/>
        <v>99</v>
      </c>
    </row>
    <row r="3750" spans="1:11">
      <c r="A3750" t="s">
        <v>1266</v>
      </c>
      <c r="B3750" t="s">
        <v>10</v>
      </c>
      <c r="C3750" s="3">
        <v>46128</v>
      </c>
      <c r="D3750" t="s">
        <v>1255</v>
      </c>
      <c r="E3750" t="s">
        <v>21</v>
      </c>
      <c r="F3750" t="s">
        <v>1267</v>
      </c>
      <c r="G3750" t="s">
        <v>16</v>
      </c>
      <c r="H3750" s="4">
        <v>0</v>
      </c>
      <c r="J3750" t="str">
        <f t="shared" si="116"/>
        <v>0000194221Consolidated City Population</v>
      </c>
      <c r="K3750" s="4">
        <f t="shared" si="117"/>
        <v>0</v>
      </c>
    </row>
    <row r="3751" spans="1:11">
      <c r="A3751" t="s">
        <v>1266</v>
      </c>
      <c r="B3751" t="s">
        <v>10</v>
      </c>
      <c r="C3751" s="3">
        <v>46128</v>
      </c>
      <c r="D3751" t="s">
        <v>1255</v>
      </c>
      <c r="E3751" t="s">
        <v>21</v>
      </c>
      <c r="F3751" t="s">
        <v>1267</v>
      </c>
      <c r="G3751" t="s">
        <v>17</v>
      </c>
      <c r="H3751" s="4">
        <v>0</v>
      </c>
      <c r="J3751" t="str">
        <f t="shared" si="116"/>
        <v>0000194221Registered Automobiles</v>
      </c>
      <c r="K3751" s="4">
        <f t="shared" si="117"/>
        <v>0</v>
      </c>
    </row>
    <row r="3752" spans="1:11">
      <c r="A3752" t="s">
        <v>1268</v>
      </c>
      <c r="B3752" t="s">
        <v>10</v>
      </c>
      <c r="C3752" s="3">
        <v>46128</v>
      </c>
      <c r="D3752" t="s">
        <v>1255</v>
      </c>
      <c r="E3752" t="s">
        <v>21</v>
      </c>
      <c r="F3752" t="s">
        <v>1269</v>
      </c>
      <c r="G3752" t="s">
        <v>14</v>
      </c>
      <c r="H3752" s="4">
        <v>1323</v>
      </c>
      <c r="J3752" t="str">
        <f t="shared" si="116"/>
        <v>0000194222Decennial Unit Population</v>
      </c>
      <c r="K3752" s="4">
        <f t="shared" si="117"/>
        <v>1323</v>
      </c>
    </row>
    <row r="3753" spans="1:11">
      <c r="A3753" t="s">
        <v>1268</v>
      </c>
      <c r="B3753" t="s">
        <v>10</v>
      </c>
      <c r="C3753" s="3">
        <v>46128</v>
      </c>
      <c r="D3753" t="s">
        <v>1255</v>
      </c>
      <c r="E3753" t="s">
        <v>21</v>
      </c>
      <c r="F3753" t="s">
        <v>1269</v>
      </c>
      <c r="G3753" t="s">
        <v>16</v>
      </c>
      <c r="H3753" s="4">
        <v>0</v>
      </c>
      <c r="J3753" t="str">
        <f t="shared" si="116"/>
        <v>0000194222Consolidated City Population</v>
      </c>
      <c r="K3753" s="4">
        <f t="shared" si="117"/>
        <v>0</v>
      </c>
    </row>
    <row r="3754" spans="1:11">
      <c r="A3754" t="s">
        <v>1268</v>
      </c>
      <c r="B3754" t="s">
        <v>10</v>
      </c>
      <c r="C3754" s="3">
        <v>46128</v>
      </c>
      <c r="D3754" t="s">
        <v>1255</v>
      </c>
      <c r="E3754" t="s">
        <v>21</v>
      </c>
      <c r="F3754" t="s">
        <v>1269</v>
      </c>
      <c r="G3754" t="s">
        <v>17</v>
      </c>
      <c r="H3754" s="4">
        <v>0</v>
      </c>
      <c r="J3754" t="str">
        <f t="shared" si="116"/>
        <v>0000194222Registered Automobiles</v>
      </c>
      <c r="K3754" s="4">
        <f t="shared" si="117"/>
        <v>0</v>
      </c>
    </row>
    <row r="3755" spans="1:11">
      <c r="A3755" t="s">
        <v>1268</v>
      </c>
      <c r="B3755" t="s">
        <v>10</v>
      </c>
      <c r="C3755" s="3">
        <v>46128</v>
      </c>
      <c r="D3755" t="s">
        <v>1255</v>
      </c>
      <c r="E3755" t="s">
        <v>21</v>
      </c>
      <c r="F3755" t="s">
        <v>1269</v>
      </c>
      <c r="G3755" t="s">
        <v>18</v>
      </c>
      <c r="H3755" s="4">
        <v>0</v>
      </c>
      <c r="J3755" t="str">
        <f t="shared" si="116"/>
        <v>0000194222Registered Vehicles</v>
      </c>
      <c r="K3755" s="4">
        <f t="shared" si="117"/>
        <v>0</v>
      </c>
    </row>
    <row r="3756" spans="1:11">
      <c r="A3756" t="s">
        <v>1268</v>
      </c>
      <c r="B3756" t="s">
        <v>10</v>
      </c>
      <c r="C3756" s="3">
        <v>46128</v>
      </c>
      <c r="D3756" t="s">
        <v>1255</v>
      </c>
      <c r="E3756" t="s">
        <v>21</v>
      </c>
      <c r="F3756" t="s">
        <v>1269</v>
      </c>
      <c r="G3756" t="s">
        <v>19</v>
      </c>
      <c r="H3756" s="4">
        <v>9.93</v>
      </c>
      <c r="J3756" t="str">
        <f t="shared" si="116"/>
        <v>0000194222Miles of Road of Unit</v>
      </c>
      <c r="K3756" s="4">
        <f t="shared" si="117"/>
        <v>9.93</v>
      </c>
    </row>
    <row r="3757" spans="1:11">
      <c r="A3757" t="s">
        <v>1268</v>
      </c>
      <c r="B3757" t="s">
        <v>10</v>
      </c>
      <c r="C3757" s="3">
        <v>46128</v>
      </c>
      <c r="D3757" t="s">
        <v>1255</v>
      </c>
      <c r="E3757" t="s">
        <v>21</v>
      </c>
      <c r="F3757" t="s">
        <v>1269</v>
      </c>
      <c r="G3757" t="s">
        <v>15</v>
      </c>
      <c r="H3757" s="4">
        <v>1323</v>
      </c>
      <c r="J3757" t="str">
        <f t="shared" si="116"/>
        <v>0000194222Current Unit Population</v>
      </c>
      <c r="K3757" s="4">
        <f t="shared" si="117"/>
        <v>1323</v>
      </c>
    </row>
    <row r="3758" spans="1:11">
      <c r="A3758" t="s">
        <v>1270</v>
      </c>
      <c r="B3758" t="s">
        <v>10</v>
      </c>
      <c r="C3758" s="3">
        <v>46128</v>
      </c>
      <c r="D3758" t="s">
        <v>1255</v>
      </c>
      <c r="E3758" t="s">
        <v>21</v>
      </c>
      <c r="F3758" t="s">
        <v>1271</v>
      </c>
      <c r="G3758" t="s">
        <v>18</v>
      </c>
      <c r="H3758" s="4">
        <v>0</v>
      </c>
      <c r="J3758" t="str">
        <f t="shared" si="116"/>
        <v>0000194224Registered Vehicles</v>
      </c>
      <c r="K3758" s="4">
        <f t="shared" si="117"/>
        <v>0</v>
      </c>
    </row>
    <row r="3759" spans="1:11">
      <c r="A3759" t="s">
        <v>1270</v>
      </c>
      <c r="B3759" t="s">
        <v>10</v>
      </c>
      <c r="C3759" s="3">
        <v>46128</v>
      </c>
      <c r="D3759" t="s">
        <v>1255</v>
      </c>
      <c r="E3759" t="s">
        <v>21</v>
      </c>
      <c r="F3759" t="s">
        <v>1271</v>
      </c>
      <c r="G3759" t="s">
        <v>19</v>
      </c>
      <c r="H3759" s="4">
        <v>2.76</v>
      </c>
      <c r="J3759" t="str">
        <f t="shared" si="116"/>
        <v>0000194224Miles of Road of Unit</v>
      </c>
      <c r="K3759" s="4">
        <f t="shared" si="117"/>
        <v>2.76</v>
      </c>
    </row>
    <row r="3760" spans="1:11">
      <c r="A3760" t="s">
        <v>1270</v>
      </c>
      <c r="B3760" t="s">
        <v>10</v>
      </c>
      <c r="C3760" s="3">
        <v>46128</v>
      </c>
      <c r="D3760" t="s">
        <v>1255</v>
      </c>
      <c r="E3760" t="s">
        <v>21</v>
      </c>
      <c r="F3760" t="s">
        <v>1271</v>
      </c>
      <c r="G3760" t="s">
        <v>15</v>
      </c>
      <c r="H3760" s="4">
        <v>94</v>
      </c>
      <c r="J3760" t="str">
        <f t="shared" si="116"/>
        <v>0000194224Current Unit Population</v>
      </c>
      <c r="K3760" s="4">
        <f t="shared" si="117"/>
        <v>94</v>
      </c>
    </row>
    <row r="3761" spans="1:11">
      <c r="A3761" t="s">
        <v>1270</v>
      </c>
      <c r="B3761" t="s">
        <v>10</v>
      </c>
      <c r="C3761" s="3">
        <v>46128</v>
      </c>
      <c r="D3761" t="s">
        <v>1255</v>
      </c>
      <c r="E3761" t="s">
        <v>21</v>
      </c>
      <c r="F3761" t="s">
        <v>1271</v>
      </c>
      <c r="G3761" t="s">
        <v>16</v>
      </c>
      <c r="H3761" s="4">
        <v>0</v>
      </c>
      <c r="J3761" t="str">
        <f t="shared" si="116"/>
        <v>0000194224Consolidated City Population</v>
      </c>
      <c r="K3761" s="4">
        <f t="shared" si="117"/>
        <v>0</v>
      </c>
    </row>
    <row r="3762" spans="1:11">
      <c r="A3762" t="s">
        <v>1270</v>
      </c>
      <c r="B3762" t="s">
        <v>10</v>
      </c>
      <c r="C3762" s="3">
        <v>46128</v>
      </c>
      <c r="D3762" t="s">
        <v>1255</v>
      </c>
      <c r="E3762" t="s">
        <v>21</v>
      </c>
      <c r="F3762" t="s">
        <v>1271</v>
      </c>
      <c r="G3762" t="s">
        <v>17</v>
      </c>
      <c r="H3762" s="4">
        <v>0</v>
      </c>
      <c r="J3762" t="str">
        <f t="shared" si="116"/>
        <v>0000194224Registered Automobiles</v>
      </c>
      <c r="K3762" s="4">
        <f t="shared" si="117"/>
        <v>0</v>
      </c>
    </row>
    <row r="3763" spans="1:11">
      <c r="A3763" t="s">
        <v>1270</v>
      </c>
      <c r="B3763" t="s">
        <v>10</v>
      </c>
      <c r="C3763" s="3">
        <v>46128</v>
      </c>
      <c r="D3763" t="s">
        <v>1255</v>
      </c>
      <c r="E3763" t="s">
        <v>21</v>
      </c>
      <c r="F3763" t="s">
        <v>1271</v>
      </c>
      <c r="G3763" t="s">
        <v>14</v>
      </c>
      <c r="H3763" s="4">
        <v>94</v>
      </c>
      <c r="J3763" t="str">
        <f t="shared" si="116"/>
        <v>0000194224Decennial Unit Population</v>
      </c>
      <c r="K3763" s="4">
        <f t="shared" si="117"/>
        <v>94</v>
      </c>
    </row>
    <row r="3764" spans="1:11">
      <c r="A3764" t="s">
        <v>1272</v>
      </c>
      <c r="B3764" t="s">
        <v>10</v>
      </c>
      <c r="C3764" s="3">
        <v>46128</v>
      </c>
      <c r="D3764" t="s">
        <v>1273</v>
      </c>
      <c r="E3764" t="s">
        <v>12</v>
      </c>
      <c r="F3764" t="s">
        <v>13</v>
      </c>
      <c r="G3764" t="s">
        <v>14</v>
      </c>
      <c r="H3764" s="4">
        <v>21382</v>
      </c>
      <c r="J3764" t="str">
        <f t="shared" si="116"/>
        <v>0000082952Decennial Unit Population</v>
      </c>
      <c r="K3764" s="4">
        <f t="shared" si="117"/>
        <v>21382</v>
      </c>
    </row>
    <row r="3765" spans="1:11">
      <c r="A3765" t="s">
        <v>1272</v>
      </c>
      <c r="B3765" t="s">
        <v>10</v>
      </c>
      <c r="C3765" s="3">
        <v>46128</v>
      </c>
      <c r="D3765" t="s">
        <v>1273</v>
      </c>
      <c r="E3765" t="s">
        <v>12</v>
      </c>
      <c r="F3765" t="s">
        <v>13</v>
      </c>
      <c r="G3765" t="s">
        <v>15</v>
      </c>
      <c r="H3765" s="4">
        <v>21382</v>
      </c>
      <c r="J3765" t="str">
        <f t="shared" si="116"/>
        <v>0000082952Current Unit Population</v>
      </c>
      <c r="K3765" s="4">
        <f t="shared" si="117"/>
        <v>21382</v>
      </c>
    </row>
    <row r="3766" spans="1:11">
      <c r="A3766" t="s">
        <v>1272</v>
      </c>
      <c r="B3766" t="s">
        <v>10</v>
      </c>
      <c r="C3766" s="3">
        <v>46128</v>
      </c>
      <c r="D3766" t="s">
        <v>1273</v>
      </c>
      <c r="E3766" t="s">
        <v>12</v>
      </c>
      <c r="F3766" t="s">
        <v>13</v>
      </c>
      <c r="G3766" t="s">
        <v>16</v>
      </c>
      <c r="H3766" s="4">
        <v>0</v>
      </c>
      <c r="J3766" t="str">
        <f t="shared" si="116"/>
        <v>0000082952Consolidated City Population</v>
      </c>
      <c r="K3766" s="4">
        <f t="shared" si="117"/>
        <v>0</v>
      </c>
    </row>
    <row r="3767" spans="1:11">
      <c r="A3767" t="s">
        <v>1272</v>
      </c>
      <c r="B3767" t="s">
        <v>10</v>
      </c>
      <c r="C3767" s="3">
        <v>46128</v>
      </c>
      <c r="D3767" t="s">
        <v>1273</v>
      </c>
      <c r="E3767" t="s">
        <v>12</v>
      </c>
      <c r="F3767" t="s">
        <v>13</v>
      </c>
      <c r="G3767" t="s">
        <v>17</v>
      </c>
      <c r="H3767" s="4">
        <v>41168</v>
      </c>
      <c r="J3767" t="str">
        <f t="shared" si="116"/>
        <v>0000082952Registered Automobiles</v>
      </c>
      <c r="K3767" s="4">
        <f t="shared" si="117"/>
        <v>41168</v>
      </c>
    </row>
    <row r="3768" spans="1:11">
      <c r="A3768" t="s">
        <v>1272</v>
      </c>
      <c r="B3768" t="s">
        <v>10</v>
      </c>
      <c r="C3768" s="3">
        <v>46128</v>
      </c>
      <c r="D3768" t="s">
        <v>1273</v>
      </c>
      <c r="E3768" t="s">
        <v>12</v>
      </c>
      <c r="F3768" t="s">
        <v>13</v>
      </c>
      <c r="G3768" t="s">
        <v>18</v>
      </c>
      <c r="H3768" s="4">
        <v>67959</v>
      </c>
      <c r="J3768" t="str">
        <f t="shared" si="116"/>
        <v>0000082952Registered Vehicles</v>
      </c>
      <c r="K3768" s="4">
        <f t="shared" si="117"/>
        <v>67959</v>
      </c>
    </row>
    <row r="3769" spans="1:11">
      <c r="A3769" t="s">
        <v>1272</v>
      </c>
      <c r="B3769" t="s">
        <v>10</v>
      </c>
      <c r="C3769" s="3">
        <v>46128</v>
      </c>
      <c r="D3769" t="s">
        <v>1273</v>
      </c>
      <c r="E3769" t="s">
        <v>12</v>
      </c>
      <c r="F3769" t="s">
        <v>13</v>
      </c>
      <c r="G3769" t="s">
        <v>19</v>
      </c>
      <c r="H3769" s="4">
        <v>686.69</v>
      </c>
      <c r="J3769" t="str">
        <f t="shared" si="116"/>
        <v>0000082952Miles of Road of Unit</v>
      </c>
      <c r="K3769" s="4">
        <f t="shared" si="117"/>
        <v>686.69</v>
      </c>
    </row>
    <row r="3770" spans="1:11">
      <c r="A3770" t="s">
        <v>1274</v>
      </c>
      <c r="B3770" t="s">
        <v>10</v>
      </c>
      <c r="C3770" s="3">
        <v>46128</v>
      </c>
      <c r="D3770" t="s">
        <v>1273</v>
      </c>
      <c r="E3770" t="s">
        <v>21</v>
      </c>
      <c r="F3770" t="s">
        <v>1275</v>
      </c>
      <c r="G3770" t="s">
        <v>19</v>
      </c>
      <c r="H3770" s="4">
        <v>192.34</v>
      </c>
      <c r="J3770" t="str">
        <f t="shared" si="116"/>
        <v>0000194254Miles of Road of Unit</v>
      </c>
      <c r="K3770" s="4">
        <f t="shared" si="117"/>
        <v>192.34</v>
      </c>
    </row>
    <row r="3771" spans="1:11">
      <c r="A3771" t="s">
        <v>1274</v>
      </c>
      <c r="B3771" t="s">
        <v>10</v>
      </c>
      <c r="C3771" s="3">
        <v>46128</v>
      </c>
      <c r="D3771" t="s">
        <v>1273</v>
      </c>
      <c r="E3771" t="s">
        <v>21</v>
      </c>
      <c r="F3771" t="s">
        <v>1275</v>
      </c>
      <c r="G3771" t="s">
        <v>18</v>
      </c>
      <c r="H3771" s="4">
        <v>0</v>
      </c>
      <c r="J3771" t="str">
        <f t="shared" si="116"/>
        <v>0000194254Registered Vehicles</v>
      </c>
      <c r="K3771" s="4">
        <f t="shared" si="117"/>
        <v>0</v>
      </c>
    </row>
    <row r="3772" spans="1:11">
      <c r="A3772" t="s">
        <v>1274</v>
      </c>
      <c r="B3772" t="s">
        <v>10</v>
      </c>
      <c r="C3772" s="3">
        <v>46128</v>
      </c>
      <c r="D3772" t="s">
        <v>1273</v>
      </c>
      <c r="E3772" t="s">
        <v>21</v>
      </c>
      <c r="F3772" t="s">
        <v>1275</v>
      </c>
      <c r="G3772" t="s">
        <v>17</v>
      </c>
      <c r="H3772" s="4">
        <v>0</v>
      </c>
      <c r="J3772" t="str">
        <f t="shared" si="116"/>
        <v>0000194254Registered Automobiles</v>
      </c>
      <c r="K3772" s="4">
        <f t="shared" si="117"/>
        <v>0</v>
      </c>
    </row>
    <row r="3773" spans="1:11">
      <c r="A3773" t="s">
        <v>1274</v>
      </c>
      <c r="B3773" t="s">
        <v>10</v>
      </c>
      <c r="C3773" s="3">
        <v>46128</v>
      </c>
      <c r="D3773" t="s">
        <v>1273</v>
      </c>
      <c r="E3773" t="s">
        <v>21</v>
      </c>
      <c r="F3773" t="s">
        <v>1275</v>
      </c>
      <c r="G3773" t="s">
        <v>16</v>
      </c>
      <c r="H3773" s="4">
        <v>0</v>
      </c>
      <c r="J3773" t="str">
        <f t="shared" si="116"/>
        <v>0000194254Consolidated City Population</v>
      </c>
      <c r="K3773" s="4">
        <f t="shared" si="117"/>
        <v>0</v>
      </c>
    </row>
    <row r="3774" spans="1:11">
      <c r="A3774" t="s">
        <v>1274</v>
      </c>
      <c r="B3774" t="s">
        <v>10</v>
      </c>
      <c r="C3774" s="3">
        <v>46128</v>
      </c>
      <c r="D3774" t="s">
        <v>1273</v>
      </c>
      <c r="E3774" t="s">
        <v>21</v>
      </c>
      <c r="F3774" t="s">
        <v>1275</v>
      </c>
      <c r="G3774" t="s">
        <v>15</v>
      </c>
      <c r="H3774" s="4">
        <v>35720</v>
      </c>
      <c r="J3774" t="str">
        <f t="shared" si="116"/>
        <v>0000194254Current Unit Population</v>
      </c>
      <c r="K3774" s="4">
        <f t="shared" si="117"/>
        <v>35720</v>
      </c>
    </row>
    <row r="3775" spans="1:11">
      <c r="A3775" t="s">
        <v>1274</v>
      </c>
      <c r="B3775" t="s">
        <v>10</v>
      </c>
      <c r="C3775" s="3">
        <v>46128</v>
      </c>
      <c r="D3775" t="s">
        <v>1273</v>
      </c>
      <c r="E3775" t="s">
        <v>21</v>
      </c>
      <c r="F3775" t="s">
        <v>1275</v>
      </c>
      <c r="G3775" t="s">
        <v>14</v>
      </c>
      <c r="H3775" s="4">
        <v>35720</v>
      </c>
      <c r="J3775" t="str">
        <f t="shared" si="116"/>
        <v>0000194254Decennial Unit Population</v>
      </c>
      <c r="K3775" s="4">
        <f t="shared" si="117"/>
        <v>35720</v>
      </c>
    </row>
    <row r="3776" spans="1:11">
      <c r="A3776" t="s">
        <v>1276</v>
      </c>
      <c r="B3776" t="s">
        <v>10</v>
      </c>
      <c r="C3776" s="3">
        <v>46128</v>
      </c>
      <c r="D3776" t="s">
        <v>1273</v>
      </c>
      <c r="E3776" t="s">
        <v>21</v>
      </c>
      <c r="F3776" t="s">
        <v>1277</v>
      </c>
      <c r="G3776" t="s">
        <v>14</v>
      </c>
      <c r="H3776" s="4">
        <v>150</v>
      </c>
      <c r="J3776" t="str">
        <f t="shared" si="116"/>
        <v>0000194239Decennial Unit Population</v>
      </c>
      <c r="K3776" s="4">
        <f t="shared" si="117"/>
        <v>150</v>
      </c>
    </row>
    <row r="3777" spans="1:11">
      <c r="A3777" t="s">
        <v>1276</v>
      </c>
      <c r="B3777" t="s">
        <v>10</v>
      </c>
      <c r="C3777" s="3">
        <v>46128</v>
      </c>
      <c r="D3777" t="s">
        <v>1273</v>
      </c>
      <c r="E3777" t="s">
        <v>21</v>
      </c>
      <c r="F3777" t="s">
        <v>1277</v>
      </c>
      <c r="G3777" t="s">
        <v>15</v>
      </c>
      <c r="H3777" s="4">
        <v>150</v>
      </c>
      <c r="J3777" t="str">
        <f t="shared" si="116"/>
        <v>0000194239Current Unit Population</v>
      </c>
      <c r="K3777" s="4">
        <f t="shared" si="117"/>
        <v>150</v>
      </c>
    </row>
    <row r="3778" spans="1:11">
      <c r="A3778" t="s">
        <v>1276</v>
      </c>
      <c r="B3778" t="s">
        <v>10</v>
      </c>
      <c r="C3778" s="3">
        <v>46128</v>
      </c>
      <c r="D3778" t="s">
        <v>1273</v>
      </c>
      <c r="E3778" t="s">
        <v>21</v>
      </c>
      <c r="F3778" t="s">
        <v>1277</v>
      </c>
      <c r="G3778" t="s">
        <v>16</v>
      </c>
      <c r="H3778" s="4">
        <v>0</v>
      </c>
      <c r="J3778" t="str">
        <f t="shared" si="116"/>
        <v>0000194239Consolidated City Population</v>
      </c>
      <c r="K3778" s="4">
        <f t="shared" si="117"/>
        <v>0</v>
      </c>
    </row>
    <row r="3779" spans="1:11">
      <c r="A3779" t="s">
        <v>1276</v>
      </c>
      <c r="B3779" t="s">
        <v>10</v>
      </c>
      <c r="C3779" s="3">
        <v>46128</v>
      </c>
      <c r="D3779" t="s">
        <v>1273</v>
      </c>
      <c r="E3779" t="s">
        <v>21</v>
      </c>
      <c r="F3779" t="s">
        <v>1277</v>
      </c>
      <c r="G3779" t="s">
        <v>17</v>
      </c>
      <c r="H3779" s="4">
        <v>0</v>
      </c>
      <c r="J3779" t="str">
        <f t="shared" ref="J3779:J3842" si="118">A3779&amp;G3779</f>
        <v>0000194239Registered Automobiles</v>
      </c>
      <c r="K3779" s="4">
        <f t="shared" ref="K3779:K3842" si="119">H3779</f>
        <v>0</v>
      </c>
    </row>
    <row r="3780" spans="1:11">
      <c r="A3780" t="s">
        <v>1276</v>
      </c>
      <c r="B3780" t="s">
        <v>10</v>
      </c>
      <c r="C3780" s="3">
        <v>46128</v>
      </c>
      <c r="D3780" t="s">
        <v>1273</v>
      </c>
      <c r="E3780" t="s">
        <v>21</v>
      </c>
      <c r="F3780" t="s">
        <v>1277</v>
      </c>
      <c r="G3780" t="s">
        <v>18</v>
      </c>
      <c r="H3780" s="4">
        <v>0</v>
      </c>
      <c r="J3780" t="str">
        <f t="shared" si="118"/>
        <v>0000194239Registered Vehicles</v>
      </c>
      <c r="K3780" s="4">
        <f t="shared" si="119"/>
        <v>0</v>
      </c>
    </row>
    <row r="3781" spans="1:11">
      <c r="A3781" t="s">
        <v>1276</v>
      </c>
      <c r="B3781" t="s">
        <v>10</v>
      </c>
      <c r="C3781" s="3">
        <v>46128</v>
      </c>
      <c r="D3781" t="s">
        <v>1273</v>
      </c>
      <c r="E3781" t="s">
        <v>21</v>
      </c>
      <c r="F3781" t="s">
        <v>1277</v>
      </c>
      <c r="G3781" t="s">
        <v>19</v>
      </c>
      <c r="H3781" s="4">
        <v>0.25</v>
      </c>
      <c r="J3781" t="str">
        <f t="shared" si="118"/>
        <v>0000194239Miles of Road of Unit</v>
      </c>
      <c r="K3781" s="4">
        <f t="shared" si="119"/>
        <v>0.25</v>
      </c>
    </row>
    <row r="3782" spans="1:11">
      <c r="A3782" t="s">
        <v>1278</v>
      </c>
      <c r="B3782" t="s">
        <v>10</v>
      </c>
      <c r="C3782" s="3">
        <v>46128</v>
      </c>
      <c r="D3782" t="s">
        <v>1273</v>
      </c>
      <c r="E3782" t="s">
        <v>21</v>
      </c>
      <c r="F3782" t="s">
        <v>1279</v>
      </c>
      <c r="G3782" t="s">
        <v>19</v>
      </c>
      <c r="H3782" s="4">
        <v>14.84</v>
      </c>
      <c r="J3782" t="str">
        <f t="shared" si="118"/>
        <v>0000075321Miles of Road of Unit</v>
      </c>
      <c r="K3782" s="4">
        <f t="shared" si="119"/>
        <v>14.84</v>
      </c>
    </row>
    <row r="3783" spans="1:11">
      <c r="A3783" t="s">
        <v>1278</v>
      </c>
      <c r="B3783" t="s">
        <v>10</v>
      </c>
      <c r="C3783" s="3">
        <v>46128</v>
      </c>
      <c r="D3783" t="s">
        <v>1273</v>
      </c>
      <c r="E3783" t="s">
        <v>21</v>
      </c>
      <c r="F3783" t="s">
        <v>1279</v>
      </c>
      <c r="G3783" t="s">
        <v>14</v>
      </c>
      <c r="H3783" s="4">
        <v>1751</v>
      </c>
      <c r="J3783" t="str">
        <f t="shared" si="118"/>
        <v>0000075321Decennial Unit Population</v>
      </c>
      <c r="K3783" s="4">
        <f t="shared" si="119"/>
        <v>1751</v>
      </c>
    </row>
    <row r="3784" spans="1:11">
      <c r="A3784" t="s">
        <v>1278</v>
      </c>
      <c r="B3784" t="s">
        <v>10</v>
      </c>
      <c r="C3784" s="3">
        <v>46128</v>
      </c>
      <c r="D3784" t="s">
        <v>1273</v>
      </c>
      <c r="E3784" t="s">
        <v>21</v>
      </c>
      <c r="F3784" t="s">
        <v>1279</v>
      </c>
      <c r="G3784" t="s">
        <v>17</v>
      </c>
      <c r="H3784" s="4">
        <v>0</v>
      </c>
      <c r="J3784" t="str">
        <f t="shared" si="118"/>
        <v>0000075321Registered Automobiles</v>
      </c>
      <c r="K3784" s="4">
        <f t="shared" si="119"/>
        <v>0</v>
      </c>
    </row>
    <row r="3785" spans="1:11">
      <c r="A3785" t="s">
        <v>1278</v>
      </c>
      <c r="B3785" t="s">
        <v>10</v>
      </c>
      <c r="C3785" s="3">
        <v>46128</v>
      </c>
      <c r="D3785" t="s">
        <v>1273</v>
      </c>
      <c r="E3785" t="s">
        <v>21</v>
      </c>
      <c r="F3785" t="s">
        <v>1279</v>
      </c>
      <c r="G3785" t="s">
        <v>18</v>
      </c>
      <c r="H3785" s="4">
        <v>0</v>
      </c>
      <c r="J3785" t="str">
        <f t="shared" si="118"/>
        <v>0000075321Registered Vehicles</v>
      </c>
      <c r="K3785" s="4">
        <f t="shared" si="119"/>
        <v>0</v>
      </c>
    </row>
    <row r="3786" spans="1:11">
      <c r="A3786" t="s">
        <v>1278</v>
      </c>
      <c r="B3786" t="s">
        <v>10</v>
      </c>
      <c r="C3786" s="3">
        <v>46128</v>
      </c>
      <c r="D3786" t="s">
        <v>1273</v>
      </c>
      <c r="E3786" t="s">
        <v>21</v>
      </c>
      <c r="F3786" t="s">
        <v>1279</v>
      </c>
      <c r="G3786" t="s">
        <v>15</v>
      </c>
      <c r="H3786" s="4">
        <v>1751</v>
      </c>
      <c r="J3786" t="str">
        <f t="shared" si="118"/>
        <v>0000075321Current Unit Population</v>
      </c>
      <c r="K3786" s="4">
        <f t="shared" si="119"/>
        <v>1751</v>
      </c>
    </row>
    <row r="3787" spans="1:11">
      <c r="A3787" t="s">
        <v>1278</v>
      </c>
      <c r="B3787" t="s">
        <v>10</v>
      </c>
      <c r="C3787" s="3">
        <v>46128</v>
      </c>
      <c r="D3787" t="s">
        <v>1273</v>
      </c>
      <c r="E3787" t="s">
        <v>21</v>
      </c>
      <c r="F3787" t="s">
        <v>1279</v>
      </c>
      <c r="G3787" t="s">
        <v>16</v>
      </c>
      <c r="H3787" s="4">
        <v>0</v>
      </c>
      <c r="J3787" t="str">
        <f t="shared" si="118"/>
        <v>0000075321Consolidated City Population</v>
      </c>
      <c r="K3787" s="4">
        <f t="shared" si="119"/>
        <v>0</v>
      </c>
    </row>
    <row r="3788" spans="1:11">
      <c r="A3788" t="s">
        <v>1280</v>
      </c>
      <c r="B3788" t="s">
        <v>10</v>
      </c>
      <c r="C3788" s="3">
        <v>46128</v>
      </c>
      <c r="D3788" t="s">
        <v>1273</v>
      </c>
      <c r="E3788" t="s">
        <v>21</v>
      </c>
      <c r="F3788" t="s">
        <v>1281</v>
      </c>
      <c r="G3788" t="s">
        <v>16</v>
      </c>
      <c r="H3788" s="4">
        <v>0</v>
      </c>
      <c r="J3788" t="str">
        <f t="shared" si="118"/>
        <v>0000075195Consolidated City Population</v>
      </c>
      <c r="K3788" s="4">
        <f t="shared" si="119"/>
        <v>0</v>
      </c>
    </row>
    <row r="3789" spans="1:11">
      <c r="A3789" t="s">
        <v>1280</v>
      </c>
      <c r="B3789" t="s">
        <v>10</v>
      </c>
      <c r="C3789" s="3">
        <v>46128</v>
      </c>
      <c r="D3789" t="s">
        <v>1273</v>
      </c>
      <c r="E3789" t="s">
        <v>21</v>
      </c>
      <c r="F3789" t="s">
        <v>1281</v>
      </c>
      <c r="G3789" t="s">
        <v>15</v>
      </c>
      <c r="H3789" s="4">
        <v>2748</v>
      </c>
      <c r="J3789" t="str">
        <f t="shared" si="118"/>
        <v>0000075195Current Unit Population</v>
      </c>
      <c r="K3789" s="4">
        <f t="shared" si="119"/>
        <v>2748</v>
      </c>
    </row>
    <row r="3790" spans="1:11">
      <c r="A3790" t="s">
        <v>1280</v>
      </c>
      <c r="B3790" t="s">
        <v>10</v>
      </c>
      <c r="C3790" s="3">
        <v>46128</v>
      </c>
      <c r="D3790" t="s">
        <v>1273</v>
      </c>
      <c r="E3790" t="s">
        <v>21</v>
      </c>
      <c r="F3790" t="s">
        <v>1281</v>
      </c>
      <c r="G3790" t="s">
        <v>14</v>
      </c>
      <c r="H3790" s="4">
        <v>2748</v>
      </c>
      <c r="J3790" t="str">
        <f t="shared" si="118"/>
        <v>0000075195Decennial Unit Population</v>
      </c>
      <c r="K3790" s="4">
        <f t="shared" si="119"/>
        <v>2748</v>
      </c>
    </row>
    <row r="3791" spans="1:11">
      <c r="A3791" t="s">
        <v>1280</v>
      </c>
      <c r="B3791" t="s">
        <v>10</v>
      </c>
      <c r="C3791" s="3">
        <v>46128</v>
      </c>
      <c r="D3791" t="s">
        <v>1273</v>
      </c>
      <c r="E3791" t="s">
        <v>21</v>
      </c>
      <c r="F3791" t="s">
        <v>1281</v>
      </c>
      <c r="G3791" t="s">
        <v>17</v>
      </c>
      <c r="H3791" s="4">
        <v>0</v>
      </c>
      <c r="J3791" t="str">
        <f t="shared" si="118"/>
        <v>0000075195Registered Automobiles</v>
      </c>
      <c r="K3791" s="4">
        <f t="shared" si="119"/>
        <v>0</v>
      </c>
    </row>
    <row r="3792" spans="1:11">
      <c r="A3792" t="s">
        <v>1280</v>
      </c>
      <c r="B3792" t="s">
        <v>10</v>
      </c>
      <c r="C3792" s="3">
        <v>46128</v>
      </c>
      <c r="D3792" t="s">
        <v>1273</v>
      </c>
      <c r="E3792" t="s">
        <v>21</v>
      </c>
      <c r="F3792" t="s">
        <v>1281</v>
      </c>
      <c r="G3792" t="s">
        <v>18</v>
      </c>
      <c r="H3792" s="4">
        <v>0</v>
      </c>
      <c r="J3792" t="str">
        <f t="shared" si="118"/>
        <v>0000075195Registered Vehicles</v>
      </c>
      <c r="K3792" s="4">
        <f t="shared" si="119"/>
        <v>0</v>
      </c>
    </row>
    <row r="3793" spans="1:11">
      <c r="A3793" t="s">
        <v>1280</v>
      </c>
      <c r="B3793" t="s">
        <v>10</v>
      </c>
      <c r="C3793" s="3">
        <v>46128</v>
      </c>
      <c r="D3793" t="s">
        <v>1273</v>
      </c>
      <c r="E3793" t="s">
        <v>21</v>
      </c>
      <c r="F3793" t="s">
        <v>1281</v>
      </c>
      <c r="G3793" t="s">
        <v>19</v>
      </c>
      <c r="H3793" s="4">
        <v>20.61</v>
      </c>
      <c r="J3793" t="str">
        <f t="shared" si="118"/>
        <v>0000075195Miles of Road of Unit</v>
      </c>
      <c r="K3793" s="4">
        <f t="shared" si="119"/>
        <v>20.61</v>
      </c>
    </row>
    <row r="3794" spans="1:11">
      <c r="A3794" t="s">
        <v>1282</v>
      </c>
      <c r="B3794" t="s">
        <v>10</v>
      </c>
      <c r="C3794" s="3">
        <v>46128</v>
      </c>
      <c r="D3794" t="s">
        <v>1273</v>
      </c>
      <c r="E3794" t="s">
        <v>21</v>
      </c>
      <c r="F3794" t="s">
        <v>1283</v>
      </c>
      <c r="G3794" t="s">
        <v>15</v>
      </c>
      <c r="H3794" s="4">
        <v>679</v>
      </c>
      <c r="J3794" t="str">
        <f t="shared" si="118"/>
        <v>0000194244Current Unit Population</v>
      </c>
      <c r="K3794" s="4">
        <f t="shared" si="119"/>
        <v>679</v>
      </c>
    </row>
    <row r="3795" spans="1:11">
      <c r="A3795" t="s">
        <v>1282</v>
      </c>
      <c r="B3795" t="s">
        <v>10</v>
      </c>
      <c r="C3795" s="3">
        <v>46128</v>
      </c>
      <c r="D3795" t="s">
        <v>1273</v>
      </c>
      <c r="E3795" t="s">
        <v>21</v>
      </c>
      <c r="F3795" t="s">
        <v>1283</v>
      </c>
      <c r="G3795" t="s">
        <v>16</v>
      </c>
      <c r="H3795" s="4">
        <v>0</v>
      </c>
      <c r="J3795" t="str">
        <f t="shared" si="118"/>
        <v>0000194244Consolidated City Population</v>
      </c>
      <c r="K3795" s="4">
        <f t="shared" si="119"/>
        <v>0</v>
      </c>
    </row>
    <row r="3796" spans="1:11">
      <c r="A3796" t="s">
        <v>1282</v>
      </c>
      <c r="B3796" t="s">
        <v>10</v>
      </c>
      <c r="C3796" s="3">
        <v>46128</v>
      </c>
      <c r="D3796" t="s">
        <v>1273</v>
      </c>
      <c r="E3796" t="s">
        <v>21</v>
      </c>
      <c r="F3796" t="s">
        <v>1283</v>
      </c>
      <c r="G3796" t="s">
        <v>17</v>
      </c>
      <c r="H3796" s="4">
        <v>0</v>
      </c>
      <c r="J3796" t="str">
        <f t="shared" si="118"/>
        <v>0000194244Registered Automobiles</v>
      </c>
      <c r="K3796" s="4">
        <f t="shared" si="119"/>
        <v>0</v>
      </c>
    </row>
    <row r="3797" spans="1:11">
      <c r="A3797" t="s">
        <v>1282</v>
      </c>
      <c r="B3797" t="s">
        <v>10</v>
      </c>
      <c r="C3797" s="3">
        <v>46128</v>
      </c>
      <c r="D3797" t="s">
        <v>1273</v>
      </c>
      <c r="E3797" t="s">
        <v>21</v>
      </c>
      <c r="F3797" t="s">
        <v>1283</v>
      </c>
      <c r="G3797" t="s">
        <v>18</v>
      </c>
      <c r="H3797" s="4">
        <v>0</v>
      </c>
      <c r="J3797" t="str">
        <f t="shared" si="118"/>
        <v>0000194244Registered Vehicles</v>
      </c>
      <c r="K3797" s="4">
        <f t="shared" si="119"/>
        <v>0</v>
      </c>
    </row>
    <row r="3798" spans="1:11">
      <c r="A3798" t="s">
        <v>1282</v>
      </c>
      <c r="B3798" t="s">
        <v>10</v>
      </c>
      <c r="C3798" s="3">
        <v>46128</v>
      </c>
      <c r="D3798" t="s">
        <v>1273</v>
      </c>
      <c r="E3798" t="s">
        <v>21</v>
      </c>
      <c r="F3798" t="s">
        <v>1283</v>
      </c>
      <c r="G3798" t="s">
        <v>19</v>
      </c>
      <c r="H3798" s="4">
        <v>5.37</v>
      </c>
      <c r="J3798" t="str">
        <f t="shared" si="118"/>
        <v>0000194244Miles of Road of Unit</v>
      </c>
      <c r="K3798" s="4">
        <f t="shared" si="119"/>
        <v>5.37</v>
      </c>
    </row>
    <row r="3799" spans="1:11">
      <c r="A3799" t="s">
        <v>1282</v>
      </c>
      <c r="B3799" t="s">
        <v>10</v>
      </c>
      <c r="C3799" s="3">
        <v>46128</v>
      </c>
      <c r="D3799" t="s">
        <v>1273</v>
      </c>
      <c r="E3799" t="s">
        <v>21</v>
      </c>
      <c r="F3799" t="s">
        <v>1283</v>
      </c>
      <c r="G3799" t="s">
        <v>14</v>
      </c>
      <c r="H3799" s="4">
        <v>679</v>
      </c>
      <c r="J3799" t="str">
        <f t="shared" si="118"/>
        <v>0000194244Decennial Unit Population</v>
      </c>
      <c r="K3799" s="4">
        <f t="shared" si="119"/>
        <v>679</v>
      </c>
    </row>
    <row r="3800" spans="1:11">
      <c r="A3800" t="s">
        <v>1284</v>
      </c>
      <c r="B3800" t="s">
        <v>10</v>
      </c>
      <c r="C3800" s="3">
        <v>46128</v>
      </c>
      <c r="D3800" t="s">
        <v>1273</v>
      </c>
      <c r="E3800" t="s">
        <v>21</v>
      </c>
      <c r="F3800" t="s">
        <v>1285</v>
      </c>
      <c r="G3800" t="s">
        <v>19</v>
      </c>
      <c r="H3800" s="4">
        <v>2.13</v>
      </c>
      <c r="J3800" t="str">
        <f t="shared" si="118"/>
        <v>0000194246Miles of Road of Unit</v>
      </c>
      <c r="K3800" s="4">
        <f t="shared" si="119"/>
        <v>2.13</v>
      </c>
    </row>
    <row r="3801" spans="1:11">
      <c r="A3801" t="s">
        <v>1284</v>
      </c>
      <c r="B3801" t="s">
        <v>10</v>
      </c>
      <c r="C3801" s="3">
        <v>46128</v>
      </c>
      <c r="D3801" t="s">
        <v>1273</v>
      </c>
      <c r="E3801" t="s">
        <v>21</v>
      </c>
      <c r="F3801" t="s">
        <v>1285</v>
      </c>
      <c r="G3801" t="s">
        <v>15</v>
      </c>
      <c r="H3801" s="4">
        <v>261</v>
      </c>
      <c r="J3801" t="str">
        <f t="shared" si="118"/>
        <v>0000194246Current Unit Population</v>
      </c>
      <c r="K3801" s="4">
        <f t="shared" si="119"/>
        <v>261</v>
      </c>
    </row>
    <row r="3802" spans="1:11">
      <c r="A3802" t="s">
        <v>1284</v>
      </c>
      <c r="B3802" t="s">
        <v>10</v>
      </c>
      <c r="C3802" s="3">
        <v>46128</v>
      </c>
      <c r="D3802" t="s">
        <v>1273</v>
      </c>
      <c r="E3802" t="s">
        <v>21</v>
      </c>
      <c r="F3802" t="s">
        <v>1285</v>
      </c>
      <c r="G3802" t="s">
        <v>17</v>
      </c>
      <c r="H3802" s="4">
        <v>0</v>
      </c>
      <c r="J3802" t="str">
        <f t="shared" si="118"/>
        <v>0000194246Registered Automobiles</v>
      </c>
      <c r="K3802" s="4">
        <f t="shared" si="119"/>
        <v>0</v>
      </c>
    </row>
    <row r="3803" spans="1:11">
      <c r="A3803" t="s">
        <v>1284</v>
      </c>
      <c r="B3803" t="s">
        <v>10</v>
      </c>
      <c r="C3803" s="3">
        <v>46128</v>
      </c>
      <c r="D3803" t="s">
        <v>1273</v>
      </c>
      <c r="E3803" t="s">
        <v>21</v>
      </c>
      <c r="F3803" t="s">
        <v>1285</v>
      </c>
      <c r="G3803" t="s">
        <v>16</v>
      </c>
      <c r="H3803" s="4">
        <v>0</v>
      </c>
      <c r="J3803" t="str">
        <f t="shared" si="118"/>
        <v>0000194246Consolidated City Population</v>
      </c>
      <c r="K3803" s="4">
        <f t="shared" si="119"/>
        <v>0</v>
      </c>
    </row>
    <row r="3804" spans="1:11">
      <c r="A3804" t="s">
        <v>1284</v>
      </c>
      <c r="B3804" t="s">
        <v>10</v>
      </c>
      <c r="C3804" s="3">
        <v>46128</v>
      </c>
      <c r="D3804" t="s">
        <v>1273</v>
      </c>
      <c r="E3804" t="s">
        <v>21</v>
      </c>
      <c r="F3804" t="s">
        <v>1285</v>
      </c>
      <c r="G3804" t="s">
        <v>18</v>
      </c>
      <c r="H3804" s="4">
        <v>0</v>
      </c>
      <c r="J3804" t="str">
        <f t="shared" si="118"/>
        <v>0000194246Registered Vehicles</v>
      </c>
      <c r="K3804" s="4">
        <f t="shared" si="119"/>
        <v>0</v>
      </c>
    </row>
    <row r="3805" spans="1:11">
      <c r="A3805" t="s">
        <v>1284</v>
      </c>
      <c r="B3805" t="s">
        <v>10</v>
      </c>
      <c r="C3805" s="3">
        <v>46128</v>
      </c>
      <c r="D3805" t="s">
        <v>1273</v>
      </c>
      <c r="E3805" t="s">
        <v>21</v>
      </c>
      <c r="F3805" t="s">
        <v>1285</v>
      </c>
      <c r="G3805" t="s">
        <v>14</v>
      </c>
      <c r="H3805" s="4">
        <v>261</v>
      </c>
      <c r="J3805" t="str">
        <f t="shared" si="118"/>
        <v>0000194246Decennial Unit Population</v>
      </c>
      <c r="K3805" s="4">
        <f t="shared" si="119"/>
        <v>261</v>
      </c>
    </row>
    <row r="3806" spans="1:11">
      <c r="A3806" t="s">
        <v>1286</v>
      </c>
      <c r="B3806" t="s">
        <v>10</v>
      </c>
      <c r="C3806" s="3">
        <v>46128</v>
      </c>
      <c r="D3806" t="s">
        <v>1273</v>
      </c>
      <c r="E3806" t="s">
        <v>21</v>
      </c>
      <c r="F3806" t="s">
        <v>1287</v>
      </c>
      <c r="G3806" t="s">
        <v>14</v>
      </c>
      <c r="H3806" s="4">
        <v>145</v>
      </c>
      <c r="J3806" t="str">
        <f t="shared" si="118"/>
        <v>0000194247Decennial Unit Population</v>
      </c>
      <c r="K3806" s="4">
        <f t="shared" si="119"/>
        <v>145</v>
      </c>
    </row>
    <row r="3807" spans="1:11">
      <c r="A3807" t="s">
        <v>1286</v>
      </c>
      <c r="B3807" t="s">
        <v>10</v>
      </c>
      <c r="C3807" s="3">
        <v>46128</v>
      </c>
      <c r="D3807" t="s">
        <v>1273</v>
      </c>
      <c r="E3807" t="s">
        <v>21</v>
      </c>
      <c r="F3807" t="s">
        <v>1287</v>
      </c>
      <c r="G3807" t="s">
        <v>16</v>
      </c>
      <c r="H3807" s="4">
        <v>0</v>
      </c>
      <c r="J3807" t="str">
        <f t="shared" si="118"/>
        <v>0000194247Consolidated City Population</v>
      </c>
      <c r="K3807" s="4">
        <f t="shared" si="119"/>
        <v>0</v>
      </c>
    </row>
    <row r="3808" spans="1:11">
      <c r="A3808" t="s">
        <v>1286</v>
      </c>
      <c r="B3808" t="s">
        <v>10</v>
      </c>
      <c r="C3808" s="3">
        <v>46128</v>
      </c>
      <c r="D3808" t="s">
        <v>1273</v>
      </c>
      <c r="E3808" t="s">
        <v>21</v>
      </c>
      <c r="F3808" t="s">
        <v>1287</v>
      </c>
      <c r="G3808" t="s">
        <v>17</v>
      </c>
      <c r="H3808" s="4">
        <v>0</v>
      </c>
      <c r="J3808" t="str">
        <f t="shared" si="118"/>
        <v>0000194247Registered Automobiles</v>
      </c>
      <c r="K3808" s="4">
        <f t="shared" si="119"/>
        <v>0</v>
      </c>
    </row>
    <row r="3809" spans="1:11">
      <c r="A3809" t="s">
        <v>1286</v>
      </c>
      <c r="B3809" t="s">
        <v>10</v>
      </c>
      <c r="C3809" s="3">
        <v>46128</v>
      </c>
      <c r="D3809" t="s">
        <v>1273</v>
      </c>
      <c r="E3809" t="s">
        <v>21</v>
      </c>
      <c r="F3809" t="s">
        <v>1287</v>
      </c>
      <c r="G3809" t="s">
        <v>18</v>
      </c>
      <c r="H3809" s="4">
        <v>0</v>
      </c>
      <c r="J3809" t="str">
        <f t="shared" si="118"/>
        <v>0000194247Registered Vehicles</v>
      </c>
      <c r="K3809" s="4">
        <f t="shared" si="119"/>
        <v>0</v>
      </c>
    </row>
    <row r="3810" spans="1:11">
      <c r="A3810" t="s">
        <v>1286</v>
      </c>
      <c r="B3810" t="s">
        <v>10</v>
      </c>
      <c r="C3810" s="3">
        <v>46128</v>
      </c>
      <c r="D3810" t="s">
        <v>1273</v>
      </c>
      <c r="E3810" t="s">
        <v>21</v>
      </c>
      <c r="F3810" t="s">
        <v>1287</v>
      </c>
      <c r="G3810" t="s">
        <v>19</v>
      </c>
      <c r="H3810" s="4">
        <v>1.72</v>
      </c>
      <c r="J3810" t="str">
        <f t="shared" si="118"/>
        <v>0000194247Miles of Road of Unit</v>
      </c>
      <c r="K3810" s="4">
        <f t="shared" si="119"/>
        <v>1.72</v>
      </c>
    </row>
    <row r="3811" spans="1:11">
      <c r="A3811" t="s">
        <v>1286</v>
      </c>
      <c r="B3811" t="s">
        <v>10</v>
      </c>
      <c r="C3811" s="3">
        <v>46128</v>
      </c>
      <c r="D3811" t="s">
        <v>1273</v>
      </c>
      <c r="E3811" t="s">
        <v>21</v>
      </c>
      <c r="F3811" t="s">
        <v>1287</v>
      </c>
      <c r="G3811" t="s">
        <v>15</v>
      </c>
      <c r="H3811" s="4">
        <v>145</v>
      </c>
      <c r="J3811" t="str">
        <f t="shared" si="118"/>
        <v>0000194247Current Unit Population</v>
      </c>
      <c r="K3811" s="4">
        <f t="shared" si="119"/>
        <v>145</v>
      </c>
    </row>
    <row r="3812" spans="1:11">
      <c r="A3812" t="s">
        <v>1288</v>
      </c>
      <c r="B3812" t="s">
        <v>10</v>
      </c>
      <c r="C3812" s="3">
        <v>46128</v>
      </c>
      <c r="D3812" t="s">
        <v>1273</v>
      </c>
      <c r="E3812" t="s">
        <v>21</v>
      </c>
      <c r="F3812" t="s">
        <v>1289</v>
      </c>
      <c r="G3812" t="s">
        <v>16</v>
      </c>
      <c r="H3812" s="4">
        <v>0</v>
      </c>
      <c r="J3812" t="str">
        <f t="shared" si="118"/>
        <v>0000194248Consolidated City Population</v>
      </c>
      <c r="K3812" s="4">
        <f t="shared" si="119"/>
        <v>0</v>
      </c>
    </row>
    <row r="3813" spans="1:11">
      <c r="A3813" t="s">
        <v>1288</v>
      </c>
      <c r="B3813" t="s">
        <v>10</v>
      </c>
      <c r="C3813" s="3">
        <v>46128</v>
      </c>
      <c r="D3813" t="s">
        <v>1273</v>
      </c>
      <c r="E3813" t="s">
        <v>21</v>
      </c>
      <c r="F3813" t="s">
        <v>1289</v>
      </c>
      <c r="G3813" t="s">
        <v>17</v>
      </c>
      <c r="H3813" s="4">
        <v>0</v>
      </c>
      <c r="J3813" t="str">
        <f t="shared" si="118"/>
        <v>0000194248Registered Automobiles</v>
      </c>
      <c r="K3813" s="4">
        <f t="shared" si="119"/>
        <v>0</v>
      </c>
    </row>
    <row r="3814" spans="1:11">
      <c r="A3814" t="s">
        <v>1288</v>
      </c>
      <c r="B3814" t="s">
        <v>10</v>
      </c>
      <c r="C3814" s="3">
        <v>46128</v>
      </c>
      <c r="D3814" t="s">
        <v>1273</v>
      </c>
      <c r="E3814" t="s">
        <v>21</v>
      </c>
      <c r="F3814" t="s">
        <v>1289</v>
      </c>
      <c r="G3814" t="s">
        <v>18</v>
      </c>
      <c r="H3814" s="4">
        <v>0</v>
      </c>
      <c r="J3814" t="str">
        <f t="shared" si="118"/>
        <v>0000194248Registered Vehicles</v>
      </c>
      <c r="K3814" s="4">
        <f t="shared" si="119"/>
        <v>0</v>
      </c>
    </row>
    <row r="3815" spans="1:11">
      <c r="A3815" t="s">
        <v>1288</v>
      </c>
      <c r="B3815" t="s">
        <v>10</v>
      </c>
      <c r="C3815" s="3">
        <v>46128</v>
      </c>
      <c r="D3815" t="s">
        <v>1273</v>
      </c>
      <c r="E3815" t="s">
        <v>21</v>
      </c>
      <c r="F3815" t="s">
        <v>1289</v>
      </c>
      <c r="G3815" t="s">
        <v>19</v>
      </c>
      <c r="H3815" s="4">
        <v>4.75</v>
      </c>
      <c r="J3815" t="str">
        <f t="shared" si="118"/>
        <v>0000194248Miles of Road of Unit</v>
      </c>
      <c r="K3815" s="4">
        <f t="shared" si="119"/>
        <v>4.75</v>
      </c>
    </row>
    <row r="3816" spans="1:11">
      <c r="A3816" t="s">
        <v>1288</v>
      </c>
      <c r="B3816" t="s">
        <v>10</v>
      </c>
      <c r="C3816" s="3">
        <v>46128</v>
      </c>
      <c r="D3816" t="s">
        <v>1273</v>
      </c>
      <c r="E3816" t="s">
        <v>21</v>
      </c>
      <c r="F3816" t="s">
        <v>1289</v>
      </c>
      <c r="G3816" t="s">
        <v>15</v>
      </c>
      <c r="H3816" s="4">
        <v>714</v>
      </c>
      <c r="J3816" t="str">
        <f t="shared" si="118"/>
        <v>0000194248Current Unit Population</v>
      </c>
      <c r="K3816" s="4">
        <f t="shared" si="119"/>
        <v>714</v>
      </c>
    </row>
    <row r="3817" spans="1:11">
      <c r="A3817" t="s">
        <v>1288</v>
      </c>
      <c r="B3817" t="s">
        <v>10</v>
      </c>
      <c r="C3817" s="3">
        <v>46128</v>
      </c>
      <c r="D3817" t="s">
        <v>1273</v>
      </c>
      <c r="E3817" t="s">
        <v>21</v>
      </c>
      <c r="F3817" t="s">
        <v>1289</v>
      </c>
      <c r="G3817" t="s">
        <v>14</v>
      </c>
      <c r="H3817" s="4">
        <v>714</v>
      </c>
      <c r="J3817" t="str">
        <f t="shared" si="118"/>
        <v>0000194248Decennial Unit Population</v>
      </c>
      <c r="K3817" s="4">
        <f t="shared" si="119"/>
        <v>714</v>
      </c>
    </row>
    <row r="3818" spans="1:11">
      <c r="A3818" t="s">
        <v>1290</v>
      </c>
      <c r="B3818" t="s">
        <v>10</v>
      </c>
      <c r="C3818" s="3">
        <v>46128</v>
      </c>
      <c r="D3818" t="s">
        <v>1273</v>
      </c>
      <c r="E3818" t="s">
        <v>21</v>
      </c>
      <c r="F3818" t="s">
        <v>1291</v>
      </c>
      <c r="G3818" t="s">
        <v>14</v>
      </c>
      <c r="H3818" s="4">
        <v>335</v>
      </c>
      <c r="J3818" t="str">
        <f t="shared" si="118"/>
        <v>0000194249Decennial Unit Population</v>
      </c>
      <c r="K3818" s="4">
        <f t="shared" si="119"/>
        <v>335</v>
      </c>
    </row>
    <row r="3819" spans="1:11">
      <c r="A3819" t="s">
        <v>1290</v>
      </c>
      <c r="B3819" t="s">
        <v>10</v>
      </c>
      <c r="C3819" s="3">
        <v>46128</v>
      </c>
      <c r="D3819" t="s">
        <v>1273</v>
      </c>
      <c r="E3819" t="s">
        <v>21</v>
      </c>
      <c r="F3819" t="s">
        <v>1291</v>
      </c>
      <c r="G3819" t="s">
        <v>19</v>
      </c>
      <c r="H3819" s="4">
        <v>1.99</v>
      </c>
      <c r="J3819" t="str">
        <f t="shared" si="118"/>
        <v>0000194249Miles of Road of Unit</v>
      </c>
      <c r="K3819" s="4">
        <f t="shared" si="119"/>
        <v>1.99</v>
      </c>
    </row>
    <row r="3820" spans="1:11">
      <c r="A3820" t="s">
        <v>1290</v>
      </c>
      <c r="B3820" t="s">
        <v>10</v>
      </c>
      <c r="C3820" s="3">
        <v>46128</v>
      </c>
      <c r="D3820" t="s">
        <v>1273</v>
      </c>
      <c r="E3820" t="s">
        <v>21</v>
      </c>
      <c r="F3820" t="s">
        <v>1291</v>
      </c>
      <c r="G3820" t="s">
        <v>18</v>
      </c>
      <c r="H3820" s="4">
        <v>0</v>
      </c>
      <c r="J3820" t="str">
        <f t="shared" si="118"/>
        <v>0000194249Registered Vehicles</v>
      </c>
      <c r="K3820" s="4">
        <f t="shared" si="119"/>
        <v>0</v>
      </c>
    </row>
    <row r="3821" spans="1:11">
      <c r="A3821" t="s">
        <v>1290</v>
      </c>
      <c r="B3821" t="s">
        <v>10</v>
      </c>
      <c r="C3821" s="3">
        <v>46128</v>
      </c>
      <c r="D3821" t="s">
        <v>1273</v>
      </c>
      <c r="E3821" t="s">
        <v>21</v>
      </c>
      <c r="F3821" t="s">
        <v>1291</v>
      </c>
      <c r="G3821" t="s">
        <v>17</v>
      </c>
      <c r="H3821" s="4">
        <v>0</v>
      </c>
      <c r="J3821" t="str">
        <f t="shared" si="118"/>
        <v>0000194249Registered Automobiles</v>
      </c>
      <c r="K3821" s="4">
        <f t="shared" si="119"/>
        <v>0</v>
      </c>
    </row>
    <row r="3822" spans="1:11">
      <c r="A3822" t="s">
        <v>1290</v>
      </c>
      <c r="B3822" t="s">
        <v>10</v>
      </c>
      <c r="C3822" s="3">
        <v>46128</v>
      </c>
      <c r="D3822" t="s">
        <v>1273</v>
      </c>
      <c r="E3822" t="s">
        <v>21</v>
      </c>
      <c r="F3822" t="s">
        <v>1291</v>
      </c>
      <c r="G3822" t="s">
        <v>16</v>
      </c>
      <c r="H3822" s="4">
        <v>0</v>
      </c>
      <c r="J3822" t="str">
        <f t="shared" si="118"/>
        <v>0000194249Consolidated City Population</v>
      </c>
      <c r="K3822" s="4">
        <f t="shared" si="119"/>
        <v>0</v>
      </c>
    </row>
    <row r="3823" spans="1:11">
      <c r="A3823" t="s">
        <v>1290</v>
      </c>
      <c r="B3823" t="s">
        <v>10</v>
      </c>
      <c r="C3823" s="3">
        <v>46128</v>
      </c>
      <c r="D3823" t="s">
        <v>1273</v>
      </c>
      <c r="E3823" t="s">
        <v>21</v>
      </c>
      <c r="F3823" t="s">
        <v>1291</v>
      </c>
      <c r="G3823" t="s">
        <v>15</v>
      </c>
      <c r="H3823" s="4">
        <v>335</v>
      </c>
      <c r="J3823" t="str">
        <f t="shared" si="118"/>
        <v>0000194249Current Unit Population</v>
      </c>
      <c r="K3823" s="4">
        <f t="shared" si="119"/>
        <v>335</v>
      </c>
    </row>
    <row r="3824" spans="1:11">
      <c r="A3824" t="s">
        <v>1292</v>
      </c>
      <c r="B3824" t="s">
        <v>10</v>
      </c>
      <c r="C3824" s="3">
        <v>46128</v>
      </c>
      <c r="D3824" t="s">
        <v>1273</v>
      </c>
      <c r="E3824" t="s">
        <v>21</v>
      </c>
      <c r="F3824" t="s">
        <v>1293</v>
      </c>
      <c r="G3824" t="s">
        <v>18</v>
      </c>
      <c r="H3824" s="4">
        <v>0</v>
      </c>
      <c r="J3824" t="str">
        <f t="shared" si="118"/>
        <v>0000194250Registered Vehicles</v>
      </c>
      <c r="K3824" s="4">
        <f t="shared" si="119"/>
        <v>0</v>
      </c>
    </row>
    <row r="3825" spans="1:11">
      <c r="A3825" t="s">
        <v>1292</v>
      </c>
      <c r="B3825" t="s">
        <v>10</v>
      </c>
      <c r="C3825" s="3">
        <v>46128</v>
      </c>
      <c r="D3825" t="s">
        <v>1273</v>
      </c>
      <c r="E3825" t="s">
        <v>21</v>
      </c>
      <c r="F3825" t="s">
        <v>1293</v>
      </c>
      <c r="G3825" t="s">
        <v>17</v>
      </c>
      <c r="H3825" s="4">
        <v>0</v>
      </c>
      <c r="J3825" t="str">
        <f t="shared" si="118"/>
        <v>0000194250Registered Automobiles</v>
      </c>
      <c r="K3825" s="4">
        <f t="shared" si="119"/>
        <v>0</v>
      </c>
    </row>
    <row r="3826" spans="1:11">
      <c r="A3826" t="s">
        <v>1292</v>
      </c>
      <c r="B3826" t="s">
        <v>10</v>
      </c>
      <c r="C3826" s="3">
        <v>46128</v>
      </c>
      <c r="D3826" t="s">
        <v>1273</v>
      </c>
      <c r="E3826" t="s">
        <v>21</v>
      </c>
      <c r="F3826" t="s">
        <v>1293</v>
      </c>
      <c r="G3826" t="s">
        <v>16</v>
      </c>
      <c r="H3826" s="4">
        <v>0</v>
      </c>
      <c r="J3826" t="str">
        <f t="shared" si="118"/>
        <v>0000194250Consolidated City Population</v>
      </c>
      <c r="K3826" s="4">
        <f t="shared" si="119"/>
        <v>0</v>
      </c>
    </row>
    <row r="3827" spans="1:11">
      <c r="A3827" t="s">
        <v>1292</v>
      </c>
      <c r="B3827" t="s">
        <v>10</v>
      </c>
      <c r="C3827" s="3">
        <v>46128</v>
      </c>
      <c r="D3827" t="s">
        <v>1273</v>
      </c>
      <c r="E3827" t="s">
        <v>21</v>
      </c>
      <c r="F3827" t="s">
        <v>1293</v>
      </c>
      <c r="G3827" t="s">
        <v>15</v>
      </c>
      <c r="H3827" s="4">
        <v>1681</v>
      </c>
      <c r="J3827" t="str">
        <f t="shared" si="118"/>
        <v>0000194250Current Unit Population</v>
      </c>
      <c r="K3827" s="4">
        <f t="shared" si="119"/>
        <v>1681</v>
      </c>
    </row>
    <row r="3828" spans="1:11">
      <c r="A3828" t="s">
        <v>1292</v>
      </c>
      <c r="B3828" t="s">
        <v>10</v>
      </c>
      <c r="C3828" s="3">
        <v>46128</v>
      </c>
      <c r="D3828" t="s">
        <v>1273</v>
      </c>
      <c r="E3828" t="s">
        <v>21</v>
      </c>
      <c r="F3828" t="s">
        <v>1293</v>
      </c>
      <c r="G3828" t="s">
        <v>14</v>
      </c>
      <c r="H3828" s="4">
        <v>1681</v>
      </c>
      <c r="J3828" t="str">
        <f t="shared" si="118"/>
        <v>0000194250Decennial Unit Population</v>
      </c>
      <c r="K3828" s="4">
        <f t="shared" si="119"/>
        <v>1681</v>
      </c>
    </row>
    <row r="3829" spans="1:11">
      <c r="A3829" t="s">
        <v>1292</v>
      </c>
      <c r="B3829" t="s">
        <v>10</v>
      </c>
      <c r="C3829" s="3">
        <v>46128</v>
      </c>
      <c r="D3829" t="s">
        <v>1273</v>
      </c>
      <c r="E3829" t="s">
        <v>21</v>
      </c>
      <c r="F3829" t="s">
        <v>1293</v>
      </c>
      <c r="G3829" t="s">
        <v>19</v>
      </c>
      <c r="H3829" s="4">
        <v>10.8</v>
      </c>
      <c r="J3829" t="str">
        <f t="shared" si="118"/>
        <v>0000194250Miles of Road of Unit</v>
      </c>
      <c r="K3829" s="4">
        <f t="shared" si="119"/>
        <v>10.8</v>
      </c>
    </row>
    <row r="3830" spans="1:11">
      <c r="A3830" t="s">
        <v>1294</v>
      </c>
      <c r="B3830" t="s">
        <v>10</v>
      </c>
      <c r="C3830" s="3">
        <v>46128</v>
      </c>
      <c r="D3830" t="s">
        <v>1273</v>
      </c>
      <c r="E3830" t="s">
        <v>21</v>
      </c>
      <c r="F3830" t="s">
        <v>1295</v>
      </c>
      <c r="G3830" t="s">
        <v>16</v>
      </c>
      <c r="H3830" s="4">
        <v>0</v>
      </c>
      <c r="J3830" t="str">
        <f t="shared" si="118"/>
        <v>0000194252Consolidated City Population</v>
      </c>
      <c r="K3830" s="4">
        <f t="shared" si="119"/>
        <v>0</v>
      </c>
    </row>
    <row r="3831" spans="1:11">
      <c r="A3831" t="s">
        <v>1294</v>
      </c>
      <c r="B3831" t="s">
        <v>10</v>
      </c>
      <c r="C3831" s="3">
        <v>46128</v>
      </c>
      <c r="D3831" t="s">
        <v>1273</v>
      </c>
      <c r="E3831" t="s">
        <v>21</v>
      </c>
      <c r="F3831" t="s">
        <v>1295</v>
      </c>
      <c r="G3831" t="s">
        <v>17</v>
      </c>
      <c r="H3831" s="4">
        <v>0</v>
      </c>
      <c r="J3831" t="str">
        <f t="shared" si="118"/>
        <v>0000194252Registered Automobiles</v>
      </c>
      <c r="K3831" s="4">
        <f t="shared" si="119"/>
        <v>0</v>
      </c>
    </row>
    <row r="3832" spans="1:11">
      <c r="A3832" t="s">
        <v>1294</v>
      </c>
      <c r="B3832" t="s">
        <v>10</v>
      </c>
      <c r="C3832" s="3">
        <v>46128</v>
      </c>
      <c r="D3832" t="s">
        <v>1273</v>
      </c>
      <c r="E3832" t="s">
        <v>21</v>
      </c>
      <c r="F3832" t="s">
        <v>1295</v>
      </c>
      <c r="G3832" t="s">
        <v>18</v>
      </c>
      <c r="H3832" s="4">
        <v>0</v>
      </c>
      <c r="J3832" t="str">
        <f t="shared" si="118"/>
        <v>0000194252Registered Vehicles</v>
      </c>
      <c r="K3832" s="4">
        <f t="shared" si="119"/>
        <v>0</v>
      </c>
    </row>
    <row r="3833" spans="1:11">
      <c r="A3833" t="s">
        <v>1294</v>
      </c>
      <c r="B3833" t="s">
        <v>10</v>
      </c>
      <c r="C3833" s="3">
        <v>46128</v>
      </c>
      <c r="D3833" t="s">
        <v>1273</v>
      </c>
      <c r="E3833" t="s">
        <v>21</v>
      </c>
      <c r="F3833" t="s">
        <v>1295</v>
      </c>
      <c r="G3833" t="s">
        <v>15</v>
      </c>
      <c r="H3833" s="4">
        <v>455</v>
      </c>
      <c r="J3833" t="str">
        <f t="shared" si="118"/>
        <v>0000194252Current Unit Population</v>
      </c>
      <c r="K3833" s="4">
        <f t="shared" si="119"/>
        <v>455</v>
      </c>
    </row>
    <row r="3834" spans="1:11">
      <c r="A3834" t="s">
        <v>1294</v>
      </c>
      <c r="B3834" t="s">
        <v>10</v>
      </c>
      <c r="C3834" s="3">
        <v>46128</v>
      </c>
      <c r="D3834" t="s">
        <v>1273</v>
      </c>
      <c r="E3834" t="s">
        <v>21</v>
      </c>
      <c r="F3834" t="s">
        <v>1295</v>
      </c>
      <c r="G3834" t="s">
        <v>19</v>
      </c>
      <c r="H3834" s="4">
        <v>4.29</v>
      </c>
      <c r="J3834" t="str">
        <f t="shared" si="118"/>
        <v>0000194252Miles of Road of Unit</v>
      </c>
      <c r="K3834" s="4">
        <f t="shared" si="119"/>
        <v>4.29</v>
      </c>
    </row>
    <row r="3835" spans="1:11">
      <c r="A3835" t="s">
        <v>1294</v>
      </c>
      <c r="B3835" t="s">
        <v>10</v>
      </c>
      <c r="C3835" s="3">
        <v>46128</v>
      </c>
      <c r="D3835" t="s">
        <v>1273</v>
      </c>
      <c r="E3835" t="s">
        <v>21</v>
      </c>
      <c r="F3835" t="s">
        <v>1295</v>
      </c>
      <c r="G3835" t="s">
        <v>14</v>
      </c>
      <c r="H3835" s="4">
        <v>455</v>
      </c>
      <c r="J3835" t="str">
        <f t="shared" si="118"/>
        <v>0000194252Decennial Unit Population</v>
      </c>
      <c r="K3835" s="4">
        <f t="shared" si="119"/>
        <v>455</v>
      </c>
    </row>
    <row r="3836" spans="1:11">
      <c r="A3836" t="s">
        <v>1296</v>
      </c>
      <c r="B3836" t="s">
        <v>10</v>
      </c>
      <c r="C3836" s="3">
        <v>46128</v>
      </c>
      <c r="D3836" t="s">
        <v>1273</v>
      </c>
      <c r="E3836" t="s">
        <v>21</v>
      </c>
      <c r="F3836" t="s">
        <v>1297</v>
      </c>
      <c r="G3836" t="s">
        <v>17</v>
      </c>
      <c r="H3836" s="4">
        <v>0</v>
      </c>
      <c r="J3836" t="str">
        <f t="shared" si="118"/>
        <v>0000194253Registered Automobiles</v>
      </c>
      <c r="K3836" s="4">
        <f t="shared" si="119"/>
        <v>0</v>
      </c>
    </row>
    <row r="3837" spans="1:11">
      <c r="A3837" t="s">
        <v>1296</v>
      </c>
      <c r="B3837" t="s">
        <v>10</v>
      </c>
      <c r="C3837" s="3">
        <v>46128</v>
      </c>
      <c r="D3837" t="s">
        <v>1273</v>
      </c>
      <c r="E3837" t="s">
        <v>21</v>
      </c>
      <c r="F3837" t="s">
        <v>1297</v>
      </c>
      <c r="G3837" t="s">
        <v>16</v>
      </c>
      <c r="H3837" s="4">
        <v>0</v>
      </c>
      <c r="J3837" t="str">
        <f t="shared" si="118"/>
        <v>0000194253Consolidated City Population</v>
      </c>
      <c r="K3837" s="4">
        <f t="shared" si="119"/>
        <v>0</v>
      </c>
    </row>
    <row r="3838" spans="1:11">
      <c r="A3838" t="s">
        <v>1296</v>
      </c>
      <c r="B3838" t="s">
        <v>10</v>
      </c>
      <c r="C3838" s="3">
        <v>46128</v>
      </c>
      <c r="D3838" t="s">
        <v>1273</v>
      </c>
      <c r="E3838" t="s">
        <v>21</v>
      </c>
      <c r="F3838" t="s">
        <v>1297</v>
      </c>
      <c r="G3838" t="s">
        <v>15</v>
      </c>
      <c r="H3838" s="4">
        <v>129</v>
      </c>
      <c r="J3838" t="str">
        <f t="shared" si="118"/>
        <v>0000194253Current Unit Population</v>
      </c>
      <c r="K3838" s="4">
        <f t="shared" si="119"/>
        <v>129</v>
      </c>
    </row>
    <row r="3839" spans="1:11">
      <c r="A3839" t="s">
        <v>1296</v>
      </c>
      <c r="B3839" t="s">
        <v>10</v>
      </c>
      <c r="C3839" s="3">
        <v>46128</v>
      </c>
      <c r="D3839" t="s">
        <v>1273</v>
      </c>
      <c r="E3839" t="s">
        <v>21</v>
      </c>
      <c r="F3839" t="s">
        <v>1297</v>
      </c>
      <c r="G3839" t="s">
        <v>14</v>
      </c>
      <c r="H3839" s="4">
        <v>129</v>
      </c>
      <c r="J3839" t="str">
        <f t="shared" si="118"/>
        <v>0000194253Decennial Unit Population</v>
      </c>
      <c r="K3839" s="4">
        <f t="shared" si="119"/>
        <v>129</v>
      </c>
    </row>
    <row r="3840" spans="1:11">
      <c r="A3840" t="s">
        <v>1296</v>
      </c>
      <c r="B3840" t="s">
        <v>10</v>
      </c>
      <c r="C3840" s="3">
        <v>46128</v>
      </c>
      <c r="D3840" t="s">
        <v>1273</v>
      </c>
      <c r="E3840" t="s">
        <v>21</v>
      </c>
      <c r="F3840" t="s">
        <v>1297</v>
      </c>
      <c r="G3840" t="s">
        <v>18</v>
      </c>
      <c r="H3840" s="4">
        <v>0</v>
      </c>
      <c r="J3840" t="str">
        <f t="shared" si="118"/>
        <v>0000194253Registered Vehicles</v>
      </c>
      <c r="K3840" s="4">
        <f t="shared" si="119"/>
        <v>0</v>
      </c>
    </row>
    <row r="3841" spans="1:11">
      <c r="A3841" t="s">
        <v>1296</v>
      </c>
      <c r="B3841" t="s">
        <v>10</v>
      </c>
      <c r="C3841" s="3">
        <v>46128</v>
      </c>
      <c r="D3841" t="s">
        <v>1273</v>
      </c>
      <c r="E3841" t="s">
        <v>21</v>
      </c>
      <c r="F3841" t="s">
        <v>1297</v>
      </c>
      <c r="G3841" t="s">
        <v>19</v>
      </c>
      <c r="H3841" s="4">
        <v>0.69</v>
      </c>
      <c r="J3841" t="str">
        <f t="shared" si="118"/>
        <v>0000194253Miles of Road of Unit</v>
      </c>
      <c r="K3841" s="4">
        <f t="shared" si="119"/>
        <v>0.69</v>
      </c>
    </row>
    <row r="3842" spans="1:11">
      <c r="A3842" t="s">
        <v>1298</v>
      </c>
      <c r="B3842" t="s">
        <v>10</v>
      </c>
      <c r="C3842" s="3">
        <v>46128</v>
      </c>
      <c r="D3842" t="s">
        <v>1273</v>
      </c>
      <c r="E3842" t="s">
        <v>21</v>
      </c>
      <c r="F3842" t="s">
        <v>1299</v>
      </c>
      <c r="G3842" t="s">
        <v>19</v>
      </c>
      <c r="H3842" s="4">
        <v>1.71</v>
      </c>
      <c r="J3842" t="str">
        <f t="shared" si="118"/>
        <v>0000194256Miles of Road of Unit</v>
      </c>
      <c r="K3842" s="4">
        <f t="shared" si="119"/>
        <v>1.71</v>
      </c>
    </row>
    <row r="3843" spans="1:11">
      <c r="A3843" t="s">
        <v>1298</v>
      </c>
      <c r="B3843" t="s">
        <v>10</v>
      </c>
      <c r="C3843" s="3">
        <v>46128</v>
      </c>
      <c r="D3843" t="s">
        <v>1273</v>
      </c>
      <c r="E3843" t="s">
        <v>21</v>
      </c>
      <c r="F3843" t="s">
        <v>1299</v>
      </c>
      <c r="G3843" t="s">
        <v>18</v>
      </c>
      <c r="H3843" s="4">
        <v>0</v>
      </c>
      <c r="J3843" t="str">
        <f t="shared" ref="J3843:J3906" si="120">A3843&amp;G3843</f>
        <v>0000194256Registered Vehicles</v>
      </c>
      <c r="K3843" s="4">
        <f t="shared" ref="K3843:K3906" si="121">H3843</f>
        <v>0</v>
      </c>
    </row>
    <row r="3844" spans="1:11">
      <c r="A3844" t="s">
        <v>1298</v>
      </c>
      <c r="B3844" t="s">
        <v>10</v>
      </c>
      <c r="C3844" s="3">
        <v>46128</v>
      </c>
      <c r="D3844" t="s">
        <v>1273</v>
      </c>
      <c r="E3844" t="s">
        <v>21</v>
      </c>
      <c r="F3844" t="s">
        <v>1299</v>
      </c>
      <c r="G3844" t="s">
        <v>17</v>
      </c>
      <c r="H3844" s="4">
        <v>0</v>
      </c>
      <c r="J3844" t="str">
        <f t="shared" si="120"/>
        <v>0000194256Registered Automobiles</v>
      </c>
      <c r="K3844" s="4">
        <f t="shared" si="121"/>
        <v>0</v>
      </c>
    </row>
    <row r="3845" spans="1:11">
      <c r="A3845" t="s">
        <v>1298</v>
      </c>
      <c r="B3845" t="s">
        <v>10</v>
      </c>
      <c r="C3845" s="3">
        <v>46128</v>
      </c>
      <c r="D3845" t="s">
        <v>1273</v>
      </c>
      <c r="E3845" t="s">
        <v>21</v>
      </c>
      <c r="F3845" t="s">
        <v>1299</v>
      </c>
      <c r="G3845" t="s">
        <v>16</v>
      </c>
      <c r="H3845" s="4">
        <v>0</v>
      </c>
      <c r="J3845" t="str">
        <f t="shared" si="120"/>
        <v>0000194256Consolidated City Population</v>
      </c>
      <c r="K3845" s="4">
        <f t="shared" si="121"/>
        <v>0</v>
      </c>
    </row>
    <row r="3846" spans="1:11">
      <c r="A3846" t="s">
        <v>1298</v>
      </c>
      <c r="B3846" t="s">
        <v>10</v>
      </c>
      <c r="C3846" s="3">
        <v>46128</v>
      </c>
      <c r="D3846" t="s">
        <v>1273</v>
      </c>
      <c r="E3846" t="s">
        <v>21</v>
      </c>
      <c r="F3846" t="s">
        <v>1299</v>
      </c>
      <c r="G3846" t="s">
        <v>14</v>
      </c>
      <c r="H3846" s="4">
        <v>332</v>
      </c>
      <c r="J3846" t="str">
        <f t="shared" si="120"/>
        <v>0000194256Decennial Unit Population</v>
      </c>
      <c r="K3846" s="4">
        <f t="shared" si="121"/>
        <v>332</v>
      </c>
    </row>
    <row r="3847" spans="1:11">
      <c r="A3847" t="s">
        <v>1298</v>
      </c>
      <c r="B3847" t="s">
        <v>10</v>
      </c>
      <c r="C3847" s="3">
        <v>46128</v>
      </c>
      <c r="D3847" t="s">
        <v>1273</v>
      </c>
      <c r="E3847" t="s">
        <v>21</v>
      </c>
      <c r="F3847" t="s">
        <v>1299</v>
      </c>
      <c r="G3847" t="s">
        <v>15</v>
      </c>
      <c r="H3847" s="4">
        <v>332</v>
      </c>
      <c r="J3847" t="str">
        <f t="shared" si="120"/>
        <v>0000194256Current Unit Population</v>
      </c>
      <c r="K3847" s="4">
        <f t="shared" si="121"/>
        <v>332</v>
      </c>
    </row>
    <row r="3848" spans="1:11">
      <c r="A3848" t="s">
        <v>1300</v>
      </c>
      <c r="B3848" t="s">
        <v>10</v>
      </c>
      <c r="C3848" s="3">
        <v>46128</v>
      </c>
      <c r="D3848" t="s">
        <v>1273</v>
      </c>
      <c r="E3848" t="s">
        <v>21</v>
      </c>
      <c r="F3848" t="s">
        <v>1301</v>
      </c>
      <c r="G3848" t="s">
        <v>18</v>
      </c>
      <c r="H3848" s="4">
        <v>0</v>
      </c>
      <c r="J3848" t="str">
        <f t="shared" si="120"/>
        <v>0000194257Registered Vehicles</v>
      </c>
      <c r="K3848" s="4">
        <f t="shared" si="121"/>
        <v>0</v>
      </c>
    </row>
    <row r="3849" spans="1:11">
      <c r="A3849" t="s">
        <v>1300</v>
      </c>
      <c r="B3849" t="s">
        <v>10</v>
      </c>
      <c r="C3849" s="3">
        <v>46128</v>
      </c>
      <c r="D3849" t="s">
        <v>1273</v>
      </c>
      <c r="E3849" t="s">
        <v>21</v>
      </c>
      <c r="F3849" t="s">
        <v>1301</v>
      </c>
      <c r="G3849" t="s">
        <v>17</v>
      </c>
      <c r="H3849" s="4">
        <v>0</v>
      </c>
      <c r="J3849" t="str">
        <f t="shared" si="120"/>
        <v>0000194257Registered Automobiles</v>
      </c>
      <c r="K3849" s="4">
        <f t="shared" si="121"/>
        <v>0</v>
      </c>
    </row>
    <row r="3850" spans="1:11">
      <c r="A3850" t="s">
        <v>1300</v>
      </c>
      <c r="B3850" t="s">
        <v>10</v>
      </c>
      <c r="C3850" s="3">
        <v>46128</v>
      </c>
      <c r="D3850" t="s">
        <v>1273</v>
      </c>
      <c r="E3850" t="s">
        <v>21</v>
      </c>
      <c r="F3850" t="s">
        <v>1301</v>
      </c>
      <c r="G3850" t="s">
        <v>16</v>
      </c>
      <c r="H3850" s="4">
        <v>0</v>
      </c>
      <c r="J3850" t="str">
        <f t="shared" si="120"/>
        <v>0000194257Consolidated City Population</v>
      </c>
      <c r="K3850" s="4">
        <f t="shared" si="121"/>
        <v>0</v>
      </c>
    </row>
    <row r="3851" spans="1:11">
      <c r="A3851" t="s">
        <v>1300</v>
      </c>
      <c r="B3851" t="s">
        <v>10</v>
      </c>
      <c r="C3851" s="3">
        <v>46128</v>
      </c>
      <c r="D3851" t="s">
        <v>1273</v>
      </c>
      <c r="E3851" t="s">
        <v>21</v>
      </c>
      <c r="F3851" t="s">
        <v>1301</v>
      </c>
      <c r="G3851" t="s">
        <v>15</v>
      </c>
      <c r="H3851" s="4">
        <v>71</v>
      </c>
      <c r="J3851" t="str">
        <f t="shared" si="120"/>
        <v>0000194257Current Unit Population</v>
      </c>
      <c r="K3851" s="4">
        <f t="shared" si="121"/>
        <v>71</v>
      </c>
    </row>
    <row r="3852" spans="1:11">
      <c r="A3852" t="s">
        <v>1300</v>
      </c>
      <c r="B3852" t="s">
        <v>10</v>
      </c>
      <c r="C3852" s="3">
        <v>46128</v>
      </c>
      <c r="D3852" t="s">
        <v>1273</v>
      </c>
      <c r="E3852" t="s">
        <v>21</v>
      </c>
      <c r="F3852" t="s">
        <v>1301</v>
      </c>
      <c r="G3852" t="s">
        <v>14</v>
      </c>
      <c r="H3852" s="4">
        <v>71</v>
      </c>
      <c r="J3852" t="str">
        <f t="shared" si="120"/>
        <v>0000194257Decennial Unit Population</v>
      </c>
      <c r="K3852" s="4">
        <f t="shared" si="121"/>
        <v>71</v>
      </c>
    </row>
    <row r="3853" spans="1:11">
      <c r="A3853" t="s">
        <v>1300</v>
      </c>
      <c r="B3853" t="s">
        <v>10</v>
      </c>
      <c r="C3853" s="3">
        <v>46128</v>
      </c>
      <c r="D3853" t="s">
        <v>1273</v>
      </c>
      <c r="E3853" t="s">
        <v>21</v>
      </c>
      <c r="F3853" t="s">
        <v>1301</v>
      </c>
      <c r="G3853" t="s">
        <v>19</v>
      </c>
      <c r="H3853" s="4">
        <v>0.41</v>
      </c>
      <c r="J3853" t="str">
        <f t="shared" si="120"/>
        <v>0000194257Miles of Road of Unit</v>
      </c>
      <c r="K3853" s="4">
        <f t="shared" si="121"/>
        <v>0.41</v>
      </c>
    </row>
    <row r="3854" spans="1:11">
      <c r="A3854" t="s">
        <v>1302</v>
      </c>
      <c r="B3854" t="s">
        <v>10</v>
      </c>
      <c r="C3854" s="3">
        <v>46128</v>
      </c>
      <c r="D3854" t="s">
        <v>1303</v>
      </c>
      <c r="E3854" t="s">
        <v>12</v>
      </c>
      <c r="F3854" t="s">
        <v>13</v>
      </c>
      <c r="G3854" t="s">
        <v>14</v>
      </c>
      <c r="H3854" s="4">
        <v>13125</v>
      </c>
      <c r="J3854" t="str">
        <f t="shared" si="120"/>
        <v>0000082953Decennial Unit Population</v>
      </c>
      <c r="K3854" s="4">
        <f t="shared" si="121"/>
        <v>13125</v>
      </c>
    </row>
    <row r="3855" spans="1:11">
      <c r="A3855" t="s">
        <v>1302</v>
      </c>
      <c r="B3855" t="s">
        <v>10</v>
      </c>
      <c r="C3855" s="3">
        <v>46128</v>
      </c>
      <c r="D3855" t="s">
        <v>1303</v>
      </c>
      <c r="E3855" t="s">
        <v>12</v>
      </c>
      <c r="F3855" t="s">
        <v>13</v>
      </c>
      <c r="G3855" t="s">
        <v>15</v>
      </c>
      <c r="H3855" s="4">
        <v>13125</v>
      </c>
      <c r="J3855" t="str">
        <f t="shared" si="120"/>
        <v>0000082953Current Unit Population</v>
      </c>
      <c r="K3855" s="4">
        <f t="shared" si="121"/>
        <v>13125</v>
      </c>
    </row>
    <row r="3856" spans="1:11">
      <c r="A3856" t="s">
        <v>1302</v>
      </c>
      <c r="B3856" t="s">
        <v>10</v>
      </c>
      <c r="C3856" s="3">
        <v>46128</v>
      </c>
      <c r="D3856" t="s">
        <v>1303</v>
      </c>
      <c r="E3856" t="s">
        <v>12</v>
      </c>
      <c r="F3856" t="s">
        <v>13</v>
      </c>
      <c r="G3856" t="s">
        <v>16</v>
      </c>
      <c r="H3856" s="4">
        <v>0</v>
      </c>
      <c r="J3856" t="str">
        <f t="shared" si="120"/>
        <v>0000082953Consolidated City Population</v>
      </c>
      <c r="K3856" s="4">
        <f t="shared" si="121"/>
        <v>0</v>
      </c>
    </row>
    <row r="3857" spans="1:11">
      <c r="A3857" t="s">
        <v>1302</v>
      </c>
      <c r="B3857" t="s">
        <v>10</v>
      </c>
      <c r="C3857" s="3">
        <v>46128</v>
      </c>
      <c r="D3857" t="s">
        <v>1303</v>
      </c>
      <c r="E3857" t="s">
        <v>12</v>
      </c>
      <c r="F3857" t="s">
        <v>13</v>
      </c>
      <c r="G3857" t="s">
        <v>17</v>
      </c>
      <c r="H3857" s="4">
        <v>20041</v>
      </c>
      <c r="J3857" t="str">
        <f t="shared" si="120"/>
        <v>0000082953Registered Automobiles</v>
      </c>
      <c r="K3857" s="4">
        <f t="shared" si="121"/>
        <v>20041</v>
      </c>
    </row>
    <row r="3858" spans="1:11">
      <c r="A3858" t="s">
        <v>1302</v>
      </c>
      <c r="B3858" t="s">
        <v>10</v>
      </c>
      <c r="C3858" s="3">
        <v>46128</v>
      </c>
      <c r="D3858" t="s">
        <v>1303</v>
      </c>
      <c r="E3858" t="s">
        <v>12</v>
      </c>
      <c r="F3858" t="s">
        <v>13</v>
      </c>
      <c r="G3858" t="s">
        <v>18</v>
      </c>
      <c r="H3858" s="4">
        <v>36492</v>
      </c>
      <c r="J3858" t="str">
        <f t="shared" si="120"/>
        <v>0000082953Registered Vehicles</v>
      </c>
      <c r="K3858" s="4">
        <f t="shared" si="121"/>
        <v>36492</v>
      </c>
    </row>
    <row r="3859" spans="1:11">
      <c r="A3859" t="s">
        <v>1302</v>
      </c>
      <c r="B3859" t="s">
        <v>10</v>
      </c>
      <c r="C3859" s="3">
        <v>46128</v>
      </c>
      <c r="D3859" t="s">
        <v>1303</v>
      </c>
      <c r="E3859" t="s">
        <v>12</v>
      </c>
      <c r="F3859" t="s">
        <v>13</v>
      </c>
      <c r="G3859" t="s">
        <v>19</v>
      </c>
      <c r="H3859" s="4">
        <v>711.95</v>
      </c>
      <c r="J3859" t="str">
        <f t="shared" si="120"/>
        <v>0000082953Miles of Road of Unit</v>
      </c>
      <c r="K3859" s="4">
        <f t="shared" si="121"/>
        <v>711.95</v>
      </c>
    </row>
    <row r="3860" spans="1:11">
      <c r="A3860" t="s">
        <v>1304</v>
      </c>
      <c r="B3860" t="s">
        <v>10</v>
      </c>
      <c r="C3860" s="3">
        <v>46128</v>
      </c>
      <c r="D3860" t="s">
        <v>1303</v>
      </c>
      <c r="E3860" t="s">
        <v>21</v>
      </c>
      <c r="F3860" t="s">
        <v>1305</v>
      </c>
      <c r="G3860" t="s">
        <v>19</v>
      </c>
      <c r="H3860" s="4">
        <v>67.989999999999995</v>
      </c>
      <c r="J3860" t="str">
        <f t="shared" si="120"/>
        <v>0000076689Miles of Road of Unit</v>
      </c>
      <c r="K3860" s="4">
        <f t="shared" si="121"/>
        <v>67.989999999999995</v>
      </c>
    </row>
    <row r="3861" spans="1:11">
      <c r="A3861" t="s">
        <v>1304</v>
      </c>
      <c r="B3861" t="s">
        <v>10</v>
      </c>
      <c r="C3861" s="3">
        <v>46128</v>
      </c>
      <c r="D3861" t="s">
        <v>1303</v>
      </c>
      <c r="E3861" t="s">
        <v>21</v>
      </c>
      <c r="F3861" t="s">
        <v>1305</v>
      </c>
      <c r="G3861" t="s">
        <v>18</v>
      </c>
      <c r="H3861" s="4">
        <v>0</v>
      </c>
      <c r="J3861" t="str">
        <f t="shared" si="120"/>
        <v>0000076689Registered Vehicles</v>
      </c>
      <c r="K3861" s="4">
        <f t="shared" si="121"/>
        <v>0</v>
      </c>
    </row>
    <row r="3862" spans="1:11">
      <c r="A3862" t="s">
        <v>1304</v>
      </c>
      <c r="B3862" t="s">
        <v>10</v>
      </c>
      <c r="C3862" s="3">
        <v>46128</v>
      </c>
      <c r="D3862" t="s">
        <v>1303</v>
      </c>
      <c r="E3862" t="s">
        <v>21</v>
      </c>
      <c r="F3862" t="s">
        <v>1305</v>
      </c>
      <c r="G3862" t="s">
        <v>17</v>
      </c>
      <c r="H3862" s="4">
        <v>0</v>
      </c>
      <c r="J3862" t="str">
        <f t="shared" si="120"/>
        <v>0000076689Registered Automobiles</v>
      </c>
      <c r="K3862" s="4">
        <f t="shared" si="121"/>
        <v>0</v>
      </c>
    </row>
    <row r="3863" spans="1:11">
      <c r="A3863" t="s">
        <v>1304</v>
      </c>
      <c r="B3863" t="s">
        <v>10</v>
      </c>
      <c r="C3863" s="3">
        <v>46128</v>
      </c>
      <c r="D3863" t="s">
        <v>1303</v>
      </c>
      <c r="E3863" t="s">
        <v>21</v>
      </c>
      <c r="F3863" t="s">
        <v>1305</v>
      </c>
      <c r="G3863" t="s">
        <v>16</v>
      </c>
      <c r="H3863" s="4">
        <v>0</v>
      </c>
      <c r="J3863" t="str">
        <f t="shared" si="120"/>
        <v>0000076689Consolidated City Population</v>
      </c>
      <c r="K3863" s="4">
        <f t="shared" si="121"/>
        <v>0</v>
      </c>
    </row>
    <row r="3864" spans="1:11">
      <c r="A3864" t="s">
        <v>1304</v>
      </c>
      <c r="B3864" t="s">
        <v>10</v>
      </c>
      <c r="C3864" s="3">
        <v>46128</v>
      </c>
      <c r="D3864" t="s">
        <v>1303</v>
      </c>
      <c r="E3864" t="s">
        <v>21</v>
      </c>
      <c r="F3864" t="s">
        <v>1305</v>
      </c>
      <c r="G3864" t="s">
        <v>14</v>
      </c>
      <c r="H3864" s="4">
        <v>10308</v>
      </c>
      <c r="J3864" t="str">
        <f t="shared" si="120"/>
        <v>0000076689Decennial Unit Population</v>
      </c>
      <c r="K3864" s="4">
        <f t="shared" si="121"/>
        <v>10308</v>
      </c>
    </row>
    <row r="3865" spans="1:11">
      <c r="A3865" t="s">
        <v>1304</v>
      </c>
      <c r="B3865" t="s">
        <v>10</v>
      </c>
      <c r="C3865" s="3">
        <v>46128</v>
      </c>
      <c r="D3865" t="s">
        <v>1303</v>
      </c>
      <c r="E3865" t="s">
        <v>21</v>
      </c>
      <c r="F3865" t="s">
        <v>1305</v>
      </c>
      <c r="G3865" t="s">
        <v>15</v>
      </c>
      <c r="H3865" s="4">
        <v>10308</v>
      </c>
      <c r="J3865" t="str">
        <f t="shared" si="120"/>
        <v>0000076689Current Unit Population</v>
      </c>
      <c r="K3865" s="4">
        <f t="shared" si="121"/>
        <v>10308</v>
      </c>
    </row>
    <row r="3866" spans="1:11">
      <c r="A3866" t="s">
        <v>1306</v>
      </c>
      <c r="B3866" t="s">
        <v>10</v>
      </c>
      <c r="C3866" s="3">
        <v>46128</v>
      </c>
      <c r="D3866" t="s">
        <v>1303</v>
      </c>
      <c r="E3866" t="s">
        <v>21</v>
      </c>
      <c r="F3866" t="s">
        <v>1307</v>
      </c>
      <c r="G3866" t="s">
        <v>18</v>
      </c>
      <c r="H3866" s="4">
        <v>0</v>
      </c>
      <c r="J3866" t="str">
        <f t="shared" si="120"/>
        <v>0000194288Registered Vehicles</v>
      </c>
      <c r="K3866" s="4">
        <f t="shared" si="121"/>
        <v>0</v>
      </c>
    </row>
    <row r="3867" spans="1:11">
      <c r="A3867" t="s">
        <v>1306</v>
      </c>
      <c r="B3867" t="s">
        <v>10</v>
      </c>
      <c r="C3867" s="3">
        <v>46128</v>
      </c>
      <c r="D3867" t="s">
        <v>1303</v>
      </c>
      <c r="E3867" t="s">
        <v>21</v>
      </c>
      <c r="F3867" t="s">
        <v>1307</v>
      </c>
      <c r="G3867" t="s">
        <v>17</v>
      </c>
      <c r="H3867" s="4">
        <v>0</v>
      </c>
      <c r="J3867" t="str">
        <f t="shared" si="120"/>
        <v>0000194288Registered Automobiles</v>
      </c>
      <c r="K3867" s="4">
        <f t="shared" si="121"/>
        <v>0</v>
      </c>
    </row>
    <row r="3868" spans="1:11">
      <c r="A3868" t="s">
        <v>1306</v>
      </c>
      <c r="B3868" t="s">
        <v>10</v>
      </c>
      <c r="C3868" s="3">
        <v>46128</v>
      </c>
      <c r="D3868" t="s">
        <v>1303</v>
      </c>
      <c r="E3868" t="s">
        <v>21</v>
      </c>
      <c r="F3868" t="s">
        <v>1307</v>
      </c>
      <c r="G3868" t="s">
        <v>16</v>
      </c>
      <c r="H3868" s="4">
        <v>0</v>
      </c>
      <c r="J3868" t="str">
        <f t="shared" si="120"/>
        <v>0000194288Consolidated City Population</v>
      </c>
      <c r="K3868" s="4">
        <f t="shared" si="121"/>
        <v>0</v>
      </c>
    </row>
    <row r="3869" spans="1:11">
      <c r="A3869" t="s">
        <v>1306</v>
      </c>
      <c r="B3869" t="s">
        <v>10</v>
      </c>
      <c r="C3869" s="3">
        <v>46128</v>
      </c>
      <c r="D3869" t="s">
        <v>1303</v>
      </c>
      <c r="E3869" t="s">
        <v>21</v>
      </c>
      <c r="F3869" t="s">
        <v>1307</v>
      </c>
      <c r="G3869" t="s">
        <v>15</v>
      </c>
      <c r="H3869" s="4">
        <v>580</v>
      </c>
      <c r="J3869" t="str">
        <f t="shared" si="120"/>
        <v>0000194288Current Unit Population</v>
      </c>
      <c r="K3869" s="4">
        <f t="shared" si="121"/>
        <v>580</v>
      </c>
    </row>
    <row r="3870" spans="1:11">
      <c r="A3870" t="s">
        <v>1306</v>
      </c>
      <c r="B3870" t="s">
        <v>10</v>
      </c>
      <c r="C3870" s="3">
        <v>46128</v>
      </c>
      <c r="D3870" t="s">
        <v>1303</v>
      </c>
      <c r="E3870" t="s">
        <v>21</v>
      </c>
      <c r="F3870" t="s">
        <v>1307</v>
      </c>
      <c r="G3870" t="s">
        <v>14</v>
      </c>
      <c r="H3870" s="4">
        <v>580</v>
      </c>
      <c r="J3870" t="str">
        <f t="shared" si="120"/>
        <v>0000194288Decennial Unit Population</v>
      </c>
      <c r="K3870" s="4">
        <f t="shared" si="121"/>
        <v>580</v>
      </c>
    </row>
    <row r="3871" spans="1:11">
      <c r="A3871" t="s">
        <v>1306</v>
      </c>
      <c r="B3871" t="s">
        <v>10</v>
      </c>
      <c r="C3871" s="3">
        <v>46128</v>
      </c>
      <c r="D3871" t="s">
        <v>1303</v>
      </c>
      <c r="E3871" t="s">
        <v>21</v>
      </c>
      <c r="F3871" t="s">
        <v>1307</v>
      </c>
      <c r="G3871" t="s">
        <v>19</v>
      </c>
      <c r="H3871" s="4">
        <v>5.4</v>
      </c>
      <c r="J3871" t="str">
        <f t="shared" si="120"/>
        <v>0000194288Miles of Road of Unit</v>
      </c>
      <c r="K3871" s="4">
        <f t="shared" si="121"/>
        <v>5.4</v>
      </c>
    </row>
    <row r="3872" spans="1:11">
      <c r="A3872" t="s">
        <v>1308</v>
      </c>
      <c r="B3872" t="s">
        <v>10</v>
      </c>
      <c r="C3872" s="3">
        <v>46128</v>
      </c>
      <c r="D3872" t="s">
        <v>1303</v>
      </c>
      <c r="E3872" t="s">
        <v>21</v>
      </c>
      <c r="F3872" t="s">
        <v>797</v>
      </c>
      <c r="G3872" t="s">
        <v>18</v>
      </c>
      <c r="H3872" s="4">
        <v>0</v>
      </c>
      <c r="J3872" t="str">
        <f t="shared" si="120"/>
        <v>0000194284Registered Vehicles</v>
      </c>
      <c r="K3872" s="4">
        <f t="shared" si="121"/>
        <v>0</v>
      </c>
    </row>
    <row r="3873" spans="1:11">
      <c r="A3873" t="s">
        <v>1308</v>
      </c>
      <c r="B3873" t="s">
        <v>10</v>
      </c>
      <c r="C3873" s="3">
        <v>46128</v>
      </c>
      <c r="D3873" t="s">
        <v>1303</v>
      </c>
      <c r="E3873" t="s">
        <v>21</v>
      </c>
      <c r="F3873" t="s">
        <v>797</v>
      </c>
      <c r="G3873" t="s">
        <v>17</v>
      </c>
      <c r="H3873" s="4">
        <v>0</v>
      </c>
      <c r="J3873" t="str">
        <f t="shared" si="120"/>
        <v>0000194284Registered Automobiles</v>
      </c>
      <c r="K3873" s="4">
        <f t="shared" si="121"/>
        <v>0</v>
      </c>
    </row>
    <row r="3874" spans="1:11">
      <c r="A3874" t="s">
        <v>1308</v>
      </c>
      <c r="B3874" t="s">
        <v>10</v>
      </c>
      <c r="C3874" s="3">
        <v>46128</v>
      </c>
      <c r="D3874" t="s">
        <v>1303</v>
      </c>
      <c r="E3874" t="s">
        <v>21</v>
      </c>
      <c r="F3874" t="s">
        <v>797</v>
      </c>
      <c r="G3874" t="s">
        <v>16</v>
      </c>
      <c r="H3874" s="4">
        <v>0</v>
      </c>
      <c r="J3874" t="str">
        <f t="shared" si="120"/>
        <v>0000194284Consolidated City Population</v>
      </c>
      <c r="K3874" s="4">
        <f t="shared" si="121"/>
        <v>0</v>
      </c>
    </row>
    <row r="3875" spans="1:11">
      <c r="A3875" t="s">
        <v>1308</v>
      </c>
      <c r="B3875" t="s">
        <v>10</v>
      </c>
      <c r="C3875" s="3">
        <v>46128</v>
      </c>
      <c r="D3875" t="s">
        <v>1303</v>
      </c>
      <c r="E3875" t="s">
        <v>21</v>
      </c>
      <c r="F3875" t="s">
        <v>797</v>
      </c>
      <c r="G3875" t="s">
        <v>15</v>
      </c>
      <c r="H3875" s="4">
        <v>3266</v>
      </c>
      <c r="J3875" t="str">
        <f t="shared" si="120"/>
        <v>0000194284Current Unit Population</v>
      </c>
      <c r="K3875" s="4">
        <f t="shared" si="121"/>
        <v>3266</v>
      </c>
    </row>
    <row r="3876" spans="1:11">
      <c r="A3876" t="s">
        <v>1308</v>
      </c>
      <c r="B3876" t="s">
        <v>10</v>
      </c>
      <c r="C3876" s="3">
        <v>46128</v>
      </c>
      <c r="D3876" t="s">
        <v>1303</v>
      </c>
      <c r="E3876" t="s">
        <v>21</v>
      </c>
      <c r="F3876" t="s">
        <v>797</v>
      </c>
      <c r="G3876" t="s">
        <v>14</v>
      </c>
      <c r="H3876" s="4">
        <v>3266</v>
      </c>
      <c r="J3876" t="str">
        <f t="shared" si="120"/>
        <v>0000194284Decennial Unit Population</v>
      </c>
      <c r="K3876" s="4">
        <f t="shared" si="121"/>
        <v>3266</v>
      </c>
    </row>
    <row r="3877" spans="1:11">
      <c r="A3877" t="s">
        <v>1308</v>
      </c>
      <c r="B3877" t="s">
        <v>10</v>
      </c>
      <c r="C3877" s="3">
        <v>46128</v>
      </c>
      <c r="D3877" t="s">
        <v>1303</v>
      </c>
      <c r="E3877" t="s">
        <v>21</v>
      </c>
      <c r="F3877" t="s">
        <v>797</v>
      </c>
      <c r="G3877" t="s">
        <v>19</v>
      </c>
      <c r="H3877" s="4">
        <v>20.04</v>
      </c>
      <c r="J3877" t="str">
        <f t="shared" si="120"/>
        <v>0000194284Miles of Road of Unit</v>
      </c>
      <c r="K3877" s="4">
        <f t="shared" si="121"/>
        <v>20.04</v>
      </c>
    </row>
    <row r="3878" spans="1:11">
      <c r="A3878" t="s">
        <v>1309</v>
      </c>
      <c r="B3878" t="s">
        <v>10</v>
      </c>
      <c r="C3878" s="3">
        <v>46128</v>
      </c>
      <c r="D3878" t="s">
        <v>1303</v>
      </c>
      <c r="E3878" t="s">
        <v>21</v>
      </c>
      <c r="F3878" t="s">
        <v>1310</v>
      </c>
      <c r="G3878" t="s">
        <v>15</v>
      </c>
      <c r="H3878" s="4">
        <v>173</v>
      </c>
      <c r="J3878" t="str">
        <f t="shared" si="120"/>
        <v>0000194285Current Unit Population</v>
      </c>
      <c r="K3878" s="4">
        <f t="shared" si="121"/>
        <v>173</v>
      </c>
    </row>
    <row r="3879" spans="1:11">
      <c r="A3879" t="s">
        <v>1309</v>
      </c>
      <c r="B3879" t="s">
        <v>10</v>
      </c>
      <c r="C3879" s="3">
        <v>46128</v>
      </c>
      <c r="D3879" t="s">
        <v>1303</v>
      </c>
      <c r="E3879" t="s">
        <v>21</v>
      </c>
      <c r="F3879" t="s">
        <v>1310</v>
      </c>
      <c r="G3879" t="s">
        <v>16</v>
      </c>
      <c r="H3879" s="4">
        <v>0</v>
      </c>
      <c r="J3879" t="str">
        <f t="shared" si="120"/>
        <v>0000194285Consolidated City Population</v>
      </c>
      <c r="K3879" s="4">
        <f t="shared" si="121"/>
        <v>0</v>
      </c>
    </row>
    <row r="3880" spans="1:11">
      <c r="A3880" t="s">
        <v>1309</v>
      </c>
      <c r="B3880" t="s">
        <v>10</v>
      </c>
      <c r="C3880" s="3">
        <v>46128</v>
      </c>
      <c r="D3880" t="s">
        <v>1303</v>
      </c>
      <c r="E3880" t="s">
        <v>21</v>
      </c>
      <c r="F3880" t="s">
        <v>1310</v>
      </c>
      <c r="G3880" t="s">
        <v>17</v>
      </c>
      <c r="H3880" s="4">
        <v>0</v>
      </c>
      <c r="J3880" t="str">
        <f t="shared" si="120"/>
        <v>0000194285Registered Automobiles</v>
      </c>
      <c r="K3880" s="4">
        <f t="shared" si="121"/>
        <v>0</v>
      </c>
    </row>
    <row r="3881" spans="1:11">
      <c r="A3881" t="s">
        <v>1309</v>
      </c>
      <c r="B3881" t="s">
        <v>10</v>
      </c>
      <c r="C3881" s="3">
        <v>46128</v>
      </c>
      <c r="D3881" t="s">
        <v>1303</v>
      </c>
      <c r="E3881" t="s">
        <v>21</v>
      </c>
      <c r="F3881" t="s">
        <v>1310</v>
      </c>
      <c r="G3881" t="s">
        <v>18</v>
      </c>
      <c r="H3881" s="4">
        <v>0</v>
      </c>
      <c r="J3881" t="str">
        <f t="shared" si="120"/>
        <v>0000194285Registered Vehicles</v>
      </c>
      <c r="K3881" s="4">
        <f t="shared" si="121"/>
        <v>0</v>
      </c>
    </row>
    <row r="3882" spans="1:11">
      <c r="A3882" t="s">
        <v>1309</v>
      </c>
      <c r="B3882" t="s">
        <v>10</v>
      </c>
      <c r="C3882" s="3">
        <v>46128</v>
      </c>
      <c r="D3882" t="s">
        <v>1303</v>
      </c>
      <c r="E3882" t="s">
        <v>21</v>
      </c>
      <c r="F3882" t="s">
        <v>1310</v>
      </c>
      <c r="G3882" t="s">
        <v>19</v>
      </c>
      <c r="H3882" s="4">
        <v>1.79</v>
      </c>
      <c r="J3882" t="str">
        <f t="shared" si="120"/>
        <v>0000194285Miles of Road of Unit</v>
      </c>
      <c r="K3882" s="4">
        <f t="shared" si="121"/>
        <v>1.79</v>
      </c>
    </row>
    <row r="3883" spans="1:11">
      <c r="A3883" t="s">
        <v>1309</v>
      </c>
      <c r="B3883" t="s">
        <v>10</v>
      </c>
      <c r="C3883" s="3">
        <v>46128</v>
      </c>
      <c r="D3883" t="s">
        <v>1303</v>
      </c>
      <c r="E3883" t="s">
        <v>21</v>
      </c>
      <c r="F3883" t="s">
        <v>1310</v>
      </c>
      <c r="G3883" t="s">
        <v>14</v>
      </c>
      <c r="H3883" s="4">
        <v>173</v>
      </c>
      <c r="J3883" t="str">
        <f t="shared" si="120"/>
        <v>0000194285Decennial Unit Population</v>
      </c>
      <c r="K3883" s="4">
        <f t="shared" si="121"/>
        <v>173</v>
      </c>
    </row>
    <row r="3884" spans="1:11">
      <c r="A3884" t="s">
        <v>1311</v>
      </c>
      <c r="B3884" t="s">
        <v>10</v>
      </c>
      <c r="C3884" s="3">
        <v>46128</v>
      </c>
      <c r="D3884" t="s">
        <v>1303</v>
      </c>
      <c r="E3884" t="s">
        <v>21</v>
      </c>
      <c r="F3884" t="s">
        <v>1312</v>
      </c>
      <c r="G3884" t="s">
        <v>14</v>
      </c>
      <c r="H3884" s="4">
        <v>271</v>
      </c>
      <c r="J3884" t="str">
        <f t="shared" si="120"/>
        <v>0000194286Decennial Unit Population</v>
      </c>
      <c r="K3884" s="4">
        <f t="shared" si="121"/>
        <v>271</v>
      </c>
    </row>
    <row r="3885" spans="1:11">
      <c r="A3885" t="s">
        <v>1311</v>
      </c>
      <c r="B3885" t="s">
        <v>10</v>
      </c>
      <c r="C3885" s="3">
        <v>46128</v>
      </c>
      <c r="D3885" t="s">
        <v>1303</v>
      </c>
      <c r="E3885" t="s">
        <v>21</v>
      </c>
      <c r="F3885" t="s">
        <v>1312</v>
      </c>
      <c r="G3885" t="s">
        <v>15</v>
      </c>
      <c r="H3885" s="4">
        <v>271</v>
      </c>
      <c r="J3885" t="str">
        <f t="shared" si="120"/>
        <v>0000194286Current Unit Population</v>
      </c>
      <c r="K3885" s="4">
        <f t="shared" si="121"/>
        <v>271</v>
      </c>
    </row>
    <row r="3886" spans="1:11">
      <c r="A3886" t="s">
        <v>1311</v>
      </c>
      <c r="B3886" t="s">
        <v>10</v>
      </c>
      <c r="C3886" s="3">
        <v>46128</v>
      </c>
      <c r="D3886" t="s">
        <v>1303</v>
      </c>
      <c r="E3886" t="s">
        <v>21</v>
      </c>
      <c r="F3886" t="s">
        <v>1312</v>
      </c>
      <c r="G3886" t="s">
        <v>16</v>
      </c>
      <c r="H3886" s="4">
        <v>0</v>
      </c>
      <c r="J3886" t="str">
        <f t="shared" si="120"/>
        <v>0000194286Consolidated City Population</v>
      </c>
      <c r="K3886" s="4">
        <f t="shared" si="121"/>
        <v>0</v>
      </c>
    </row>
    <row r="3887" spans="1:11">
      <c r="A3887" t="s">
        <v>1311</v>
      </c>
      <c r="B3887" t="s">
        <v>10</v>
      </c>
      <c r="C3887" s="3">
        <v>46128</v>
      </c>
      <c r="D3887" t="s">
        <v>1303</v>
      </c>
      <c r="E3887" t="s">
        <v>21</v>
      </c>
      <c r="F3887" t="s">
        <v>1312</v>
      </c>
      <c r="G3887" t="s">
        <v>17</v>
      </c>
      <c r="H3887" s="4">
        <v>0</v>
      </c>
      <c r="J3887" t="str">
        <f t="shared" si="120"/>
        <v>0000194286Registered Automobiles</v>
      </c>
      <c r="K3887" s="4">
        <f t="shared" si="121"/>
        <v>0</v>
      </c>
    </row>
    <row r="3888" spans="1:11">
      <c r="A3888" t="s">
        <v>1311</v>
      </c>
      <c r="B3888" t="s">
        <v>10</v>
      </c>
      <c r="C3888" s="3">
        <v>46128</v>
      </c>
      <c r="D3888" t="s">
        <v>1303</v>
      </c>
      <c r="E3888" t="s">
        <v>21</v>
      </c>
      <c r="F3888" t="s">
        <v>1312</v>
      </c>
      <c r="G3888" t="s">
        <v>18</v>
      </c>
      <c r="H3888" s="4">
        <v>0</v>
      </c>
      <c r="J3888" t="str">
        <f t="shared" si="120"/>
        <v>0000194286Registered Vehicles</v>
      </c>
      <c r="K3888" s="4">
        <f t="shared" si="121"/>
        <v>0</v>
      </c>
    </row>
    <row r="3889" spans="1:11">
      <c r="A3889" t="s">
        <v>1311</v>
      </c>
      <c r="B3889" t="s">
        <v>10</v>
      </c>
      <c r="C3889" s="3">
        <v>46128</v>
      </c>
      <c r="D3889" t="s">
        <v>1303</v>
      </c>
      <c r="E3889" t="s">
        <v>21</v>
      </c>
      <c r="F3889" t="s">
        <v>1312</v>
      </c>
      <c r="G3889" t="s">
        <v>19</v>
      </c>
      <c r="H3889" s="4">
        <v>2.52</v>
      </c>
      <c r="J3889" t="str">
        <f t="shared" si="120"/>
        <v>0000194286Miles of Road of Unit</v>
      </c>
      <c r="K3889" s="4">
        <f t="shared" si="121"/>
        <v>2.52</v>
      </c>
    </row>
    <row r="3890" spans="1:11">
      <c r="A3890" t="s">
        <v>1313</v>
      </c>
      <c r="B3890" t="s">
        <v>10</v>
      </c>
      <c r="C3890" s="3">
        <v>46128</v>
      </c>
      <c r="D3890" t="s">
        <v>1303</v>
      </c>
      <c r="E3890" t="s">
        <v>21</v>
      </c>
      <c r="F3890" t="s">
        <v>1314</v>
      </c>
      <c r="G3890" t="s">
        <v>18</v>
      </c>
      <c r="H3890" s="4">
        <v>0</v>
      </c>
      <c r="J3890" t="str">
        <f t="shared" si="120"/>
        <v>0000194287Registered Vehicles</v>
      </c>
      <c r="K3890" s="4">
        <f t="shared" si="121"/>
        <v>0</v>
      </c>
    </row>
    <row r="3891" spans="1:11">
      <c r="A3891" t="s">
        <v>1313</v>
      </c>
      <c r="B3891" t="s">
        <v>10</v>
      </c>
      <c r="C3891" s="3">
        <v>46128</v>
      </c>
      <c r="D3891" t="s">
        <v>1303</v>
      </c>
      <c r="E3891" t="s">
        <v>21</v>
      </c>
      <c r="F3891" t="s">
        <v>1314</v>
      </c>
      <c r="G3891" t="s">
        <v>19</v>
      </c>
      <c r="H3891" s="4">
        <v>1.57</v>
      </c>
      <c r="J3891" t="str">
        <f t="shared" si="120"/>
        <v>0000194287Miles of Road of Unit</v>
      </c>
      <c r="K3891" s="4">
        <f t="shared" si="121"/>
        <v>1.57</v>
      </c>
    </row>
    <row r="3892" spans="1:11">
      <c r="A3892" t="s">
        <v>1313</v>
      </c>
      <c r="B3892" t="s">
        <v>10</v>
      </c>
      <c r="C3892" s="3">
        <v>46128</v>
      </c>
      <c r="D3892" t="s">
        <v>1303</v>
      </c>
      <c r="E3892" t="s">
        <v>21</v>
      </c>
      <c r="F3892" t="s">
        <v>1314</v>
      </c>
      <c r="G3892" t="s">
        <v>17</v>
      </c>
      <c r="H3892" s="4">
        <v>0</v>
      </c>
      <c r="J3892" t="str">
        <f t="shared" si="120"/>
        <v>0000194287Registered Automobiles</v>
      </c>
      <c r="K3892" s="4">
        <f t="shared" si="121"/>
        <v>0</v>
      </c>
    </row>
    <row r="3893" spans="1:11">
      <c r="A3893" t="s">
        <v>1313</v>
      </c>
      <c r="B3893" t="s">
        <v>10</v>
      </c>
      <c r="C3893" s="3">
        <v>46128</v>
      </c>
      <c r="D3893" t="s">
        <v>1303</v>
      </c>
      <c r="E3893" t="s">
        <v>21</v>
      </c>
      <c r="F3893" t="s">
        <v>1314</v>
      </c>
      <c r="G3893" t="s">
        <v>16</v>
      </c>
      <c r="H3893" s="4">
        <v>0</v>
      </c>
      <c r="J3893" t="str">
        <f t="shared" si="120"/>
        <v>0000194287Consolidated City Population</v>
      </c>
      <c r="K3893" s="4">
        <f t="shared" si="121"/>
        <v>0</v>
      </c>
    </row>
    <row r="3894" spans="1:11">
      <c r="A3894" t="s">
        <v>1313</v>
      </c>
      <c r="B3894" t="s">
        <v>10</v>
      </c>
      <c r="C3894" s="3">
        <v>46128</v>
      </c>
      <c r="D3894" t="s">
        <v>1303</v>
      </c>
      <c r="E3894" t="s">
        <v>21</v>
      </c>
      <c r="F3894" t="s">
        <v>1314</v>
      </c>
      <c r="G3894" t="s">
        <v>15</v>
      </c>
      <c r="H3894" s="4">
        <v>72</v>
      </c>
      <c r="J3894" t="str">
        <f t="shared" si="120"/>
        <v>0000194287Current Unit Population</v>
      </c>
      <c r="K3894" s="4">
        <f t="shared" si="121"/>
        <v>72</v>
      </c>
    </row>
    <row r="3895" spans="1:11">
      <c r="A3895" t="s">
        <v>1313</v>
      </c>
      <c r="B3895" t="s">
        <v>10</v>
      </c>
      <c r="C3895" s="3">
        <v>46128</v>
      </c>
      <c r="D3895" t="s">
        <v>1303</v>
      </c>
      <c r="E3895" t="s">
        <v>21</v>
      </c>
      <c r="F3895" t="s">
        <v>1314</v>
      </c>
      <c r="G3895" t="s">
        <v>14</v>
      </c>
      <c r="H3895" s="4">
        <v>72</v>
      </c>
      <c r="J3895" t="str">
        <f t="shared" si="120"/>
        <v>0000194287Decennial Unit Population</v>
      </c>
      <c r="K3895" s="4">
        <f t="shared" si="121"/>
        <v>72</v>
      </c>
    </row>
    <row r="3896" spans="1:11">
      <c r="A3896" t="s">
        <v>1315</v>
      </c>
      <c r="B3896" t="s">
        <v>10</v>
      </c>
      <c r="C3896" s="3">
        <v>46128</v>
      </c>
      <c r="D3896" t="s">
        <v>1316</v>
      </c>
      <c r="E3896" t="s">
        <v>12</v>
      </c>
      <c r="F3896" t="s">
        <v>13</v>
      </c>
      <c r="G3896" t="s">
        <v>14</v>
      </c>
      <c r="H3896" s="4">
        <v>13236</v>
      </c>
      <c r="J3896" t="str">
        <f t="shared" si="120"/>
        <v>0000082954Decennial Unit Population</v>
      </c>
      <c r="K3896" s="4">
        <f t="shared" si="121"/>
        <v>13236</v>
      </c>
    </row>
    <row r="3897" spans="1:11">
      <c r="A3897" t="s">
        <v>1315</v>
      </c>
      <c r="B3897" t="s">
        <v>10</v>
      </c>
      <c r="C3897" s="3">
        <v>46128</v>
      </c>
      <c r="D3897" t="s">
        <v>1316</v>
      </c>
      <c r="E3897" t="s">
        <v>12</v>
      </c>
      <c r="F3897" t="s">
        <v>13</v>
      </c>
      <c r="G3897" t="s">
        <v>15</v>
      </c>
      <c r="H3897" s="4">
        <v>13236</v>
      </c>
      <c r="J3897" t="str">
        <f t="shared" si="120"/>
        <v>0000082954Current Unit Population</v>
      </c>
      <c r="K3897" s="4">
        <f t="shared" si="121"/>
        <v>13236</v>
      </c>
    </row>
    <row r="3898" spans="1:11">
      <c r="A3898" t="s">
        <v>1315</v>
      </c>
      <c r="B3898" t="s">
        <v>10</v>
      </c>
      <c r="C3898" s="3">
        <v>46128</v>
      </c>
      <c r="D3898" t="s">
        <v>1316</v>
      </c>
      <c r="E3898" t="s">
        <v>12</v>
      </c>
      <c r="F3898" t="s">
        <v>13</v>
      </c>
      <c r="G3898" t="s">
        <v>16</v>
      </c>
      <c r="H3898" s="4">
        <v>0</v>
      </c>
      <c r="J3898" t="str">
        <f t="shared" si="120"/>
        <v>0000082954Consolidated City Population</v>
      </c>
      <c r="K3898" s="4">
        <f t="shared" si="121"/>
        <v>0</v>
      </c>
    </row>
    <row r="3899" spans="1:11">
      <c r="A3899" t="s">
        <v>1315</v>
      </c>
      <c r="B3899" t="s">
        <v>10</v>
      </c>
      <c r="C3899" s="3">
        <v>46128</v>
      </c>
      <c r="D3899" t="s">
        <v>1316</v>
      </c>
      <c r="E3899" t="s">
        <v>12</v>
      </c>
      <c r="F3899" t="s">
        <v>13</v>
      </c>
      <c r="G3899" t="s">
        <v>17</v>
      </c>
      <c r="H3899" s="4">
        <v>17389</v>
      </c>
      <c r="J3899" t="str">
        <f t="shared" si="120"/>
        <v>0000082954Registered Automobiles</v>
      </c>
      <c r="K3899" s="4">
        <f t="shared" si="121"/>
        <v>17389</v>
      </c>
    </row>
    <row r="3900" spans="1:11">
      <c r="A3900" t="s">
        <v>1315</v>
      </c>
      <c r="B3900" t="s">
        <v>10</v>
      </c>
      <c r="C3900" s="3">
        <v>46128</v>
      </c>
      <c r="D3900" t="s">
        <v>1316</v>
      </c>
      <c r="E3900" t="s">
        <v>12</v>
      </c>
      <c r="F3900" t="s">
        <v>13</v>
      </c>
      <c r="G3900" t="s">
        <v>18</v>
      </c>
      <c r="H3900" s="4">
        <v>34344</v>
      </c>
      <c r="J3900" t="str">
        <f t="shared" si="120"/>
        <v>0000082954Registered Vehicles</v>
      </c>
      <c r="K3900" s="4">
        <f t="shared" si="121"/>
        <v>34344</v>
      </c>
    </row>
    <row r="3901" spans="1:11">
      <c r="A3901" t="s">
        <v>1315</v>
      </c>
      <c r="B3901" t="s">
        <v>10</v>
      </c>
      <c r="C3901" s="3">
        <v>46128</v>
      </c>
      <c r="D3901" t="s">
        <v>1316</v>
      </c>
      <c r="E3901" t="s">
        <v>12</v>
      </c>
      <c r="F3901" t="s">
        <v>13</v>
      </c>
      <c r="G3901" t="s">
        <v>19</v>
      </c>
      <c r="H3901" s="4">
        <v>916.63</v>
      </c>
      <c r="J3901" t="str">
        <f t="shared" si="120"/>
        <v>0000082954Miles of Road of Unit</v>
      </c>
      <c r="K3901" s="4">
        <f t="shared" si="121"/>
        <v>916.63</v>
      </c>
    </row>
    <row r="3902" spans="1:11">
      <c r="A3902" t="s">
        <v>1317</v>
      </c>
      <c r="B3902" t="s">
        <v>10</v>
      </c>
      <c r="C3902" s="3">
        <v>46128</v>
      </c>
      <c r="D3902" t="s">
        <v>1316</v>
      </c>
      <c r="E3902" t="s">
        <v>21</v>
      </c>
      <c r="F3902" t="s">
        <v>1318</v>
      </c>
      <c r="G3902" t="s">
        <v>18</v>
      </c>
      <c r="H3902" s="4">
        <v>0</v>
      </c>
      <c r="J3902" t="str">
        <f t="shared" si="120"/>
        <v>0000194303Registered Vehicles</v>
      </c>
      <c r="K3902" s="4">
        <f t="shared" si="121"/>
        <v>0</v>
      </c>
    </row>
    <row r="3903" spans="1:11">
      <c r="A3903" t="s">
        <v>1317</v>
      </c>
      <c r="B3903" t="s">
        <v>10</v>
      </c>
      <c r="C3903" s="3">
        <v>46128</v>
      </c>
      <c r="D3903" t="s">
        <v>1316</v>
      </c>
      <c r="E3903" t="s">
        <v>21</v>
      </c>
      <c r="F3903" t="s">
        <v>1318</v>
      </c>
      <c r="G3903" t="s">
        <v>19</v>
      </c>
      <c r="H3903" s="4">
        <v>36.880000000000003</v>
      </c>
      <c r="J3903" t="str">
        <f t="shared" si="120"/>
        <v>0000194303Miles of Road of Unit</v>
      </c>
      <c r="K3903" s="4">
        <f t="shared" si="121"/>
        <v>36.880000000000003</v>
      </c>
    </row>
    <row r="3904" spans="1:11">
      <c r="A3904" t="s">
        <v>1317</v>
      </c>
      <c r="B3904" t="s">
        <v>10</v>
      </c>
      <c r="C3904" s="3">
        <v>46128</v>
      </c>
      <c r="D3904" t="s">
        <v>1316</v>
      </c>
      <c r="E3904" t="s">
        <v>21</v>
      </c>
      <c r="F3904" t="s">
        <v>1318</v>
      </c>
      <c r="G3904" t="s">
        <v>14</v>
      </c>
      <c r="H3904" s="4">
        <v>5508</v>
      </c>
      <c r="J3904" t="str">
        <f t="shared" si="120"/>
        <v>0000194303Decennial Unit Population</v>
      </c>
      <c r="K3904" s="4">
        <f t="shared" si="121"/>
        <v>5508</v>
      </c>
    </row>
    <row r="3905" spans="1:11">
      <c r="A3905" t="s">
        <v>1317</v>
      </c>
      <c r="B3905" t="s">
        <v>10</v>
      </c>
      <c r="C3905" s="3">
        <v>46128</v>
      </c>
      <c r="D3905" t="s">
        <v>1316</v>
      </c>
      <c r="E3905" t="s">
        <v>21</v>
      </c>
      <c r="F3905" t="s">
        <v>1318</v>
      </c>
      <c r="G3905" t="s">
        <v>15</v>
      </c>
      <c r="H3905" s="4">
        <v>5508</v>
      </c>
      <c r="J3905" t="str">
        <f t="shared" si="120"/>
        <v>0000194303Current Unit Population</v>
      </c>
      <c r="K3905" s="4">
        <f t="shared" si="121"/>
        <v>5508</v>
      </c>
    </row>
    <row r="3906" spans="1:11">
      <c r="A3906" t="s">
        <v>1317</v>
      </c>
      <c r="B3906" t="s">
        <v>10</v>
      </c>
      <c r="C3906" s="3">
        <v>46128</v>
      </c>
      <c r="D3906" t="s">
        <v>1316</v>
      </c>
      <c r="E3906" t="s">
        <v>21</v>
      </c>
      <c r="F3906" t="s">
        <v>1318</v>
      </c>
      <c r="G3906" t="s">
        <v>16</v>
      </c>
      <c r="H3906" s="4">
        <v>0</v>
      </c>
      <c r="J3906" t="str">
        <f t="shared" si="120"/>
        <v>0000194303Consolidated City Population</v>
      </c>
      <c r="K3906" s="4">
        <f t="shared" si="121"/>
        <v>0</v>
      </c>
    </row>
    <row r="3907" spans="1:11">
      <c r="A3907" t="s">
        <v>1317</v>
      </c>
      <c r="B3907" t="s">
        <v>10</v>
      </c>
      <c r="C3907" s="3">
        <v>46128</v>
      </c>
      <c r="D3907" t="s">
        <v>1316</v>
      </c>
      <c r="E3907" t="s">
        <v>21</v>
      </c>
      <c r="F3907" t="s">
        <v>1318</v>
      </c>
      <c r="G3907" t="s">
        <v>17</v>
      </c>
      <c r="H3907" s="4">
        <v>0</v>
      </c>
      <c r="J3907" t="str">
        <f t="shared" ref="J3907:J3937" si="122">A3907&amp;G3907</f>
        <v>0000194303Registered Automobiles</v>
      </c>
      <c r="K3907" s="4">
        <f t="shared" ref="K3907:K3970" si="123">H3907</f>
        <v>0</v>
      </c>
    </row>
    <row r="3908" spans="1:11">
      <c r="A3908" t="s">
        <v>1319</v>
      </c>
      <c r="B3908" t="s">
        <v>10</v>
      </c>
      <c r="C3908" s="3">
        <v>46128</v>
      </c>
      <c r="D3908" t="s">
        <v>1316</v>
      </c>
      <c r="E3908" t="s">
        <v>21</v>
      </c>
      <c r="F3908" t="s">
        <v>1320</v>
      </c>
      <c r="G3908" t="s">
        <v>18</v>
      </c>
      <c r="H3908" s="4">
        <v>0</v>
      </c>
      <c r="J3908" t="str">
        <f t="shared" si="122"/>
        <v>0000194297Registered Vehicles</v>
      </c>
      <c r="K3908" s="4">
        <f t="shared" si="123"/>
        <v>0</v>
      </c>
    </row>
    <row r="3909" spans="1:11">
      <c r="A3909" t="s">
        <v>1319</v>
      </c>
      <c r="B3909" t="s">
        <v>10</v>
      </c>
      <c r="C3909" s="3">
        <v>46128</v>
      </c>
      <c r="D3909" t="s">
        <v>1316</v>
      </c>
      <c r="E3909" t="s">
        <v>21</v>
      </c>
      <c r="F3909" t="s">
        <v>1320</v>
      </c>
      <c r="G3909" t="s">
        <v>17</v>
      </c>
      <c r="H3909" s="4">
        <v>0</v>
      </c>
      <c r="J3909" t="str">
        <f t="shared" si="122"/>
        <v>0000194297Registered Automobiles</v>
      </c>
      <c r="K3909" s="4">
        <f t="shared" si="123"/>
        <v>0</v>
      </c>
    </row>
    <row r="3910" spans="1:11">
      <c r="A3910" t="s">
        <v>1319</v>
      </c>
      <c r="B3910" t="s">
        <v>10</v>
      </c>
      <c r="C3910" s="3">
        <v>46128</v>
      </c>
      <c r="D3910" t="s">
        <v>1316</v>
      </c>
      <c r="E3910" t="s">
        <v>21</v>
      </c>
      <c r="F3910" t="s">
        <v>1320</v>
      </c>
      <c r="G3910" t="s">
        <v>16</v>
      </c>
      <c r="H3910" s="4">
        <v>0</v>
      </c>
      <c r="J3910" t="str">
        <f t="shared" si="122"/>
        <v>0000194297Consolidated City Population</v>
      </c>
      <c r="K3910" s="4">
        <f t="shared" si="123"/>
        <v>0</v>
      </c>
    </row>
    <row r="3911" spans="1:11">
      <c r="A3911" t="s">
        <v>1319</v>
      </c>
      <c r="B3911" t="s">
        <v>10</v>
      </c>
      <c r="C3911" s="3">
        <v>46128</v>
      </c>
      <c r="D3911" t="s">
        <v>1316</v>
      </c>
      <c r="E3911" t="s">
        <v>21</v>
      </c>
      <c r="F3911" t="s">
        <v>1320</v>
      </c>
      <c r="G3911" t="s">
        <v>15</v>
      </c>
      <c r="H3911" s="4">
        <v>1631</v>
      </c>
      <c r="J3911" t="str">
        <f t="shared" si="122"/>
        <v>0000194297Current Unit Population</v>
      </c>
      <c r="K3911" s="4">
        <f t="shared" si="123"/>
        <v>1631</v>
      </c>
    </row>
    <row r="3912" spans="1:11">
      <c r="A3912" t="s">
        <v>1319</v>
      </c>
      <c r="B3912" t="s">
        <v>10</v>
      </c>
      <c r="C3912" s="3">
        <v>46128</v>
      </c>
      <c r="D3912" t="s">
        <v>1316</v>
      </c>
      <c r="E3912" t="s">
        <v>21</v>
      </c>
      <c r="F3912" t="s">
        <v>1320</v>
      </c>
      <c r="G3912" t="s">
        <v>14</v>
      </c>
      <c r="H3912" s="4">
        <v>1631</v>
      </c>
      <c r="J3912" t="str">
        <f t="shared" si="122"/>
        <v>0000194297Decennial Unit Population</v>
      </c>
      <c r="K3912" s="4">
        <f t="shared" si="123"/>
        <v>1631</v>
      </c>
    </row>
    <row r="3913" spans="1:11">
      <c r="A3913" t="s">
        <v>1319</v>
      </c>
      <c r="B3913" t="s">
        <v>10</v>
      </c>
      <c r="C3913" s="3">
        <v>46128</v>
      </c>
      <c r="D3913" t="s">
        <v>1316</v>
      </c>
      <c r="E3913" t="s">
        <v>21</v>
      </c>
      <c r="F3913" t="s">
        <v>1320</v>
      </c>
      <c r="G3913" t="s">
        <v>19</v>
      </c>
      <c r="H3913" s="4">
        <v>9.59</v>
      </c>
      <c r="J3913" t="str">
        <f t="shared" si="122"/>
        <v>0000194297Miles of Road of Unit</v>
      </c>
      <c r="K3913" s="4">
        <f t="shared" si="123"/>
        <v>9.59</v>
      </c>
    </row>
    <row r="3914" spans="1:11">
      <c r="A3914" t="s">
        <v>1321</v>
      </c>
      <c r="B3914" t="s">
        <v>10</v>
      </c>
      <c r="C3914" s="3">
        <v>46128</v>
      </c>
      <c r="D3914" t="s">
        <v>1316</v>
      </c>
      <c r="E3914" t="s">
        <v>21</v>
      </c>
      <c r="F3914" t="s">
        <v>1322</v>
      </c>
      <c r="G3914" t="s">
        <v>19</v>
      </c>
      <c r="H3914" s="4">
        <v>6.24</v>
      </c>
      <c r="J3914" t="str">
        <f t="shared" si="122"/>
        <v>0000194299Miles of Road of Unit</v>
      </c>
      <c r="K3914" s="4">
        <f t="shared" si="123"/>
        <v>6.24</v>
      </c>
    </row>
    <row r="3915" spans="1:11">
      <c r="A3915" t="s">
        <v>1321</v>
      </c>
      <c r="B3915" t="s">
        <v>10</v>
      </c>
      <c r="C3915" s="3">
        <v>46128</v>
      </c>
      <c r="D3915" t="s">
        <v>1316</v>
      </c>
      <c r="E3915" t="s">
        <v>21</v>
      </c>
      <c r="F3915" t="s">
        <v>1322</v>
      </c>
      <c r="G3915" t="s">
        <v>18</v>
      </c>
      <c r="H3915" s="4">
        <v>0</v>
      </c>
      <c r="J3915" t="str">
        <f t="shared" si="122"/>
        <v>0000194299Registered Vehicles</v>
      </c>
      <c r="K3915" s="4">
        <f t="shared" si="123"/>
        <v>0</v>
      </c>
    </row>
    <row r="3916" spans="1:11">
      <c r="A3916" t="s">
        <v>1321</v>
      </c>
      <c r="B3916" t="s">
        <v>10</v>
      </c>
      <c r="C3916" s="3">
        <v>46128</v>
      </c>
      <c r="D3916" t="s">
        <v>1316</v>
      </c>
      <c r="E3916" t="s">
        <v>21</v>
      </c>
      <c r="F3916" t="s">
        <v>1322</v>
      </c>
      <c r="G3916" t="s">
        <v>17</v>
      </c>
      <c r="H3916" s="4">
        <v>0</v>
      </c>
      <c r="J3916" t="str">
        <f t="shared" si="122"/>
        <v>0000194299Registered Automobiles</v>
      </c>
      <c r="K3916" s="4">
        <f t="shared" si="123"/>
        <v>0</v>
      </c>
    </row>
    <row r="3917" spans="1:11">
      <c r="A3917" t="s">
        <v>1321</v>
      </c>
      <c r="B3917" t="s">
        <v>10</v>
      </c>
      <c r="C3917" s="3">
        <v>46128</v>
      </c>
      <c r="D3917" t="s">
        <v>1316</v>
      </c>
      <c r="E3917" t="s">
        <v>21</v>
      </c>
      <c r="F3917" t="s">
        <v>1322</v>
      </c>
      <c r="G3917" t="s">
        <v>16</v>
      </c>
      <c r="H3917" s="4">
        <v>0</v>
      </c>
      <c r="J3917" t="str">
        <f t="shared" si="122"/>
        <v>0000194299Consolidated City Population</v>
      </c>
      <c r="K3917" s="4">
        <f t="shared" si="123"/>
        <v>0</v>
      </c>
    </row>
    <row r="3918" spans="1:11">
      <c r="A3918" t="s">
        <v>1321</v>
      </c>
      <c r="B3918" t="s">
        <v>10</v>
      </c>
      <c r="C3918" s="3">
        <v>46128</v>
      </c>
      <c r="D3918" t="s">
        <v>1316</v>
      </c>
      <c r="E3918" t="s">
        <v>21</v>
      </c>
      <c r="F3918" t="s">
        <v>1322</v>
      </c>
      <c r="G3918" t="s">
        <v>15</v>
      </c>
      <c r="H3918" s="4">
        <v>390</v>
      </c>
      <c r="J3918" t="str">
        <f t="shared" si="122"/>
        <v>0000194299Current Unit Population</v>
      </c>
      <c r="K3918" s="4">
        <f t="shared" si="123"/>
        <v>390</v>
      </c>
    </row>
    <row r="3919" spans="1:11">
      <c r="A3919" t="s">
        <v>1321</v>
      </c>
      <c r="B3919" t="s">
        <v>10</v>
      </c>
      <c r="C3919" s="3">
        <v>46128</v>
      </c>
      <c r="D3919" t="s">
        <v>1316</v>
      </c>
      <c r="E3919" t="s">
        <v>21</v>
      </c>
      <c r="F3919" t="s">
        <v>1322</v>
      </c>
      <c r="G3919" t="s">
        <v>14</v>
      </c>
      <c r="H3919" s="4">
        <v>390</v>
      </c>
      <c r="J3919" t="str">
        <f t="shared" si="122"/>
        <v>0000194299Decennial Unit Population</v>
      </c>
      <c r="K3919" s="4">
        <f t="shared" si="123"/>
        <v>390</v>
      </c>
    </row>
    <row r="3920" spans="1:11">
      <c r="A3920" t="s">
        <v>1323</v>
      </c>
      <c r="B3920" t="s">
        <v>10</v>
      </c>
      <c r="C3920" s="3">
        <v>46128</v>
      </c>
      <c r="D3920" t="s">
        <v>1316</v>
      </c>
      <c r="E3920" t="s">
        <v>21</v>
      </c>
      <c r="F3920" t="s">
        <v>1324</v>
      </c>
      <c r="G3920" t="s">
        <v>18</v>
      </c>
      <c r="H3920" s="4">
        <v>0</v>
      </c>
      <c r="J3920" t="str">
        <f t="shared" si="122"/>
        <v>0000194300Registered Vehicles</v>
      </c>
      <c r="K3920" s="4">
        <f t="shared" si="123"/>
        <v>0</v>
      </c>
    </row>
    <row r="3921" spans="1:11">
      <c r="A3921" t="s">
        <v>1323</v>
      </c>
      <c r="B3921" t="s">
        <v>10</v>
      </c>
      <c r="C3921" s="3">
        <v>46128</v>
      </c>
      <c r="D3921" t="s">
        <v>1316</v>
      </c>
      <c r="E3921" t="s">
        <v>21</v>
      </c>
      <c r="F3921" t="s">
        <v>1324</v>
      </c>
      <c r="G3921" t="s">
        <v>17</v>
      </c>
      <c r="H3921" s="4">
        <v>0</v>
      </c>
      <c r="J3921" t="str">
        <f t="shared" si="122"/>
        <v>0000194300Registered Automobiles</v>
      </c>
      <c r="K3921" s="4">
        <f t="shared" si="123"/>
        <v>0</v>
      </c>
    </row>
    <row r="3922" spans="1:11">
      <c r="A3922" t="s">
        <v>1323</v>
      </c>
      <c r="B3922" t="s">
        <v>10</v>
      </c>
      <c r="C3922" s="3">
        <v>46128</v>
      </c>
      <c r="D3922" t="s">
        <v>1316</v>
      </c>
      <c r="E3922" t="s">
        <v>21</v>
      </c>
      <c r="F3922" t="s">
        <v>1324</v>
      </c>
      <c r="G3922" t="s">
        <v>16</v>
      </c>
      <c r="H3922" s="4">
        <v>0</v>
      </c>
      <c r="J3922" t="str">
        <f t="shared" si="122"/>
        <v>0000194300Consolidated City Population</v>
      </c>
      <c r="K3922" s="4">
        <f t="shared" si="123"/>
        <v>0</v>
      </c>
    </row>
    <row r="3923" spans="1:11">
      <c r="A3923" t="s">
        <v>1323</v>
      </c>
      <c r="B3923" t="s">
        <v>10</v>
      </c>
      <c r="C3923" s="3">
        <v>46128</v>
      </c>
      <c r="D3923" t="s">
        <v>1316</v>
      </c>
      <c r="E3923" t="s">
        <v>21</v>
      </c>
      <c r="F3923" t="s">
        <v>1324</v>
      </c>
      <c r="G3923" t="s">
        <v>15</v>
      </c>
      <c r="H3923" s="4">
        <v>523</v>
      </c>
      <c r="J3923" t="str">
        <f t="shared" si="122"/>
        <v>0000194300Current Unit Population</v>
      </c>
      <c r="K3923" s="4">
        <f t="shared" si="123"/>
        <v>523</v>
      </c>
    </row>
    <row r="3924" spans="1:11">
      <c r="A3924" t="s">
        <v>1323</v>
      </c>
      <c r="B3924" t="s">
        <v>10</v>
      </c>
      <c r="C3924" s="3">
        <v>46128</v>
      </c>
      <c r="D3924" t="s">
        <v>1316</v>
      </c>
      <c r="E3924" t="s">
        <v>21</v>
      </c>
      <c r="F3924" t="s">
        <v>1324</v>
      </c>
      <c r="G3924" t="s">
        <v>14</v>
      </c>
      <c r="H3924" s="4">
        <v>523</v>
      </c>
      <c r="J3924" t="str">
        <f t="shared" si="122"/>
        <v>0000194300Decennial Unit Population</v>
      </c>
      <c r="K3924" s="4">
        <f t="shared" si="123"/>
        <v>523</v>
      </c>
    </row>
    <row r="3925" spans="1:11">
      <c r="A3925" t="s">
        <v>1323</v>
      </c>
      <c r="B3925" t="s">
        <v>10</v>
      </c>
      <c r="C3925" s="3">
        <v>46128</v>
      </c>
      <c r="D3925" t="s">
        <v>1316</v>
      </c>
      <c r="E3925" t="s">
        <v>21</v>
      </c>
      <c r="F3925" t="s">
        <v>1324</v>
      </c>
      <c r="G3925" t="s">
        <v>19</v>
      </c>
      <c r="H3925" s="4">
        <v>5.45</v>
      </c>
      <c r="J3925" t="str">
        <f t="shared" si="122"/>
        <v>0000194300Miles of Road of Unit</v>
      </c>
      <c r="K3925" s="4">
        <f t="shared" si="123"/>
        <v>5.45</v>
      </c>
    </row>
    <row r="3926" spans="1:11">
      <c r="A3926" t="s">
        <v>1325</v>
      </c>
      <c r="B3926" t="s">
        <v>10</v>
      </c>
      <c r="C3926" s="3">
        <v>46128</v>
      </c>
      <c r="D3926" t="s">
        <v>1316</v>
      </c>
      <c r="E3926" t="s">
        <v>21</v>
      </c>
      <c r="F3926" t="s">
        <v>1326</v>
      </c>
      <c r="G3926" t="s">
        <v>14</v>
      </c>
      <c r="H3926" s="4">
        <v>1919</v>
      </c>
      <c r="J3926" t="str">
        <f t="shared" si="122"/>
        <v>0000194301Decennial Unit Population</v>
      </c>
      <c r="K3926" s="4">
        <f t="shared" si="123"/>
        <v>1919</v>
      </c>
    </row>
    <row r="3927" spans="1:11">
      <c r="A3927" t="s">
        <v>1325</v>
      </c>
      <c r="B3927" t="s">
        <v>10</v>
      </c>
      <c r="C3927" s="3">
        <v>46128</v>
      </c>
      <c r="D3927" t="s">
        <v>1316</v>
      </c>
      <c r="E3927" t="s">
        <v>21</v>
      </c>
      <c r="F3927" t="s">
        <v>1326</v>
      </c>
      <c r="G3927" t="s">
        <v>15</v>
      </c>
      <c r="H3927" s="4">
        <v>1919</v>
      </c>
      <c r="J3927" t="str">
        <f t="shared" si="122"/>
        <v>0000194301Current Unit Population</v>
      </c>
      <c r="K3927" s="4">
        <f t="shared" si="123"/>
        <v>1919</v>
      </c>
    </row>
    <row r="3928" spans="1:11">
      <c r="A3928" t="s">
        <v>1325</v>
      </c>
      <c r="B3928" t="s">
        <v>10</v>
      </c>
      <c r="C3928" s="3">
        <v>46128</v>
      </c>
      <c r="D3928" t="s">
        <v>1316</v>
      </c>
      <c r="E3928" t="s">
        <v>21</v>
      </c>
      <c r="F3928" t="s">
        <v>1326</v>
      </c>
      <c r="G3928" t="s">
        <v>16</v>
      </c>
      <c r="H3928" s="4">
        <v>0</v>
      </c>
      <c r="J3928" t="str">
        <f t="shared" si="122"/>
        <v>0000194301Consolidated City Population</v>
      </c>
      <c r="K3928" s="4">
        <f t="shared" si="123"/>
        <v>0</v>
      </c>
    </row>
    <row r="3929" spans="1:11">
      <c r="A3929" t="s">
        <v>1325</v>
      </c>
      <c r="B3929" t="s">
        <v>10</v>
      </c>
      <c r="C3929" s="3">
        <v>46128</v>
      </c>
      <c r="D3929" t="s">
        <v>1316</v>
      </c>
      <c r="E3929" t="s">
        <v>21</v>
      </c>
      <c r="F3929" t="s">
        <v>1326</v>
      </c>
      <c r="G3929" t="s">
        <v>17</v>
      </c>
      <c r="H3929" s="4">
        <v>0</v>
      </c>
      <c r="J3929" t="str">
        <f t="shared" si="122"/>
        <v>0000194301Registered Automobiles</v>
      </c>
      <c r="K3929" s="4">
        <f t="shared" si="123"/>
        <v>0</v>
      </c>
    </row>
    <row r="3930" spans="1:11">
      <c r="A3930" t="s">
        <v>1325</v>
      </c>
      <c r="B3930" t="s">
        <v>10</v>
      </c>
      <c r="C3930" s="3">
        <v>46128</v>
      </c>
      <c r="D3930" t="s">
        <v>1316</v>
      </c>
      <c r="E3930" t="s">
        <v>21</v>
      </c>
      <c r="F3930" t="s">
        <v>1326</v>
      </c>
      <c r="G3930" t="s">
        <v>18</v>
      </c>
      <c r="H3930" s="4">
        <v>0</v>
      </c>
      <c r="J3930" t="str">
        <f t="shared" si="122"/>
        <v>0000194301Registered Vehicles</v>
      </c>
      <c r="K3930" s="4">
        <f t="shared" si="123"/>
        <v>0</v>
      </c>
    </row>
    <row r="3931" spans="1:11">
      <c r="A3931" t="s">
        <v>1325</v>
      </c>
      <c r="B3931" t="s">
        <v>10</v>
      </c>
      <c r="C3931" s="3">
        <v>46128</v>
      </c>
      <c r="D3931" t="s">
        <v>1316</v>
      </c>
      <c r="E3931" t="s">
        <v>21</v>
      </c>
      <c r="F3931" t="s">
        <v>1326</v>
      </c>
      <c r="G3931" t="s">
        <v>19</v>
      </c>
      <c r="H3931" s="4">
        <v>9.5299999999999994</v>
      </c>
      <c r="J3931" t="str">
        <f t="shared" si="122"/>
        <v>0000194301Miles of Road of Unit</v>
      </c>
      <c r="K3931" s="4">
        <f t="shared" si="123"/>
        <v>9.5299999999999994</v>
      </c>
    </row>
    <row r="3932" spans="1:11">
      <c r="A3932" t="s">
        <v>1327</v>
      </c>
      <c r="B3932" t="s">
        <v>10</v>
      </c>
      <c r="C3932" s="3">
        <v>46128</v>
      </c>
      <c r="D3932" t="s">
        <v>1316</v>
      </c>
      <c r="E3932" t="s">
        <v>21</v>
      </c>
      <c r="F3932" t="s">
        <v>1328</v>
      </c>
      <c r="G3932" t="s">
        <v>19</v>
      </c>
      <c r="H3932" s="4">
        <v>4.67</v>
      </c>
      <c r="J3932" t="str">
        <f t="shared" si="122"/>
        <v>0000194305Miles of Road of Unit</v>
      </c>
      <c r="K3932" s="4">
        <f t="shared" si="123"/>
        <v>4.67</v>
      </c>
    </row>
    <row r="3933" spans="1:11">
      <c r="A3933" t="s">
        <v>1327</v>
      </c>
      <c r="B3933" t="s">
        <v>10</v>
      </c>
      <c r="C3933" s="3">
        <v>46128</v>
      </c>
      <c r="D3933" t="s">
        <v>1316</v>
      </c>
      <c r="E3933" t="s">
        <v>21</v>
      </c>
      <c r="F3933" t="s">
        <v>1328</v>
      </c>
      <c r="G3933" t="s">
        <v>18</v>
      </c>
      <c r="H3933" s="4">
        <v>0</v>
      </c>
      <c r="J3933" t="str">
        <f t="shared" si="122"/>
        <v>0000194305Registered Vehicles</v>
      </c>
      <c r="K3933" s="4">
        <f t="shared" si="123"/>
        <v>0</v>
      </c>
    </row>
    <row r="3934" spans="1:11">
      <c r="A3934" t="s">
        <v>1327</v>
      </c>
      <c r="B3934" t="s">
        <v>10</v>
      </c>
      <c r="C3934" s="3">
        <v>46128</v>
      </c>
      <c r="D3934" t="s">
        <v>1316</v>
      </c>
      <c r="E3934" t="s">
        <v>21</v>
      </c>
      <c r="F3934" t="s">
        <v>1328</v>
      </c>
      <c r="G3934" t="s">
        <v>17</v>
      </c>
      <c r="H3934" s="4">
        <v>0</v>
      </c>
      <c r="J3934" t="str">
        <f t="shared" si="122"/>
        <v>0000194305Registered Automobiles</v>
      </c>
      <c r="K3934" s="4">
        <f t="shared" si="123"/>
        <v>0</v>
      </c>
    </row>
    <row r="3935" spans="1:11">
      <c r="A3935" t="s">
        <v>1327</v>
      </c>
      <c r="B3935" t="s">
        <v>10</v>
      </c>
      <c r="C3935" s="3">
        <v>46128</v>
      </c>
      <c r="D3935" t="s">
        <v>1316</v>
      </c>
      <c r="E3935" t="s">
        <v>21</v>
      </c>
      <c r="F3935" t="s">
        <v>1328</v>
      </c>
      <c r="G3935" t="s">
        <v>16</v>
      </c>
      <c r="H3935" s="4">
        <v>0</v>
      </c>
      <c r="J3935" t="str">
        <f t="shared" si="122"/>
        <v>0000194305Consolidated City Population</v>
      </c>
      <c r="K3935" s="4">
        <f t="shared" si="123"/>
        <v>0</v>
      </c>
    </row>
    <row r="3936" spans="1:11">
      <c r="A3936" t="s">
        <v>1327</v>
      </c>
      <c r="B3936" t="s">
        <v>10</v>
      </c>
      <c r="C3936" s="3">
        <v>46128</v>
      </c>
      <c r="D3936" t="s">
        <v>1316</v>
      </c>
      <c r="E3936" t="s">
        <v>21</v>
      </c>
      <c r="F3936" t="s">
        <v>1328</v>
      </c>
      <c r="G3936" t="s">
        <v>14</v>
      </c>
      <c r="H3936" s="4">
        <v>531</v>
      </c>
      <c r="J3936" t="str">
        <f t="shared" si="122"/>
        <v>0000194305Decennial Unit Population</v>
      </c>
      <c r="K3936" s="4">
        <f t="shared" si="123"/>
        <v>531</v>
      </c>
    </row>
    <row r="3937" spans="1:11">
      <c r="A3937" t="s">
        <v>1327</v>
      </c>
      <c r="B3937" t="s">
        <v>10</v>
      </c>
      <c r="C3937" s="3">
        <v>46128</v>
      </c>
      <c r="D3937" t="s">
        <v>1316</v>
      </c>
      <c r="E3937" t="s">
        <v>21</v>
      </c>
      <c r="F3937" t="s">
        <v>1328</v>
      </c>
      <c r="G3937" t="s">
        <v>15</v>
      </c>
      <c r="H3937" s="4">
        <v>531</v>
      </c>
      <c r="J3937" t="str">
        <f t="shared" si="122"/>
        <v>0000194305Current Unit Population</v>
      </c>
      <c r="K3937" s="4">
        <f t="shared" si="123"/>
        <v>531</v>
      </c>
    </row>
    <row r="3938" spans="1:11">
      <c r="A3938" t="s">
        <v>1329</v>
      </c>
      <c r="B3938" t="s">
        <v>10</v>
      </c>
      <c r="C3938" s="3">
        <v>46128</v>
      </c>
      <c r="D3938" t="s">
        <v>1316</v>
      </c>
      <c r="E3938" t="s">
        <v>21</v>
      </c>
      <c r="F3938" t="s">
        <v>1330</v>
      </c>
      <c r="G3938" t="s">
        <v>15</v>
      </c>
      <c r="H3938" s="4">
        <v>950</v>
      </c>
      <c r="J3938" t="str">
        <f t="shared" ref="J3938:J3973" si="124">A3938&amp;G3938</f>
        <v>0000194306Current Unit Population</v>
      </c>
      <c r="K3938" s="4">
        <f t="shared" si="123"/>
        <v>950</v>
      </c>
    </row>
    <row r="3939" spans="1:11">
      <c r="A3939" t="s">
        <v>1329</v>
      </c>
      <c r="B3939" t="s">
        <v>10</v>
      </c>
      <c r="C3939" s="3">
        <v>46128</v>
      </c>
      <c r="D3939" t="s">
        <v>1316</v>
      </c>
      <c r="E3939" t="s">
        <v>21</v>
      </c>
      <c r="F3939" t="s">
        <v>1330</v>
      </c>
      <c r="G3939" t="s">
        <v>16</v>
      </c>
      <c r="H3939" s="4">
        <v>0</v>
      </c>
      <c r="J3939" t="str">
        <f t="shared" si="124"/>
        <v>0000194306Consolidated City Population</v>
      </c>
      <c r="K3939" s="4">
        <f t="shared" si="123"/>
        <v>0</v>
      </c>
    </row>
    <row r="3940" spans="1:11">
      <c r="A3940" t="s">
        <v>1329</v>
      </c>
      <c r="B3940" t="s">
        <v>10</v>
      </c>
      <c r="C3940" s="3">
        <v>46128</v>
      </c>
      <c r="D3940" t="s">
        <v>1316</v>
      </c>
      <c r="E3940" t="s">
        <v>21</v>
      </c>
      <c r="F3940" t="s">
        <v>1330</v>
      </c>
      <c r="G3940" t="s">
        <v>17</v>
      </c>
      <c r="H3940" s="4">
        <v>0</v>
      </c>
      <c r="J3940" t="str">
        <f t="shared" si="124"/>
        <v>0000194306Registered Automobiles</v>
      </c>
      <c r="K3940" s="4">
        <f t="shared" si="123"/>
        <v>0</v>
      </c>
    </row>
    <row r="3941" spans="1:11">
      <c r="A3941" t="s">
        <v>1329</v>
      </c>
      <c r="B3941" t="s">
        <v>10</v>
      </c>
      <c r="C3941" s="3">
        <v>46128</v>
      </c>
      <c r="D3941" t="s">
        <v>1316</v>
      </c>
      <c r="E3941" t="s">
        <v>21</v>
      </c>
      <c r="F3941" t="s">
        <v>1330</v>
      </c>
      <c r="G3941" t="s">
        <v>18</v>
      </c>
      <c r="H3941" s="4">
        <v>0</v>
      </c>
      <c r="J3941" t="str">
        <f t="shared" si="124"/>
        <v>0000194306Registered Vehicles</v>
      </c>
      <c r="K3941" s="4">
        <f t="shared" si="123"/>
        <v>0</v>
      </c>
    </row>
    <row r="3942" spans="1:11">
      <c r="A3942" t="s">
        <v>1329</v>
      </c>
      <c r="B3942" t="s">
        <v>10</v>
      </c>
      <c r="C3942" s="3">
        <v>46128</v>
      </c>
      <c r="D3942" t="s">
        <v>1316</v>
      </c>
      <c r="E3942" t="s">
        <v>21</v>
      </c>
      <c r="F3942" t="s">
        <v>1330</v>
      </c>
      <c r="G3942" t="s">
        <v>19</v>
      </c>
      <c r="H3942" s="4">
        <v>7.67</v>
      </c>
      <c r="J3942" t="str">
        <f t="shared" si="124"/>
        <v>0000194306Miles of Road of Unit</v>
      </c>
      <c r="K3942" s="4">
        <f t="shared" si="123"/>
        <v>7.67</v>
      </c>
    </row>
    <row r="3943" spans="1:11">
      <c r="A3943" t="s">
        <v>1329</v>
      </c>
      <c r="B3943" t="s">
        <v>10</v>
      </c>
      <c r="C3943" s="3">
        <v>46128</v>
      </c>
      <c r="D3943" t="s">
        <v>1316</v>
      </c>
      <c r="E3943" t="s">
        <v>21</v>
      </c>
      <c r="F3943" t="s">
        <v>1330</v>
      </c>
      <c r="G3943" t="s">
        <v>14</v>
      </c>
      <c r="H3943" s="4">
        <v>950</v>
      </c>
      <c r="J3943" t="str">
        <f t="shared" si="124"/>
        <v>0000194306Decennial Unit Population</v>
      </c>
      <c r="K3943" s="4">
        <f t="shared" si="123"/>
        <v>950</v>
      </c>
    </row>
    <row r="3944" spans="1:11">
      <c r="A3944" t="s">
        <v>1331</v>
      </c>
      <c r="B3944" t="s">
        <v>10</v>
      </c>
      <c r="C3944" s="3">
        <v>46128</v>
      </c>
      <c r="D3944" t="s">
        <v>1332</v>
      </c>
      <c r="E3944" t="s">
        <v>12</v>
      </c>
      <c r="F3944" t="s">
        <v>13</v>
      </c>
      <c r="G3944" t="s">
        <v>14</v>
      </c>
      <c r="H3944" s="4">
        <v>20338</v>
      </c>
      <c r="J3944" t="str">
        <f t="shared" si="124"/>
        <v>0000076691Decennial Unit Population</v>
      </c>
      <c r="K3944" s="4">
        <f t="shared" si="123"/>
        <v>20338</v>
      </c>
    </row>
    <row r="3945" spans="1:11">
      <c r="A3945" t="s">
        <v>1331</v>
      </c>
      <c r="B3945" t="s">
        <v>10</v>
      </c>
      <c r="C3945" s="3">
        <v>46128</v>
      </c>
      <c r="D3945" t="s">
        <v>1332</v>
      </c>
      <c r="E3945" t="s">
        <v>12</v>
      </c>
      <c r="F3945" t="s">
        <v>13</v>
      </c>
      <c r="G3945" t="s">
        <v>15</v>
      </c>
      <c r="H3945" s="4">
        <v>20338</v>
      </c>
      <c r="J3945" t="str">
        <f t="shared" si="124"/>
        <v>0000076691Current Unit Population</v>
      </c>
      <c r="K3945" s="4">
        <f t="shared" si="123"/>
        <v>20338</v>
      </c>
    </row>
    <row r="3946" spans="1:11">
      <c r="A3946" t="s">
        <v>1331</v>
      </c>
      <c r="B3946" t="s">
        <v>10</v>
      </c>
      <c r="C3946" s="3">
        <v>46128</v>
      </c>
      <c r="D3946" t="s">
        <v>1332</v>
      </c>
      <c r="E3946" t="s">
        <v>12</v>
      </c>
      <c r="F3946" t="s">
        <v>13</v>
      </c>
      <c r="G3946" t="s">
        <v>16</v>
      </c>
      <c r="H3946" s="4">
        <v>0</v>
      </c>
      <c r="J3946" t="str">
        <f t="shared" si="124"/>
        <v>0000076691Consolidated City Population</v>
      </c>
      <c r="K3946" s="4">
        <f t="shared" si="123"/>
        <v>0</v>
      </c>
    </row>
    <row r="3947" spans="1:11">
      <c r="A3947" t="s">
        <v>1331</v>
      </c>
      <c r="B3947" t="s">
        <v>10</v>
      </c>
      <c r="C3947" s="3">
        <v>46128</v>
      </c>
      <c r="D3947" t="s">
        <v>1332</v>
      </c>
      <c r="E3947" t="s">
        <v>12</v>
      </c>
      <c r="F3947" t="s">
        <v>13</v>
      </c>
      <c r="G3947" t="s">
        <v>17</v>
      </c>
      <c r="H3947" s="4">
        <v>24256</v>
      </c>
      <c r="J3947" t="str">
        <f t="shared" si="124"/>
        <v>0000076691Registered Automobiles</v>
      </c>
      <c r="K3947" s="4">
        <f t="shared" si="123"/>
        <v>24256</v>
      </c>
    </row>
    <row r="3948" spans="1:11">
      <c r="A3948" t="s">
        <v>1331</v>
      </c>
      <c r="B3948" t="s">
        <v>10</v>
      </c>
      <c r="C3948" s="3">
        <v>46128</v>
      </c>
      <c r="D3948" t="s">
        <v>1332</v>
      </c>
      <c r="E3948" t="s">
        <v>12</v>
      </c>
      <c r="F3948" t="s">
        <v>13</v>
      </c>
      <c r="G3948" t="s">
        <v>18</v>
      </c>
      <c r="H3948" s="4">
        <v>44317</v>
      </c>
      <c r="J3948" t="str">
        <f t="shared" si="124"/>
        <v>0000076691Registered Vehicles</v>
      </c>
      <c r="K3948" s="4">
        <f t="shared" si="123"/>
        <v>44317</v>
      </c>
    </row>
    <row r="3949" spans="1:11">
      <c r="A3949" t="s">
        <v>1331</v>
      </c>
      <c r="B3949" t="s">
        <v>10</v>
      </c>
      <c r="C3949" s="3">
        <v>46128</v>
      </c>
      <c r="D3949" t="s">
        <v>1332</v>
      </c>
      <c r="E3949" t="s">
        <v>12</v>
      </c>
      <c r="F3949" t="s">
        <v>13</v>
      </c>
      <c r="G3949" t="s">
        <v>19</v>
      </c>
      <c r="H3949" s="4">
        <v>629.99</v>
      </c>
      <c r="J3949" t="str">
        <f t="shared" si="124"/>
        <v>0000076691Miles of Road of Unit</v>
      </c>
      <c r="K3949" s="4">
        <f t="shared" si="123"/>
        <v>629.99</v>
      </c>
    </row>
    <row r="3950" spans="1:11">
      <c r="A3950" t="s">
        <v>1333</v>
      </c>
      <c r="B3950" t="s">
        <v>10</v>
      </c>
      <c r="C3950" s="3">
        <v>46128</v>
      </c>
      <c r="D3950" t="s">
        <v>1332</v>
      </c>
      <c r="E3950" t="s">
        <v>21</v>
      </c>
      <c r="F3950" t="s">
        <v>1334</v>
      </c>
      <c r="G3950" t="s">
        <v>14</v>
      </c>
      <c r="H3950" s="4">
        <v>9892</v>
      </c>
      <c r="J3950" t="str">
        <f t="shared" si="124"/>
        <v>0000194320Decennial Unit Population</v>
      </c>
      <c r="K3950" s="4">
        <f t="shared" si="123"/>
        <v>9892</v>
      </c>
    </row>
    <row r="3951" spans="1:11">
      <c r="A3951" t="s">
        <v>1333</v>
      </c>
      <c r="B3951" t="s">
        <v>10</v>
      </c>
      <c r="C3951" s="3">
        <v>46128</v>
      </c>
      <c r="D3951" t="s">
        <v>1332</v>
      </c>
      <c r="E3951" t="s">
        <v>21</v>
      </c>
      <c r="F3951" t="s">
        <v>1334</v>
      </c>
      <c r="G3951" t="s">
        <v>15</v>
      </c>
      <c r="H3951" s="4">
        <v>9892</v>
      </c>
      <c r="J3951" t="str">
        <f t="shared" si="124"/>
        <v>0000194320Current Unit Population</v>
      </c>
      <c r="K3951" s="4">
        <f t="shared" si="123"/>
        <v>9892</v>
      </c>
    </row>
    <row r="3952" spans="1:11">
      <c r="A3952" t="s">
        <v>1333</v>
      </c>
      <c r="B3952" t="s">
        <v>10</v>
      </c>
      <c r="C3952" s="3">
        <v>46128</v>
      </c>
      <c r="D3952" t="s">
        <v>1332</v>
      </c>
      <c r="E3952" t="s">
        <v>21</v>
      </c>
      <c r="F3952" t="s">
        <v>1334</v>
      </c>
      <c r="G3952" t="s">
        <v>16</v>
      </c>
      <c r="H3952" s="4">
        <v>0</v>
      </c>
      <c r="J3952" t="str">
        <f t="shared" si="124"/>
        <v>0000194320Consolidated City Population</v>
      </c>
      <c r="K3952" s="4">
        <f t="shared" si="123"/>
        <v>0</v>
      </c>
    </row>
    <row r="3953" spans="1:11">
      <c r="A3953" t="s">
        <v>1333</v>
      </c>
      <c r="B3953" t="s">
        <v>10</v>
      </c>
      <c r="C3953" s="3">
        <v>46128</v>
      </c>
      <c r="D3953" t="s">
        <v>1332</v>
      </c>
      <c r="E3953" t="s">
        <v>21</v>
      </c>
      <c r="F3953" t="s">
        <v>1334</v>
      </c>
      <c r="G3953" t="s">
        <v>17</v>
      </c>
      <c r="H3953" s="4">
        <v>0</v>
      </c>
      <c r="J3953" t="str">
        <f t="shared" si="124"/>
        <v>0000194320Registered Automobiles</v>
      </c>
      <c r="K3953" s="4">
        <f t="shared" si="123"/>
        <v>0</v>
      </c>
    </row>
    <row r="3954" spans="1:11">
      <c r="A3954" t="s">
        <v>1333</v>
      </c>
      <c r="B3954" t="s">
        <v>10</v>
      </c>
      <c r="C3954" s="3">
        <v>46128</v>
      </c>
      <c r="D3954" t="s">
        <v>1332</v>
      </c>
      <c r="E3954" t="s">
        <v>21</v>
      </c>
      <c r="F3954" t="s">
        <v>1334</v>
      </c>
      <c r="G3954" t="s">
        <v>18</v>
      </c>
      <c r="H3954" s="4">
        <v>0</v>
      </c>
      <c r="J3954" t="str">
        <f t="shared" si="124"/>
        <v>0000194320Registered Vehicles</v>
      </c>
      <c r="K3954" s="4">
        <f t="shared" si="123"/>
        <v>0</v>
      </c>
    </row>
    <row r="3955" spans="1:11">
      <c r="A3955" t="s">
        <v>1333</v>
      </c>
      <c r="B3955" t="s">
        <v>10</v>
      </c>
      <c r="C3955" s="3">
        <v>46128</v>
      </c>
      <c r="D3955" t="s">
        <v>1332</v>
      </c>
      <c r="E3955" t="s">
        <v>21</v>
      </c>
      <c r="F3955" t="s">
        <v>1334</v>
      </c>
      <c r="G3955" t="s">
        <v>19</v>
      </c>
      <c r="H3955" s="4">
        <v>50.8</v>
      </c>
      <c r="J3955" t="str">
        <f t="shared" si="124"/>
        <v>0000194320Miles of Road of Unit</v>
      </c>
      <c r="K3955" s="4">
        <f t="shared" si="123"/>
        <v>50.8</v>
      </c>
    </row>
    <row r="3956" spans="1:11">
      <c r="A3956" t="s">
        <v>1335</v>
      </c>
      <c r="B3956" t="s">
        <v>10</v>
      </c>
      <c r="C3956" s="3">
        <v>46128</v>
      </c>
      <c r="D3956" t="s">
        <v>1332</v>
      </c>
      <c r="E3956" t="s">
        <v>21</v>
      </c>
      <c r="F3956" t="s">
        <v>1336</v>
      </c>
      <c r="G3956" t="s">
        <v>19</v>
      </c>
      <c r="H3956" s="4">
        <v>8.86</v>
      </c>
      <c r="J3956" t="str">
        <f t="shared" si="124"/>
        <v>0000194318Miles of Road of Unit</v>
      </c>
      <c r="K3956" s="4">
        <f t="shared" si="123"/>
        <v>8.86</v>
      </c>
    </row>
    <row r="3957" spans="1:11">
      <c r="A3957" t="s">
        <v>1335</v>
      </c>
      <c r="B3957" t="s">
        <v>10</v>
      </c>
      <c r="C3957" s="3">
        <v>46128</v>
      </c>
      <c r="D3957" t="s">
        <v>1332</v>
      </c>
      <c r="E3957" t="s">
        <v>21</v>
      </c>
      <c r="F3957" t="s">
        <v>1336</v>
      </c>
      <c r="G3957" t="s">
        <v>18</v>
      </c>
      <c r="H3957" s="4">
        <v>0</v>
      </c>
      <c r="J3957" t="str">
        <f t="shared" si="124"/>
        <v>0000194318Registered Vehicles</v>
      </c>
      <c r="K3957" s="4">
        <f t="shared" si="123"/>
        <v>0</v>
      </c>
    </row>
    <row r="3958" spans="1:11">
      <c r="A3958" t="s">
        <v>1335</v>
      </c>
      <c r="B3958" t="s">
        <v>10</v>
      </c>
      <c r="C3958" s="3">
        <v>46128</v>
      </c>
      <c r="D3958" t="s">
        <v>1332</v>
      </c>
      <c r="E3958" t="s">
        <v>21</v>
      </c>
      <c r="F3958" t="s">
        <v>1336</v>
      </c>
      <c r="G3958" t="s">
        <v>17</v>
      </c>
      <c r="H3958" s="4">
        <v>0</v>
      </c>
      <c r="J3958" t="str">
        <f t="shared" si="124"/>
        <v>0000194318Registered Automobiles</v>
      </c>
      <c r="K3958" s="4">
        <f t="shared" si="123"/>
        <v>0</v>
      </c>
    </row>
    <row r="3959" spans="1:11">
      <c r="A3959" t="s">
        <v>1335</v>
      </c>
      <c r="B3959" t="s">
        <v>10</v>
      </c>
      <c r="C3959" s="3">
        <v>46128</v>
      </c>
      <c r="D3959" t="s">
        <v>1332</v>
      </c>
      <c r="E3959" t="s">
        <v>21</v>
      </c>
      <c r="F3959" t="s">
        <v>1336</v>
      </c>
      <c r="G3959" t="s">
        <v>16</v>
      </c>
      <c r="H3959" s="4">
        <v>0</v>
      </c>
      <c r="J3959" t="str">
        <f t="shared" si="124"/>
        <v>0000194318Consolidated City Population</v>
      </c>
      <c r="K3959" s="4">
        <f t="shared" si="123"/>
        <v>0</v>
      </c>
    </row>
    <row r="3960" spans="1:11">
      <c r="A3960" t="s">
        <v>1335</v>
      </c>
      <c r="B3960" t="s">
        <v>10</v>
      </c>
      <c r="C3960" s="3">
        <v>46128</v>
      </c>
      <c r="D3960" t="s">
        <v>1332</v>
      </c>
      <c r="E3960" t="s">
        <v>21</v>
      </c>
      <c r="F3960" t="s">
        <v>1336</v>
      </c>
      <c r="G3960" t="s">
        <v>14</v>
      </c>
      <c r="H3960" s="4">
        <v>1870</v>
      </c>
      <c r="J3960" t="str">
        <f t="shared" si="124"/>
        <v>0000194318Decennial Unit Population</v>
      </c>
      <c r="K3960" s="4">
        <f t="shared" si="123"/>
        <v>1870</v>
      </c>
    </row>
    <row r="3961" spans="1:11">
      <c r="A3961" t="s">
        <v>1335</v>
      </c>
      <c r="B3961" t="s">
        <v>10</v>
      </c>
      <c r="C3961" s="3">
        <v>46128</v>
      </c>
      <c r="D3961" t="s">
        <v>1332</v>
      </c>
      <c r="E3961" t="s">
        <v>21</v>
      </c>
      <c r="F3961" t="s">
        <v>1336</v>
      </c>
      <c r="G3961" t="s">
        <v>15</v>
      </c>
      <c r="H3961" s="4">
        <v>1870</v>
      </c>
      <c r="J3961" t="str">
        <f t="shared" si="124"/>
        <v>0000194318Current Unit Population</v>
      </c>
      <c r="K3961" s="4">
        <f t="shared" si="123"/>
        <v>1870</v>
      </c>
    </row>
    <row r="3962" spans="1:11">
      <c r="A3962" t="s">
        <v>1337</v>
      </c>
      <c r="B3962" t="s">
        <v>10</v>
      </c>
      <c r="C3962" s="3">
        <v>46128</v>
      </c>
      <c r="D3962" t="s">
        <v>1332</v>
      </c>
      <c r="E3962" t="s">
        <v>21</v>
      </c>
      <c r="F3962" t="s">
        <v>1338</v>
      </c>
      <c r="G3962" t="s">
        <v>14</v>
      </c>
      <c r="H3962" s="4">
        <v>273</v>
      </c>
      <c r="J3962" t="str">
        <f t="shared" si="124"/>
        <v>0000194322Decennial Unit Population</v>
      </c>
      <c r="K3962" s="4">
        <f t="shared" si="123"/>
        <v>273</v>
      </c>
    </row>
    <row r="3963" spans="1:11">
      <c r="A3963" t="s">
        <v>1337</v>
      </c>
      <c r="B3963" t="s">
        <v>10</v>
      </c>
      <c r="C3963" s="3">
        <v>46128</v>
      </c>
      <c r="D3963" t="s">
        <v>1332</v>
      </c>
      <c r="E3963" t="s">
        <v>21</v>
      </c>
      <c r="F3963" t="s">
        <v>1338</v>
      </c>
      <c r="G3963" t="s">
        <v>15</v>
      </c>
      <c r="H3963" s="4">
        <v>273</v>
      </c>
      <c r="J3963" t="str">
        <f t="shared" si="124"/>
        <v>0000194322Current Unit Population</v>
      </c>
      <c r="K3963" s="4">
        <f t="shared" si="123"/>
        <v>273</v>
      </c>
    </row>
    <row r="3964" spans="1:11">
      <c r="A3964" t="s">
        <v>1337</v>
      </c>
      <c r="B3964" t="s">
        <v>10</v>
      </c>
      <c r="C3964" s="3">
        <v>46128</v>
      </c>
      <c r="D3964" t="s">
        <v>1332</v>
      </c>
      <c r="E3964" t="s">
        <v>21</v>
      </c>
      <c r="F3964" t="s">
        <v>1338</v>
      </c>
      <c r="G3964" t="s">
        <v>16</v>
      </c>
      <c r="H3964" s="4">
        <v>0</v>
      </c>
      <c r="J3964" t="str">
        <f t="shared" si="124"/>
        <v>0000194322Consolidated City Population</v>
      </c>
      <c r="K3964" s="4">
        <f t="shared" si="123"/>
        <v>0</v>
      </c>
    </row>
    <row r="3965" spans="1:11">
      <c r="A3965" t="s">
        <v>1337</v>
      </c>
      <c r="B3965" t="s">
        <v>10</v>
      </c>
      <c r="C3965" s="3">
        <v>46128</v>
      </c>
      <c r="D3965" t="s">
        <v>1332</v>
      </c>
      <c r="E3965" t="s">
        <v>21</v>
      </c>
      <c r="F3965" t="s">
        <v>1338</v>
      </c>
      <c r="G3965" t="s">
        <v>17</v>
      </c>
      <c r="H3965" s="4">
        <v>0</v>
      </c>
      <c r="J3965" t="str">
        <f t="shared" si="124"/>
        <v>0000194322Registered Automobiles</v>
      </c>
      <c r="K3965" s="4">
        <f t="shared" si="123"/>
        <v>0</v>
      </c>
    </row>
    <row r="3966" spans="1:11">
      <c r="A3966" t="s">
        <v>1337</v>
      </c>
      <c r="B3966" t="s">
        <v>10</v>
      </c>
      <c r="C3966" s="3">
        <v>46128</v>
      </c>
      <c r="D3966" t="s">
        <v>1332</v>
      </c>
      <c r="E3966" t="s">
        <v>21</v>
      </c>
      <c r="F3966" t="s">
        <v>1338</v>
      </c>
      <c r="G3966" t="s">
        <v>18</v>
      </c>
      <c r="H3966" s="4">
        <v>0</v>
      </c>
      <c r="J3966" t="str">
        <f t="shared" si="124"/>
        <v>0000194322Registered Vehicles</v>
      </c>
      <c r="K3966" s="4">
        <f t="shared" si="123"/>
        <v>0</v>
      </c>
    </row>
    <row r="3967" spans="1:11">
      <c r="A3967" t="s">
        <v>1337</v>
      </c>
      <c r="B3967" t="s">
        <v>10</v>
      </c>
      <c r="C3967" s="3">
        <v>46128</v>
      </c>
      <c r="D3967" t="s">
        <v>1332</v>
      </c>
      <c r="E3967" t="s">
        <v>21</v>
      </c>
      <c r="F3967" t="s">
        <v>1338</v>
      </c>
      <c r="G3967" t="s">
        <v>19</v>
      </c>
      <c r="H3967" s="4">
        <v>2.08</v>
      </c>
      <c r="J3967" t="str">
        <f t="shared" si="124"/>
        <v>0000194322Miles of Road of Unit</v>
      </c>
      <c r="K3967" s="4">
        <f t="shared" si="123"/>
        <v>2.08</v>
      </c>
    </row>
    <row r="3968" spans="1:11">
      <c r="A3968" t="s">
        <v>1339</v>
      </c>
      <c r="B3968" t="s">
        <v>10</v>
      </c>
      <c r="C3968" s="3">
        <v>46128</v>
      </c>
      <c r="D3968" t="s">
        <v>1332</v>
      </c>
      <c r="E3968" t="s">
        <v>21</v>
      </c>
      <c r="F3968" t="s">
        <v>1340</v>
      </c>
      <c r="G3968" t="s">
        <v>18</v>
      </c>
      <c r="H3968" s="4">
        <v>0</v>
      </c>
      <c r="J3968" t="str">
        <f t="shared" si="124"/>
        <v>0000194323Registered Vehicles</v>
      </c>
      <c r="K3968" s="4">
        <f t="shared" si="123"/>
        <v>0</v>
      </c>
    </row>
    <row r="3969" spans="1:11">
      <c r="A3969" t="s">
        <v>1339</v>
      </c>
      <c r="B3969" t="s">
        <v>10</v>
      </c>
      <c r="C3969" s="3">
        <v>46128</v>
      </c>
      <c r="D3969" t="s">
        <v>1332</v>
      </c>
      <c r="E3969" t="s">
        <v>21</v>
      </c>
      <c r="F3969" t="s">
        <v>1340</v>
      </c>
      <c r="G3969" t="s">
        <v>17</v>
      </c>
      <c r="H3969" s="4">
        <v>0</v>
      </c>
      <c r="J3969" t="str">
        <f t="shared" si="124"/>
        <v>0000194323Registered Automobiles</v>
      </c>
      <c r="K3969" s="4">
        <f t="shared" si="123"/>
        <v>0</v>
      </c>
    </row>
    <row r="3970" spans="1:11">
      <c r="A3970" t="s">
        <v>1339</v>
      </c>
      <c r="B3970" t="s">
        <v>10</v>
      </c>
      <c r="C3970" s="3">
        <v>46128</v>
      </c>
      <c r="D3970" t="s">
        <v>1332</v>
      </c>
      <c r="E3970" t="s">
        <v>21</v>
      </c>
      <c r="F3970" t="s">
        <v>1340</v>
      </c>
      <c r="G3970" t="s">
        <v>16</v>
      </c>
      <c r="H3970" s="4">
        <v>0</v>
      </c>
      <c r="J3970" t="str">
        <f t="shared" si="124"/>
        <v>0000194323Consolidated City Population</v>
      </c>
      <c r="K3970" s="4">
        <f t="shared" si="123"/>
        <v>0</v>
      </c>
    </row>
    <row r="3971" spans="1:11">
      <c r="A3971" t="s">
        <v>1339</v>
      </c>
      <c r="B3971" t="s">
        <v>10</v>
      </c>
      <c r="C3971" s="3">
        <v>46128</v>
      </c>
      <c r="D3971" t="s">
        <v>1332</v>
      </c>
      <c r="E3971" t="s">
        <v>21</v>
      </c>
      <c r="F3971" t="s">
        <v>1340</v>
      </c>
      <c r="G3971" t="s">
        <v>15</v>
      </c>
      <c r="H3971" s="4">
        <v>1818</v>
      </c>
      <c r="J3971" t="str">
        <f t="shared" si="124"/>
        <v>0000194323Current Unit Population</v>
      </c>
      <c r="K3971" s="4">
        <f t="shared" ref="K3971:K3973" si="125">H3971</f>
        <v>1818</v>
      </c>
    </row>
    <row r="3972" spans="1:11">
      <c r="A3972" t="s">
        <v>1339</v>
      </c>
      <c r="B3972" t="s">
        <v>10</v>
      </c>
      <c r="C3972" s="3">
        <v>46128</v>
      </c>
      <c r="D3972" t="s">
        <v>1332</v>
      </c>
      <c r="E3972" t="s">
        <v>21</v>
      </c>
      <c r="F3972" t="s">
        <v>1340</v>
      </c>
      <c r="G3972" t="s">
        <v>14</v>
      </c>
      <c r="H3972" s="4">
        <v>1818</v>
      </c>
      <c r="J3972" t="str">
        <f t="shared" si="124"/>
        <v>0000194323Decennial Unit Population</v>
      </c>
      <c r="K3972" s="4">
        <f t="shared" si="125"/>
        <v>1818</v>
      </c>
    </row>
    <row r="3973" spans="1:11">
      <c r="A3973" t="s">
        <v>1339</v>
      </c>
      <c r="B3973" t="s">
        <v>10</v>
      </c>
      <c r="C3973" s="3">
        <v>46128</v>
      </c>
      <c r="D3973" t="s">
        <v>1332</v>
      </c>
      <c r="E3973" t="s">
        <v>21</v>
      </c>
      <c r="F3973" t="s">
        <v>1340</v>
      </c>
      <c r="G3973" t="s">
        <v>19</v>
      </c>
      <c r="H3973" s="4">
        <v>10.39</v>
      </c>
      <c r="J3973" t="str">
        <f t="shared" si="124"/>
        <v>0000194323Miles of Road of Unit</v>
      </c>
      <c r="K3973" s="4">
        <f t="shared" si="125"/>
        <v>10.39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70"/>
  <sheetViews>
    <sheetView zoomScale="55" zoomScaleNormal="55" workbookViewId="0">
      <pane ySplit="8" topLeftCell="A9" activePane="bottomLeft" state="frozen"/>
      <selection pane="bottomLeft"/>
    </sheetView>
  </sheetViews>
  <sheetFormatPr defaultColWidth="0" defaultRowHeight="14.45" zeroHeight="1"/>
  <cols>
    <col min="1" max="1" width="52.85546875" customWidth="1"/>
    <col min="2" max="2" width="22.42578125" bestFit="1" customWidth="1"/>
    <col min="3" max="3" width="11.85546875" bestFit="1" customWidth="1"/>
    <col min="4" max="4" width="12.85546875" bestFit="1" customWidth="1"/>
    <col min="5" max="5" width="27.7109375" style="8" bestFit="1" customWidth="1"/>
    <col min="6" max="6" width="25.85546875" style="8" bestFit="1" customWidth="1"/>
    <col min="7" max="7" width="31.85546875" style="8" customWidth="1"/>
    <col min="8" max="8" width="26.5703125" style="8" bestFit="1" customWidth="1"/>
    <col min="9" max="9" width="22.28515625" style="8" bestFit="1" customWidth="1"/>
    <col min="10" max="10" width="24.28515625" style="8" bestFit="1" customWidth="1"/>
    <col min="11" max="11" width="22.28515625" style="12" bestFit="1" customWidth="1"/>
    <col min="12" max="12" width="24.28515625" style="13" bestFit="1" customWidth="1"/>
    <col min="13" max="13" width="20.140625" style="13" bestFit="1" customWidth="1"/>
    <col min="14" max="14" width="12.28515625" style="13" bestFit="1" customWidth="1"/>
    <col min="15" max="15" width="15" style="14" bestFit="1" customWidth="1"/>
    <col min="16" max="16" width="16" style="12" bestFit="1" customWidth="1"/>
    <col min="17" max="17" width="12.28515625" style="13" bestFit="1" customWidth="1"/>
    <col min="18" max="18" width="15" style="14" bestFit="1" customWidth="1"/>
    <col min="19" max="19" width="17.5703125" bestFit="1" customWidth="1"/>
    <col min="20" max="20" width="15.42578125" customWidth="1"/>
    <col min="21" max="21" width="9.140625" customWidth="1"/>
    <col min="22" max="23" width="0" hidden="1" customWidth="1"/>
    <col min="24" max="16384" width="9.140625" hidden="1"/>
  </cols>
  <sheetData>
    <row r="1" spans="1:20" ht="15" thickBot="1">
      <c r="A1" s="9" t="s">
        <v>1341</v>
      </c>
      <c r="B1" s="10">
        <v>20334537.120000001</v>
      </c>
      <c r="K1" s="57"/>
      <c r="L1" s="55"/>
      <c r="M1" s="55"/>
      <c r="N1" s="55"/>
      <c r="O1" s="58"/>
      <c r="P1" s="57">
        <v>9534516.25</v>
      </c>
      <c r="Q1" s="55"/>
      <c r="R1" s="58"/>
      <c r="S1" s="24">
        <v>29869053.370000001</v>
      </c>
    </row>
    <row r="2" spans="1:20" ht="15" thickBot="1">
      <c r="A2" s="9"/>
      <c r="B2" s="42" t="s">
        <v>18</v>
      </c>
      <c r="C2" s="43">
        <v>0.3</v>
      </c>
      <c r="D2" s="44"/>
      <c r="E2" s="45"/>
      <c r="F2" s="45"/>
      <c r="G2" s="45"/>
      <c r="H2" s="45"/>
      <c r="I2" s="45"/>
      <c r="J2" s="45"/>
      <c r="K2" s="46">
        <v>6100361.1359999999</v>
      </c>
    </row>
    <row r="3" spans="1:20" ht="15" thickBot="1">
      <c r="A3" s="9"/>
      <c r="B3" s="47" t="s">
        <v>19</v>
      </c>
      <c r="C3" s="43">
        <v>0.65</v>
      </c>
      <c r="D3" s="44"/>
      <c r="E3" s="45"/>
      <c r="F3" s="45"/>
      <c r="G3" s="45"/>
      <c r="H3" s="45"/>
      <c r="I3" s="45"/>
      <c r="J3" s="45"/>
      <c r="K3" s="48"/>
      <c r="L3" s="49">
        <v>13217449.128</v>
      </c>
    </row>
    <row r="4" spans="1:20" ht="15" thickBot="1">
      <c r="A4" s="9"/>
      <c r="B4" s="47" t="s">
        <v>1342</v>
      </c>
      <c r="C4" s="43">
        <v>0.05</v>
      </c>
      <c r="D4" s="44"/>
      <c r="E4" s="45"/>
      <c r="F4" s="45"/>
      <c r="G4" s="45"/>
      <c r="H4" s="45"/>
      <c r="I4" s="45"/>
      <c r="J4" s="45"/>
      <c r="K4" s="48"/>
      <c r="L4" s="45"/>
      <c r="M4" s="45">
        <v>1016726.8560000001</v>
      </c>
    </row>
    <row r="5" spans="1:20">
      <c r="A5" s="9"/>
      <c r="B5" s="10"/>
      <c r="C5" s="11"/>
    </row>
    <row r="6" spans="1:20">
      <c r="A6" s="9" t="s">
        <v>1343</v>
      </c>
      <c r="B6" s="10">
        <v>9534516.25</v>
      </c>
      <c r="S6" s="15"/>
      <c r="T6" s="15"/>
    </row>
    <row r="7" spans="1:20" ht="15" thickBot="1">
      <c r="E7" s="8">
        <v>6785528</v>
      </c>
      <c r="F7" s="8">
        <v>7151995</v>
      </c>
      <c r="G7" s="8">
        <v>887642</v>
      </c>
      <c r="H7" s="8">
        <v>4655117</v>
      </c>
      <c r="I7" s="8">
        <v>7214659</v>
      </c>
      <c r="J7" s="8">
        <v>86446.190000000046</v>
      </c>
      <c r="K7" s="12">
        <v>7214659</v>
      </c>
      <c r="L7" s="13">
        <v>65357.549999999981</v>
      </c>
      <c r="M7" s="13">
        <v>11051.38</v>
      </c>
      <c r="N7" s="13">
        <v>-6.0000006109476089E-2</v>
      </c>
      <c r="P7" s="12">
        <v>4560270</v>
      </c>
      <c r="Q7" s="13">
        <v>6.000000424683094E-2</v>
      </c>
      <c r="S7" s="15">
        <v>29869053.37000002</v>
      </c>
    </row>
    <row r="8" spans="1:20" ht="15" thickBot="1">
      <c r="A8" s="50" t="s">
        <v>0</v>
      </c>
      <c r="B8" s="51" t="s">
        <v>1344</v>
      </c>
      <c r="C8" s="51" t="s">
        <v>1345</v>
      </c>
      <c r="D8" s="51" t="s">
        <v>1346</v>
      </c>
      <c r="E8" s="52" t="s">
        <v>14</v>
      </c>
      <c r="F8" s="52" t="s">
        <v>15</v>
      </c>
      <c r="G8" s="52" t="s">
        <v>16</v>
      </c>
      <c r="H8" s="52" t="s">
        <v>17</v>
      </c>
      <c r="I8" s="52" t="s">
        <v>18</v>
      </c>
      <c r="J8" s="52" t="s">
        <v>19</v>
      </c>
      <c r="K8" s="53" t="s">
        <v>18</v>
      </c>
      <c r="L8" s="53" t="s">
        <v>19</v>
      </c>
      <c r="M8" s="53" t="s">
        <v>1342</v>
      </c>
      <c r="N8" s="53" t="s">
        <v>1347</v>
      </c>
      <c r="O8" s="53" t="s">
        <v>1348</v>
      </c>
      <c r="P8" s="59" t="s">
        <v>1349</v>
      </c>
      <c r="Q8" s="59" t="s">
        <v>1347</v>
      </c>
      <c r="R8" s="59" t="s">
        <v>1350</v>
      </c>
      <c r="S8" s="60" t="s">
        <v>1351</v>
      </c>
      <c r="T8" s="56"/>
    </row>
    <row r="9" spans="1:20">
      <c r="A9" t="s">
        <v>1352</v>
      </c>
      <c r="B9" t="s">
        <v>9</v>
      </c>
      <c r="C9" t="s">
        <v>1353</v>
      </c>
      <c r="D9" t="s">
        <v>1354</v>
      </c>
      <c r="E9" s="8">
        <v>19581</v>
      </c>
      <c r="F9" s="8">
        <v>19581</v>
      </c>
      <c r="G9" s="8">
        <v>0</v>
      </c>
      <c r="H9" s="8">
        <v>19947</v>
      </c>
      <c r="I9" s="8">
        <v>35920</v>
      </c>
      <c r="J9" s="8">
        <v>673.48</v>
      </c>
      <c r="K9" s="12">
        <v>30372.19</v>
      </c>
      <c r="L9" s="13">
        <v>136199.84</v>
      </c>
      <c r="M9" s="13">
        <v>11051.38</v>
      </c>
      <c r="N9" s="13">
        <v>-6.0000006109476089E-2</v>
      </c>
      <c r="O9" s="14">
        <v>177623.35</v>
      </c>
      <c r="P9" s="12">
        <v>0</v>
      </c>
      <c r="R9" s="14">
        <v>0</v>
      </c>
      <c r="S9" s="15">
        <v>177623.35</v>
      </c>
      <c r="T9" s="15"/>
    </row>
    <row r="10" spans="1:20">
      <c r="A10" t="s">
        <v>1355</v>
      </c>
      <c r="B10" t="s">
        <v>20</v>
      </c>
      <c r="C10" t="s">
        <v>1356</v>
      </c>
      <c r="D10" t="s">
        <v>1357</v>
      </c>
      <c r="E10" s="8">
        <v>9913</v>
      </c>
      <c r="F10" s="8">
        <v>9913</v>
      </c>
      <c r="G10" s="8">
        <v>0</v>
      </c>
      <c r="H10" s="8">
        <v>0</v>
      </c>
      <c r="I10" s="8">
        <v>0</v>
      </c>
      <c r="J10" s="8">
        <v>60.4</v>
      </c>
      <c r="K10" s="12" t="s">
        <v>1358</v>
      </c>
      <c r="L10" s="13" t="s">
        <v>1358</v>
      </c>
      <c r="M10" s="13" t="s">
        <v>1358</v>
      </c>
      <c r="O10" s="14">
        <v>0</v>
      </c>
      <c r="P10" s="12">
        <v>20725.89</v>
      </c>
      <c r="Q10" s="13">
        <v>6.000000424683094E-2</v>
      </c>
      <c r="R10" s="14">
        <v>20725.95</v>
      </c>
      <c r="S10" s="15">
        <v>20725.95</v>
      </c>
      <c r="T10" s="15"/>
    </row>
    <row r="11" spans="1:20">
      <c r="A11" t="s">
        <v>1359</v>
      </c>
      <c r="B11" t="s">
        <v>23</v>
      </c>
      <c r="C11" t="s">
        <v>1356</v>
      </c>
      <c r="D11" t="s">
        <v>1360</v>
      </c>
      <c r="E11" s="8">
        <v>4173</v>
      </c>
      <c r="F11" s="8">
        <v>4173</v>
      </c>
      <c r="G11" s="8">
        <v>0</v>
      </c>
      <c r="H11" s="8">
        <v>0</v>
      </c>
      <c r="I11" s="8">
        <v>0</v>
      </c>
      <c r="J11" s="8">
        <v>28.45</v>
      </c>
      <c r="K11" s="12" t="s">
        <v>1358</v>
      </c>
      <c r="L11" s="13" t="s">
        <v>1358</v>
      </c>
      <c r="M11" s="13" t="s">
        <v>1358</v>
      </c>
      <c r="O11" s="14">
        <v>0</v>
      </c>
      <c r="P11" s="12">
        <v>8724.82</v>
      </c>
      <c r="R11" s="14">
        <v>8724.82</v>
      </c>
      <c r="S11" s="15">
        <v>8724.82</v>
      </c>
      <c r="T11" s="15"/>
    </row>
    <row r="12" spans="1:20">
      <c r="A12" t="s">
        <v>1361</v>
      </c>
      <c r="B12" t="s">
        <v>25</v>
      </c>
      <c r="C12" t="s">
        <v>1356</v>
      </c>
      <c r="D12" t="s">
        <v>1362</v>
      </c>
      <c r="E12" s="8">
        <v>1257</v>
      </c>
      <c r="F12" s="8">
        <v>1257</v>
      </c>
      <c r="G12" s="8">
        <v>0</v>
      </c>
      <c r="H12" s="8">
        <v>0</v>
      </c>
      <c r="I12" s="8">
        <v>0</v>
      </c>
      <c r="J12" s="8">
        <v>10.66</v>
      </c>
      <c r="K12" s="12" t="s">
        <v>1358</v>
      </c>
      <c r="L12" s="13" t="s">
        <v>1358</v>
      </c>
      <c r="M12" s="13" t="s">
        <v>1358</v>
      </c>
      <c r="O12" s="14">
        <v>0</v>
      </c>
      <c r="P12" s="12">
        <v>2628.11</v>
      </c>
      <c r="R12" s="14">
        <v>2628.11</v>
      </c>
      <c r="S12" s="15">
        <v>2628.11</v>
      </c>
      <c r="T12" s="15"/>
    </row>
    <row r="13" spans="1:20">
      <c r="A13" t="s">
        <v>1363</v>
      </c>
      <c r="B13" t="s">
        <v>27</v>
      </c>
      <c r="C13" t="s">
        <v>1356</v>
      </c>
      <c r="D13" t="s">
        <v>1364</v>
      </c>
      <c r="E13" s="8">
        <v>885</v>
      </c>
      <c r="F13" s="8">
        <v>885</v>
      </c>
      <c r="G13" s="8">
        <v>0</v>
      </c>
      <c r="H13" s="8">
        <v>0</v>
      </c>
      <c r="I13" s="8">
        <v>0</v>
      </c>
      <c r="J13" s="8">
        <v>6</v>
      </c>
      <c r="K13" s="12" t="s">
        <v>1358</v>
      </c>
      <c r="L13" s="13" t="s">
        <v>1358</v>
      </c>
      <c r="M13" s="13" t="s">
        <v>1358</v>
      </c>
      <c r="O13" s="14">
        <v>0</v>
      </c>
      <c r="P13" s="12">
        <v>1850.34</v>
      </c>
      <c r="R13" s="14">
        <v>1850.34</v>
      </c>
      <c r="S13" s="15">
        <v>1850.34</v>
      </c>
      <c r="T13" s="15"/>
    </row>
    <row r="14" spans="1:20">
      <c r="A14" t="s">
        <v>1365</v>
      </c>
      <c r="B14" t="s">
        <v>29</v>
      </c>
      <c r="C14" t="s">
        <v>1353</v>
      </c>
      <c r="D14" t="s">
        <v>1366</v>
      </c>
      <c r="E14" s="8">
        <v>89105</v>
      </c>
      <c r="F14" s="8">
        <v>89105</v>
      </c>
      <c r="G14" s="8">
        <v>0</v>
      </c>
      <c r="H14" s="8">
        <v>278674</v>
      </c>
      <c r="I14" s="8">
        <v>386005</v>
      </c>
      <c r="J14" s="8">
        <v>1337.65</v>
      </c>
      <c r="K14" s="12">
        <v>326386.86</v>
      </c>
      <c r="L14" s="13">
        <v>270516.88</v>
      </c>
      <c r="M14" s="13">
        <v>11051.38</v>
      </c>
      <c r="O14" s="14">
        <v>607955.12</v>
      </c>
      <c r="P14" s="12">
        <v>0</v>
      </c>
      <c r="R14" s="14">
        <v>0</v>
      </c>
      <c r="S14" s="15">
        <v>607955.12</v>
      </c>
      <c r="T14" s="15"/>
    </row>
    <row r="15" spans="1:20">
      <c r="A15" t="s">
        <v>1367</v>
      </c>
      <c r="B15" t="s">
        <v>31</v>
      </c>
      <c r="C15" t="s">
        <v>1356</v>
      </c>
      <c r="D15" t="s">
        <v>1368</v>
      </c>
      <c r="E15" s="8">
        <v>263886</v>
      </c>
      <c r="F15" s="8">
        <v>263886</v>
      </c>
      <c r="G15" s="8">
        <v>0</v>
      </c>
      <c r="H15" s="8">
        <v>0</v>
      </c>
      <c r="I15" s="8">
        <v>0</v>
      </c>
      <c r="J15" s="8">
        <v>1156.8900000000001</v>
      </c>
      <c r="K15" s="12" t="s">
        <v>1358</v>
      </c>
      <c r="L15" s="13" t="s">
        <v>1358</v>
      </c>
      <c r="M15" s="13" t="s">
        <v>1358</v>
      </c>
      <c r="O15" s="14">
        <v>0</v>
      </c>
      <c r="P15" s="12">
        <v>551727.28</v>
      </c>
      <c r="R15" s="14">
        <v>551727.28</v>
      </c>
      <c r="S15" s="15">
        <v>551727.28</v>
      </c>
      <c r="T15" s="15"/>
    </row>
    <row r="16" spans="1:20">
      <c r="A16" t="s">
        <v>1369</v>
      </c>
      <c r="B16" t="s">
        <v>33</v>
      </c>
      <c r="C16" t="s">
        <v>1356</v>
      </c>
      <c r="D16" t="s">
        <v>1370</v>
      </c>
      <c r="E16" s="8">
        <v>15583</v>
      </c>
      <c r="F16" s="8">
        <v>15583</v>
      </c>
      <c r="G16" s="8">
        <v>0</v>
      </c>
      <c r="H16" s="8">
        <v>0</v>
      </c>
      <c r="I16" s="8">
        <v>0</v>
      </c>
      <c r="J16" s="8">
        <v>87.28</v>
      </c>
      <c r="K16" s="12" t="s">
        <v>1358</v>
      </c>
      <c r="L16" s="13" t="s">
        <v>1358</v>
      </c>
      <c r="M16" s="13" t="s">
        <v>1358</v>
      </c>
      <c r="O16" s="14">
        <v>0</v>
      </c>
      <c r="P16" s="12">
        <v>32580.61</v>
      </c>
      <c r="R16" s="14">
        <v>32580.61</v>
      </c>
      <c r="S16" s="15">
        <v>32580.61</v>
      </c>
      <c r="T16" s="15"/>
    </row>
    <row r="17" spans="1:20">
      <c r="A17" t="s">
        <v>1371</v>
      </c>
      <c r="B17" t="s">
        <v>35</v>
      </c>
      <c r="C17" t="s">
        <v>1356</v>
      </c>
      <c r="D17" t="s">
        <v>1372</v>
      </c>
      <c r="E17" s="8">
        <v>1551</v>
      </c>
      <c r="F17" s="8">
        <v>1551</v>
      </c>
      <c r="G17" s="8">
        <v>0</v>
      </c>
      <c r="H17" s="8">
        <v>0</v>
      </c>
      <c r="I17" s="8">
        <v>0</v>
      </c>
      <c r="J17" s="8">
        <v>9.07</v>
      </c>
      <c r="K17" s="12" t="s">
        <v>1358</v>
      </c>
      <c r="L17" s="13" t="s">
        <v>1358</v>
      </c>
      <c r="M17" s="13" t="s">
        <v>1358</v>
      </c>
      <c r="O17" s="14">
        <v>0</v>
      </c>
      <c r="P17" s="12">
        <v>3242.8</v>
      </c>
      <c r="R17" s="14">
        <v>3242.8</v>
      </c>
      <c r="S17" s="15">
        <v>3242.8</v>
      </c>
      <c r="T17" s="15"/>
    </row>
    <row r="18" spans="1:20">
      <c r="A18" t="s">
        <v>1373</v>
      </c>
      <c r="B18" t="s">
        <v>37</v>
      </c>
      <c r="C18" t="s">
        <v>1356</v>
      </c>
      <c r="D18" t="s">
        <v>1374</v>
      </c>
      <c r="E18" s="8">
        <v>1112</v>
      </c>
      <c r="F18" s="8">
        <v>1112</v>
      </c>
      <c r="G18" s="8">
        <v>0</v>
      </c>
      <c r="H18" s="8">
        <v>0</v>
      </c>
      <c r="I18" s="8">
        <v>0</v>
      </c>
      <c r="J18" s="8">
        <v>7.92</v>
      </c>
      <c r="K18" s="12" t="s">
        <v>1358</v>
      </c>
      <c r="L18" s="13" t="s">
        <v>1358</v>
      </c>
      <c r="M18" s="13" t="s">
        <v>1358</v>
      </c>
      <c r="O18" s="14">
        <v>0</v>
      </c>
      <c r="P18" s="12">
        <v>2324.9499999999998</v>
      </c>
      <c r="R18" s="14">
        <v>2324.9499999999998</v>
      </c>
      <c r="S18" s="15">
        <v>2324.9499999999998</v>
      </c>
      <c r="T18" s="15"/>
    </row>
    <row r="19" spans="1:20">
      <c r="A19" t="s">
        <v>1375</v>
      </c>
      <c r="B19" t="s">
        <v>39</v>
      </c>
      <c r="C19" t="s">
        <v>1356</v>
      </c>
      <c r="D19" t="s">
        <v>1376</v>
      </c>
      <c r="E19" s="8">
        <v>9141</v>
      </c>
      <c r="F19" s="8">
        <v>9141</v>
      </c>
      <c r="G19" s="8">
        <v>0</v>
      </c>
      <c r="H19" s="8">
        <v>0</v>
      </c>
      <c r="I19" s="8">
        <v>0</v>
      </c>
      <c r="J19" s="8">
        <v>68.42</v>
      </c>
      <c r="K19" s="12" t="s">
        <v>1358</v>
      </c>
      <c r="L19" s="13" t="s">
        <v>1358</v>
      </c>
      <c r="M19" s="13" t="s">
        <v>1358</v>
      </c>
      <c r="O19" s="14">
        <v>0</v>
      </c>
      <c r="P19" s="12">
        <v>19111.810000000001</v>
      </c>
      <c r="R19" s="14">
        <v>19111.810000000001</v>
      </c>
      <c r="S19" s="15">
        <v>19111.810000000001</v>
      </c>
      <c r="T19" s="15"/>
    </row>
    <row r="20" spans="1:20">
      <c r="A20" t="s">
        <v>1377</v>
      </c>
      <c r="B20" t="s">
        <v>41</v>
      </c>
      <c r="C20" t="s">
        <v>1356</v>
      </c>
      <c r="D20" t="s">
        <v>1378</v>
      </c>
      <c r="E20" s="8">
        <v>1294</v>
      </c>
      <c r="F20" s="8">
        <v>1294</v>
      </c>
      <c r="G20" s="8">
        <v>0</v>
      </c>
      <c r="H20" s="8">
        <v>0</v>
      </c>
      <c r="I20" s="8">
        <v>0</v>
      </c>
      <c r="J20" s="8">
        <v>8.49</v>
      </c>
      <c r="K20" s="12" t="s">
        <v>1358</v>
      </c>
      <c r="L20" s="13" t="s">
        <v>1358</v>
      </c>
      <c r="M20" s="13" t="s">
        <v>1358</v>
      </c>
      <c r="O20" s="14">
        <v>0</v>
      </c>
      <c r="P20" s="12">
        <v>2705.47</v>
      </c>
      <c r="R20" s="14">
        <v>2705.47</v>
      </c>
      <c r="S20" s="15">
        <v>2705.47</v>
      </c>
      <c r="T20" s="15"/>
    </row>
    <row r="21" spans="1:20">
      <c r="A21" t="s">
        <v>1379</v>
      </c>
      <c r="B21" t="s">
        <v>43</v>
      </c>
      <c r="C21" t="s">
        <v>1356</v>
      </c>
      <c r="D21" t="s">
        <v>1380</v>
      </c>
      <c r="E21" s="8">
        <v>3624</v>
      </c>
      <c r="F21" s="8">
        <v>3624</v>
      </c>
      <c r="G21" s="8">
        <v>0</v>
      </c>
      <c r="H21" s="8">
        <v>0</v>
      </c>
      <c r="I21" s="8">
        <v>0</v>
      </c>
      <c r="J21" s="8">
        <v>24.53</v>
      </c>
      <c r="K21" s="12" t="s">
        <v>1358</v>
      </c>
      <c r="L21" s="13" t="s">
        <v>1358</v>
      </c>
      <c r="M21" s="13" t="s">
        <v>1358</v>
      </c>
      <c r="O21" s="14">
        <v>0</v>
      </c>
      <c r="P21" s="12">
        <v>7576.98</v>
      </c>
      <c r="R21" s="14">
        <v>7576.98</v>
      </c>
      <c r="S21" s="15">
        <v>7576.98</v>
      </c>
      <c r="T21" s="15"/>
    </row>
    <row r="22" spans="1:20">
      <c r="A22" t="s">
        <v>1381</v>
      </c>
      <c r="B22" t="s">
        <v>45</v>
      </c>
      <c r="C22" t="s">
        <v>1353</v>
      </c>
      <c r="D22" t="s">
        <v>1382</v>
      </c>
      <c r="E22" s="8">
        <v>28166</v>
      </c>
      <c r="F22" s="8">
        <v>28166</v>
      </c>
      <c r="G22" s="8">
        <v>0</v>
      </c>
      <c r="H22" s="8">
        <v>59143</v>
      </c>
      <c r="I22" s="8">
        <v>92811</v>
      </c>
      <c r="J22" s="8">
        <v>687.83</v>
      </c>
      <c r="K22" s="12">
        <v>78476.42</v>
      </c>
      <c r="L22" s="13">
        <v>139101.88</v>
      </c>
      <c r="M22" s="13">
        <v>11051.38</v>
      </c>
      <c r="O22" s="14">
        <v>228629.68</v>
      </c>
      <c r="P22" s="12">
        <v>0</v>
      </c>
      <c r="R22" s="14">
        <v>0</v>
      </c>
      <c r="S22" s="15">
        <v>228629.68</v>
      </c>
      <c r="T22" s="15"/>
    </row>
    <row r="23" spans="1:20">
      <c r="A23" t="s">
        <v>1383</v>
      </c>
      <c r="B23" t="s">
        <v>47</v>
      </c>
      <c r="C23" t="s">
        <v>1356</v>
      </c>
      <c r="D23" t="s">
        <v>1384</v>
      </c>
      <c r="E23" s="8">
        <v>50474</v>
      </c>
      <c r="F23" s="8">
        <v>50474</v>
      </c>
      <c r="G23" s="8">
        <v>0</v>
      </c>
      <c r="H23" s="8">
        <v>0</v>
      </c>
      <c r="I23" s="8">
        <v>0</v>
      </c>
      <c r="J23" s="8">
        <v>263</v>
      </c>
      <c r="K23" s="12" t="s">
        <v>1358</v>
      </c>
      <c r="L23" s="13" t="s">
        <v>1358</v>
      </c>
      <c r="M23" s="13" t="s">
        <v>1358</v>
      </c>
      <c r="O23" s="14">
        <v>0</v>
      </c>
      <c r="P23" s="12">
        <v>105529.97</v>
      </c>
      <c r="R23" s="14">
        <v>105529.97</v>
      </c>
      <c r="S23" s="15">
        <v>105529.97</v>
      </c>
      <c r="T23" s="15"/>
    </row>
    <row r="24" spans="1:20">
      <c r="A24" t="s">
        <v>1385</v>
      </c>
      <c r="B24" t="s">
        <v>49</v>
      </c>
      <c r="C24" t="s">
        <v>1356</v>
      </c>
      <c r="D24" t="s">
        <v>1386</v>
      </c>
      <c r="E24" s="8">
        <v>205</v>
      </c>
      <c r="F24" s="8">
        <v>205</v>
      </c>
      <c r="G24" s="8">
        <v>0</v>
      </c>
      <c r="H24" s="8">
        <v>0</v>
      </c>
      <c r="I24" s="8">
        <v>0</v>
      </c>
      <c r="J24" s="8">
        <v>1.58</v>
      </c>
      <c r="K24" s="12" t="s">
        <v>1358</v>
      </c>
      <c r="L24" s="13" t="s">
        <v>1358</v>
      </c>
      <c r="M24" s="13" t="s">
        <v>1358</v>
      </c>
      <c r="O24" s="14">
        <v>0</v>
      </c>
      <c r="P24" s="12">
        <v>428.61</v>
      </c>
      <c r="R24" s="14">
        <v>428.61</v>
      </c>
      <c r="S24" s="15">
        <v>428.61</v>
      </c>
      <c r="T24" s="15"/>
    </row>
    <row r="25" spans="1:20">
      <c r="A25" t="s">
        <v>1387</v>
      </c>
      <c r="B25" t="s">
        <v>51</v>
      </c>
      <c r="C25" t="s">
        <v>1356</v>
      </c>
      <c r="D25" t="s">
        <v>1388</v>
      </c>
      <c r="E25" s="8">
        <v>406</v>
      </c>
      <c r="F25" s="8">
        <v>406</v>
      </c>
      <c r="G25" s="8">
        <v>0</v>
      </c>
      <c r="H25" s="8">
        <v>0</v>
      </c>
      <c r="I25" s="8">
        <v>0</v>
      </c>
      <c r="J25" s="8">
        <v>4.45</v>
      </c>
      <c r="K25" s="12" t="s">
        <v>1358</v>
      </c>
      <c r="L25" s="13" t="s">
        <v>1358</v>
      </c>
      <c r="M25" s="13" t="s">
        <v>1358</v>
      </c>
      <c r="O25" s="14">
        <v>0</v>
      </c>
      <c r="P25" s="12">
        <v>848.86</v>
      </c>
      <c r="R25" s="14">
        <v>848.86</v>
      </c>
      <c r="S25" s="15">
        <v>848.86</v>
      </c>
      <c r="T25" s="15"/>
    </row>
    <row r="26" spans="1:20">
      <c r="A26" t="s">
        <v>1389</v>
      </c>
      <c r="B26" t="s">
        <v>53</v>
      </c>
      <c r="C26" t="s">
        <v>1356</v>
      </c>
      <c r="D26" t="s">
        <v>1390</v>
      </c>
      <c r="E26" s="8">
        <v>317</v>
      </c>
      <c r="F26" s="8">
        <v>317</v>
      </c>
      <c r="G26" s="8">
        <v>0</v>
      </c>
      <c r="H26" s="8">
        <v>0</v>
      </c>
      <c r="I26" s="8">
        <v>0</v>
      </c>
      <c r="J26" s="8">
        <v>3.96</v>
      </c>
      <c r="K26" s="12" t="s">
        <v>1358</v>
      </c>
      <c r="L26" s="13" t="s">
        <v>1358</v>
      </c>
      <c r="M26" s="13" t="s">
        <v>1358</v>
      </c>
      <c r="O26" s="14">
        <v>0</v>
      </c>
      <c r="P26" s="12">
        <v>662.78</v>
      </c>
      <c r="R26" s="14">
        <v>662.78</v>
      </c>
      <c r="S26" s="15">
        <v>662.78</v>
      </c>
      <c r="T26" s="15"/>
    </row>
    <row r="27" spans="1:20">
      <c r="A27" t="s">
        <v>1391</v>
      </c>
      <c r="B27" t="s">
        <v>55</v>
      </c>
      <c r="C27" t="s">
        <v>1356</v>
      </c>
      <c r="D27" t="s">
        <v>1392</v>
      </c>
      <c r="E27" s="8">
        <v>2099</v>
      </c>
      <c r="F27" s="8">
        <v>2099</v>
      </c>
      <c r="G27" s="8">
        <v>0</v>
      </c>
      <c r="H27" s="8">
        <v>0</v>
      </c>
      <c r="I27" s="8">
        <v>0</v>
      </c>
      <c r="J27" s="8">
        <v>13.23</v>
      </c>
      <c r="K27" s="12" t="s">
        <v>1358</v>
      </c>
      <c r="L27" s="13" t="s">
        <v>1358</v>
      </c>
      <c r="M27" s="13" t="s">
        <v>1358</v>
      </c>
      <c r="O27" s="14">
        <v>0</v>
      </c>
      <c r="P27" s="12">
        <v>4388.54</v>
      </c>
      <c r="R27" s="14">
        <v>4388.54</v>
      </c>
      <c r="S27" s="15">
        <v>4388.54</v>
      </c>
      <c r="T27" s="15"/>
    </row>
    <row r="28" spans="1:20">
      <c r="A28" t="s">
        <v>1393</v>
      </c>
      <c r="B28" t="s">
        <v>57</v>
      </c>
      <c r="C28" t="s">
        <v>1356</v>
      </c>
      <c r="D28" t="s">
        <v>1394</v>
      </c>
      <c r="E28" s="8">
        <v>178</v>
      </c>
      <c r="F28" s="8">
        <v>178</v>
      </c>
      <c r="G28" s="8">
        <v>0</v>
      </c>
      <c r="H28" s="8">
        <v>0</v>
      </c>
      <c r="I28" s="8">
        <v>0</v>
      </c>
      <c r="J28" s="8">
        <v>1.38</v>
      </c>
      <c r="K28" s="12" t="s">
        <v>1358</v>
      </c>
      <c r="L28" s="13" t="s">
        <v>1358</v>
      </c>
      <c r="M28" s="13" t="s">
        <v>1358</v>
      </c>
      <c r="O28" s="14">
        <v>0</v>
      </c>
      <c r="P28" s="12">
        <v>372.16</v>
      </c>
      <c r="R28" s="14">
        <v>372.16</v>
      </c>
      <c r="S28" s="15">
        <v>372.16</v>
      </c>
      <c r="T28" s="15"/>
    </row>
    <row r="29" spans="1:20">
      <c r="A29" t="s">
        <v>1395</v>
      </c>
      <c r="B29" t="s">
        <v>59</v>
      </c>
      <c r="C29" t="s">
        <v>1353</v>
      </c>
      <c r="D29" t="s">
        <v>1396</v>
      </c>
      <c r="E29" s="8">
        <v>3026</v>
      </c>
      <c r="F29" s="8">
        <v>3026</v>
      </c>
      <c r="G29" s="8">
        <v>0</v>
      </c>
      <c r="H29" s="8">
        <v>5921</v>
      </c>
      <c r="I29" s="8">
        <v>12214</v>
      </c>
      <c r="J29" s="8">
        <v>660.1</v>
      </c>
      <c r="K29" s="12">
        <v>10327.56</v>
      </c>
      <c r="L29" s="13">
        <v>133493.96</v>
      </c>
      <c r="M29" s="13">
        <v>11051.38</v>
      </c>
      <c r="O29" s="14">
        <v>154872.9</v>
      </c>
      <c r="P29" s="12">
        <v>0</v>
      </c>
      <c r="R29" s="14">
        <v>0</v>
      </c>
      <c r="S29" s="15">
        <v>154872.9</v>
      </c>
      <c r="T29" s="15"/>
    </row>
    <row r="30" spans="1:20">
      <c r="A30" t="s">
        <v>1397</v>
      </c>
      <c r="B30" t="s">
        <v>61</v>
      </c>
      <c r="C30" t="s">
        <v>1356</v>
      </c>
      <c r="D30" t="s">
        <v>1398</v>
      </c>
      <c r="E30" s="8">
        <v>227</v>
      </c>
      <c r="F30" s="8">
        <v>227</v>
      </c>
      <c r="G30" s="8">
        <v>0</v>
      </c>
      <c r="H30" s="8">
        <v>0</v>
      </c>
      <c r="I30" s="8">
        <v>0</v>
      </c>
      <c r="J30" s="8">
        <v>3.14</v>
      </c>
      <c r="K30" s="12" t="s">
        <v>1358</v>
      </c>
      <c r="L30" s="13" t="s">
        <v>1358</v>
      </c>
      <c r="M30" s="13" t="s">
        <v>1358</v>
      </c>
      <c r="O30" s="14">
        <v>0</v>
      </c>
      <c r="P30" s="12">
        <v>474.61</v>
      </c>
      <c r="R30" s="14">
        <v>474.61</v>
      </c>
      <c r="S30" s="15">
        <v>474.61</v>
      </c>
      <c r="T30" s="15"/>
    </row>
    <row r="31" spans="1:20">
      <c r="A31" t="s">
        <v>1399</v>
      </c>
      <c r="B31" t="s">
        <v>63</v>
      </c>
      <c r="C31" t="s">
        <v>1356</v>
      </c>
      <c r="D31" t="s">
        <v>1400</v>
      </c>
      <c r="E31" s="8">
        <v>800</v>
      </c>
      <c r="F31" s="8">
        <v>800</v>
      </c>
      <c r="G31" s="8">
        <v>0</v>
      </c>
      <c r="H31" s="8">
        <v>0</v>
      </c>
      <c r="I31" s="8">
        <v>0</v>
      </c>
      <c r="J31" s="8">
        <v>7.12</v>
      </c>
      <c r="K31" s="12" t="s">
        <v>1358</v>
      </c>
      <c r="L31" s="13" t="s">
        <v>1358</v>
      </c>
      <c r="M31" s="13" t="s">
        <v>1358</v>
      </c>
      <c r="O31" s="14">
        <v>0</v>
      </c>
      <c r="P31" s="12">
        <v>1672.62</v>
      </c>
      <c r="R31" s="14">
        <v>1672.62</v>
      </c>
      <c r="S31" s="15">
        <v>1672.62</v>
      </c>
      <c r="T31" s="15"/>
    </row>
    <row r="32" spans="1:20">
      <c r="A32" t="s">
        <v>1401</v>
      </c>
      <c r="B32" t="s">
        <v>65</v>
      </c>
      <c r="C32" t="s">
        <v>1356</v>
      </c>
      <c r="D32" t="s">
        <v>1402</v>
      </c>
      <c r="E32" s="8">
        <v>370</v>
      </c>
      <c r="F32" s="8">
        <v>370</v>
      </c>
      <c r="G32" s="8">
        <v>0</v>
      </c>
      <c r="H32" s="8">
        <v>0</v>
      </c>
      <c r="I32" s="8">
        <v>0</v>
      </c>
      <c r="J32" s="8">
        <v>7.57</v>
      </c>
      <c r="K32" s="12" t="s">
        <v>1358</v>
      </c>
      <c r="L32" s="13" t="s">
        <v>1358</v>
      </c>
      <c r="M32" s="13" t="s">
        <v>1358</v>
      </c>
      <c r="O32" s="14">
        <v>0</v>
      </c>
      <c r="P32" s="12">
        <v>773.59</v>
      </c>
      <c r="R32" s="14">
        <v>773.59</v>
      </c>
      <c r="S32" s="15">
        <v>773.59</v>
      </c>
      <c r="T32" s="15"/>
    </row>
    <row r="33" spans="1:20">
      <c r="A33" t="s">
        <v>1403</v>
      </c>
      <c r="B33" t="s">
        <v>67</v>
      </c>
      <c r="C33" t="s">
        <v>1356</v>
      </c>
      <c r="D33" t="s">
        <v>1404</v>
      </c>
      <c r="E33" s="8">
        <v>2337</v>
      </c>
      <c r="F33" s="8">
        <v>2337</v>
      </c>
      <c r="G33" s="8">
        <v>0</v>
      </c>
      <c r="H33" s="8">
        <v>0</v>
      </c>
      <c r="I33" s="8">
        <v>0</v>
      </c>
      <c r="J33" s="8">
        <v>21.19</v>
      </c>
      <c r="K33" s="12" t="s">
        <v>1358</v>
      </c>
      <c r="L33" s="13" t="s">
        <v>1358</v>
      </c>
      <c r="M33" s="13" t="s">
        <v>1358</v>
      </c>
      <c r="O33" s="14">
        <v>0</v>
      </c>
      <c r="P33" s="12">
        <v>4886.1499999999996</v>
      </c>
      <c r="R33" s="14">
        <v>4886.1499999999996</v>
      </c>
      <c r="S33" s="15">
        <v>4886.1499999999996</v>
      </c>
      <c r="T33" s="15"/>
    </row>
    <row r="34" spans="1:20">
      <c r="A34" t="s">
        <v>1405</v>
      </c>
      <c r="B34" t="s">
        <v>69</v>
      </c>
      <c r="C34" t="s">
        <v>1356</v>
      </c>
      <c r="D34" t="s">
        <v>1406</v>
      </c>
      <c r="E34" s="8">
        <v>1144</v>
      </c>
      <c r="F34" s="8">
        <v>1144</v>
      </c>
      <c r="G34" s="8">
        <v>0</v>
      </c>
      <c r="H34" s="8">
        <v>0</v>
      </c>
      <c r="I34" s="8">
        <v>0</v>
      </c>
      <c r="J34" s="8">
        <v>10.8</v>
      </c>
      <c r="K34" s="12" t="s">
        <v>1358</v>
      </c>
      <c r="L34" s="13" t="s">
        <v>1358</v>
      </c>
      <c r="M34" s="13" t="s">
        <v>1358</v>
      </c>
      <c r="O34" s="14">
        <v>0</v>
      </c>
      <c r="P34" s="12">
        <v>2391.85</v>
      </c>
      <c r="R34" s="14">
        <v>2391.85</v>
      </c>
      <c r="S34" s="15">
        <v>2391.85</v>
      </c>
      <c r="T34" s="15"/>
    </row>
    <row r="35" spans="1:20">
      <c r="A35" t="s">
        <v>1407</v>
      </c>
      <c r="B35" t="s">
        <v>71</v>
      </c>
      <c r="C35" t="s">
        <v>1356</v>
      </c>
      <c r="D35" t="s">
        <v>1408</v>
      </c>
      <c r="E35" s="8">
        <v>1165</v>
      </c>
      <c r="F35" s="8">
        <v>1165</v>
      </c>
      <c r="G35" s="8">
        <v>0</v>
      </c>
      <c r="H35" s="8">
        <v>0</v>
      </c>
      <c r="I35" s="8">
        <v>0</v>
      </c>
      <c r="J35" s="8">
        <v>8.9600000000000009</v>
      </c>
      <c r="K35" s="12" t="s">
        <v>1358</v>
      </c>
      <c r="L35" s="13" t="s">
        <v>1358</v>
      </c>
      <c r="M35" s="13" t="s">
        <v>1358</v>
      </c>
      <c r="O35" s="14">
        <v>0</v>
      </c>
      <c r="P35" s="12">
        <v>2435.7600000000002</v>
      </c>
      <c r="R35" s="14">
        <v>2435.7600000000002</v>
      </c>
      <c r="S35" s="15">
        <v>2435.7600000000002</v>
      </c>
      <c r="T35" s="15"/>
    </row>
    <row r="36" spans="1:20">
      <c r="A36" t="s">
        <v>1409</v>
      </c>
      <c r="B36" t="s">
        <v>73</v>
      </c>
      <c r="C36" t="s">
        <v>1353</v>
      </c>
      <c r="D36" t="s">
        <v>1410</v>
      </c>
      <c r="E36" s="8">
        <v>4132</v>
      </c>
      <c r="F36" s="8">
        <v>4132</v>
      </c>
      <c r="G36" s="8">
        <v>0</v>
      </c>
      <c r="H36" s="8">
        <v>7765</v>
      </c>
      <c r="I36" s="8">
        <v>14326</v>
      </c>
      <c r="J36" s="8">
        <v>319.61</v>
      </c>
      <c r="K36" s="12">
        <v>12113.36</v>
      </c>
      <c r="L36" s="13">
        <v>64635.67</v>
      </c>
      <c r="M36" s="13">
        <v>11051.38</v>
      </c>
      <c r="O36" s="14">
        <v>87800.41</v>
      </c>
      <c r="P36" s="12">
        <v>0</v>
      </c>
      <c r="R36" s="14">
        <v>0</v>
      </c>
      <c r="S36" s="15">
        <v>87800.41</v>
      </c>
      <c r="T36" s="15"/>
    </row>
    <row r="37" spans="1:20">
      <c r="A37" t="s">
        <v>1411</v>
      </c>
      <c r="B37" t="s">
        <v>75</v>
      </c>
      <c r="C37" t="s">
        <v>1356</v>
      </c>
      <c r="D37" t="s">
        <v>1412</v>
      </c>
      <c r="E37" s="8">
        <v>6086</v>
      </c>
      <c r="F37" s="8">
        <v>6086</v>
      </c>
      <c r="G37" s="8">
        <v>0</v>
      </c>
      <c r="H37" s="8">
        <v>0</v>
      </c>
      <c r="I37" s="8">
        <v>0</v>
      </c>
      <c r="J37" s="8">
        <v>48.36</v>
      </c>
      <c r="K37" s="12" t="s">
        <v>1358</v>
      </c>
      <c r="L37" s="13" t="s">
        <v>1358</v>
      </c>
      <c r="M37" s="13" t="s">
        <v>1358</v>
      </c>
      <c r="O37" s="14">
        <v>0</v>
      </c>
      <c r="P37" s="12">
        <v>12724.48</v>
      </c>
      <c r="R37" s="14">
        <v>12724.48</v>
      </c>
      <c r="S37" s="15">
        <v>12724.48</v>
      </c>
      <c r="T37" s="15"/>
    </row>
    <row r="38" spans="1:20">
      <c r="A38" t="s">
        <v>1413</v>
      </c>
      <c r="B38" t="s">
        <v>77</v>
      </c>
      <c r="C38" t="s">
        <v>1356</v>
      </c>
      <c r="D38" t="s">
        <v>1414</v>
      </c>
      <c r="E38" s="8">
        <v>1540</v>
      </c>
      <c r="F38" s="8">
        <v>1540</v>
      </c>
      <c r="G38" s="8">
        <v>0</v>
      </c>
      <c r="H38" s="8">
        <v>0</v>
      </c>
      <c r="I38" s="8">
        <v>0</v>
      </c>
      <c r="J38" s="8">
        <v>13.77</v>
      </c>
      <c r="K38" s="12" t="s">
        <v>1358</v>
      </c>
      <c r="L38" s="13" t="s">
        <v>1358</v>
      </c>
      <c r="M38" s="13" t="s">
        <v>1358</v>
      </c>
      <c r="O38" s="14">
        <v>0</v>
      </c>
      <c r="P38" s="12">
        <v>3219.8</v>
      </c>
      <c r="R38" s="14">
        <v>3219.8</v>
      </c>
      <c r="S38" s="15">
        <v>3219.8</v>
      </c>
      <c r="T38" s="15"/>
    </row>
    <row r="39" spans="1:20">
      <c r="A39" t="s">
        <v>1415</v>
      </c>
      <c r="B39" t="s">
        <v>79</v>
      </c>
      <c r="C39" t="s">
        <v>1356</v>
      </c>
      <c r="D39" t="s">
        <v>1416</v>
      </c>
      <c r="E39" s="8">
        <v>222</v>
      </c>
      <c r="F39" s="8">
        <v>222</v>
      </c>
      <c r="G39" s="8">
        <v>0</v>
      </c>
      <c r="H39" s="8">
        <v>0</v>
      </c>
      <c r="I39" s="8">
        <v>0</v>
      </c>
      <c r="J39" s="8">
        <v>2.61</v>
      </c>
      <c r="K39" s="12" t="s">
        <v>1358</v>
      </c>
      <c r="L39" s="13" t="s">
        <v>1358</v>
      </c>
      <c r="M39" s="13" t="s">
        <v>1358</v>
      </c>
      <c r="O39" s="14">
        <v>0</v>
      </c>
      <c r="P39" s="12">
        <v>464.15</v>
      </c>
      <c r="R39" s="14">
        <v>464.15</v>
      </c>
      <c r="S39" s="15">
        <v>464.15</v>
      </c>
      <c r="T39" s="15"/>
    </row>
    <row r="40" spans="1:20">
      <c r="A40" t="s">
        <v>1417</v>
      </c>
      <c r="B40" t="s">
        <v>81</v>
      </c>
      <c r="C40" t="s">
        <v>1353</v>
      </c>
      <c r="D40" t="s">
        <v>1418</v>
      </c>
      <c r="E40" s="8">
        <v>10402</v>
      </c>
      <c r="F40" s="8">
        <v>10402</v>
      </c>
      <c r="G40" s="8">
        <v>0</v>
      </c>
      <c r="H40" s="8">
        <v>57254</v>
      </c>
      <c r="I40" s="8">
        <v>85502</v>
      </c>
      <c r="J40" s="8">
        <v>687.2</v>
      </c>
      <c r="K40" s="12">
        <v>72296.289999999994</v>
      </c>
      <c r="L40" s="13">
        <v>138974.47</v>
      </c>
      <c r="M40" s="13">
        <v>11051.38</v>
      </c>
      <c r="O40" s="14">
        <v>222322.14</v>
      </c>
      <c r="P40" s="12">
        <v>0</v>
      </c>
      <c r="R40" s="14">
        <v>0</v>
      </c>
      <c r="S40" s="15">
        <v>222322.14</v>
      </c>
      <c r="T40" s="15"/>
    </row>
    <row r="41" spans="1:20">
      <c r="A41" t="s">
        <v>1419</v>
      </c>
      <c r="B41" t="s">
        <v>83</v>
      </c>
      <c r="C41" t="s">
        <v>1356</v>
      </c>
      <c r="D41" t="s">
        <v>1420</v>
      </c>
      <c r="E41" s="8">
        <v>16662</v>
      </c>
      <c r="F41" s="8">
        <v>16662</v>
      </c>
      <c r="G41" s="8">
        <v>0</v>
      </c>
      <c r="H41" s="8">
        <v>0</v>
      </c>
      <c r="I41" s="8">
        <v>0</v>
      </c>
      <c r="J41" s="8">
        <v>137.18</v>
      </c>
      <c r="K41" s="12" t="s">
        <v>1358</v>
      </c>
      <c r="L41" s="13" t="s">
        <v>1358</v>
      </c>
      <c r="M41" s="13" t="s">
        <v>1358</v>
      </c>
      <c r="O41" s="14">
        <v>0</v>
      </c>
      <c r="P41" s="12">
        <v>34836.559999999998</v>
      </c>
      <c r="R41" s="14">
        <v>34836.559999999998</v>
      </c>
      <c r="S41" s="15">
        <v>34836.559999999998</v>
      </c>
      <c r="T41" s="15"/>
    </row>
    <row r="42" spans="1:20">
      <c r="A42" t="s">
        <v>1421</v>
      </c>
      <c r="B42" t="s">
        <v>85</v>
      </c>
      <c r="C42" t="s">
        <v>1356</v>
      </c>
      <c r="D42" t="s">
        <v>1422</v>
      </c>
      <c r="E42" s="8">
        <v>503</v>
      </c>
      <c r="F42" s="8">
        <v>503</v>
      </c>
      <c r="G42" s="8">
        <v>0</v>
      </c>
      <c r="H42" s="8">
        <v>0</v>
      </c>
      <c r="I42" s="8">
        <v>0</v>
      </c>
      <c r="J42" s="8">
        <v>2.48</v>
      </c>
      <c r="K42" s="12" t="s">
        <v>1358</v>
      </c>
      <c r="L42" s="13" t="s">
        <v>1358</v>
      </c>
      <c r="M42" s="13" t="s">
        <v>1358</v>
      </c>
      <c r="O42" s="14">
        <v>0</v>
      </c>
      <c r="P42" s="12">
        <v>1051.6600000000001</v>
      </c>
      <c r="R42" s="14">
        <v>1051.6600000000001</v>
      </c>
      <c r="S42" s="15">
        <v>1051.6600000000001</v>
      </c>
      <c r="T42" s="15"/>
    </row>
    <row r="43" spans="1:20">
      <c r="A43" t="s">
        <v>1423</v>
      </c>
      <c r="B43" t="s">
        <v>87</v>
      </c>
      <c r="C43" t="s">
        <v>1356</v>
      </c>
      <c r="D43" t="s">
        <v>1424</v>
      </c>
      <c r="E43" s="8">
        <v>942</v>
      </c>
      <c r="F43" s="8">
        <v>942</v>
      </c>
      <c r="G43" s="8">
        <v>0</v>
      </c>
      <c r="H43" s="8">
        <v>0</v>
      </c>
      <c r="I43" s="8">
        <v>0</v>
      </c>
      <c r="J43" s="8">
        <v>6.21</v>
      </c>
      <c r="K43" s="12" t="s">
        <v>1358</v>
      </c>
      <c r="L43" s="13" t="s">
        <v>1358</v>
      </c>
      <c r="M43" s="13" t="s">
        <v>1358</v>
      </c>
      <c r="O43" s="14">
        <v>0</v>
      </c>
      <c r="P43" s="12">
        <v>1969.51</v>
      </c>
      <c r="R43" s="14">
        <v>1969.51</v>
      </c>
      <c r="S43" s="15">
        <v>1969.51</v>
      </c>
      <c r="T43" s="15"/>
    </row>
    <row r="44" spans="1:20">
      <c r="A44" t="s">
        <v>1425</v>
      </c>
      <c r="B44" t="s">
        <v>89</v>
      </c>
      <c r="C44" t="s">
        <v>1356</v>
      </c>
      <c r="D44" t="s">
        <v>1426</v>
      </c>
      <c r="E44" s="8">
        <v>1432</v>
      </c>
      <c r="F44" s="8">
        <v>1432</v>
      </c>
      <c r="G44" s="8">
        <v>0</v>
      </c>
      <c r="H44" s="8">
        <v>0</v>
      </c>
      <c r="I44" s="8">
        <v>0</v>
      </c>
      <c r="J44" s="8">
        <v>9.36</v>
      </c>
      <c r="K44" s="12" t="s">
        <v>1358</v>
      </c>
      <c r="L44" s="13" t="s">
        <v>1358</v>
      </c>
      <c r="M44" s="13" t="s">
        <v>1358</v>
      </c>
      <c r="O44" s="14">
        <v>0</v>
      </c>
      <c r="P44" s="12">
        <v>2994</v>
      </c>
      <c r="R44" s="14">
        <v>2994</v>
      </c>
      <c r="S44" s="15">
        <v>2994</v>
      </c>
      <c r="T44" s="15"/>
    </row>
    <row r="45" spans="1:20">
      <c r="A45" t="s">
        <v>1427</v>
      </c>
      <c r="B45" t="s">
        <v>91</v>
      </c>
      <c r="C45" t="s">
        <v>1356</v>
      </c>
      <c r="D45" t="s">
        <v>1428</v>
      </c>
      <c r="E45" s="8">
        <v>114</v>
      </c>
      <c r="F45" s="8">
        <v>114</v>
      </c>
      <c r="G45" s="8">
        <v>0</v>
      </c>
      <c r="H45" s="8">
        <v>0</v>
      </c>
      <c r="I45" s="8">
        <v>0</v>
      </c>
      <c r="J45" s="8">
        <v>1.1200000000000001</v>
      </c>
      <c r="K45" s="12" t="s">
        <v>1358</v>
      </c>
      <c r="L45" s="13" t="s">
        <v>1358</v>
      </c>
      <c r="M45" s="13" t="s">
        <v>1358</v>
      </c>
      <c r="O45" s="14">
        <v>0</v>
      </c>
      <c r="P45" s="12">
        <v>238.35</v>
      </c>
      <c r="R45" s="14">
        <v>238.35</v>
      </c>
      <c r="S45" s="15">
        <v>238.35</v>
      </c>
      <c r="T45" s="15"/>
    </row>
    <row r="46" spans="1:20">
      <c r="A46" t="s">
        <v>1429</v>
      </c>
      <c r="B46" t="s">
        <v>93</v>
      </c>
      <c r="C46" t="s">
        <v>1356</v>
      </c>
      <c r="D46" t="s">
        <v>1430</v>
      </c>
      <c r="E46" s="8">
        <v>10178</v>
      </c>
      <c r="F46" s="8">
        <v>10178</v>
      </c>
      <c r="G46" s="8">
        <v>0</v>
      </c>
      <c r="H46" s="8">
        <v>0</v>
      </c>
      <c r="I46" s="8">
        <v>0</v>
      </c>
      <c r="J46" s="8">
        <v>85.84</v>
      </c>
      <c r="K46" s="12" t="s">
        <v>1358</v>
      </c>
      <c r="L46" s="13" t="s">
        <v>1358</v>
      </c>
      <c r="M46" s="13" t="s">
        <v>1358</v>
      </c>
      <c r="O46" s="14">
        <v>0</v>
      </c>
      <c r="P46" s="12">
        <v>21279.95</v>
      </c>
      <c r="R46" s="14">
        <v>21279.95</v>
      </c>
      <c r="S46" s="15">
        <v>21279.95</v>
      </c>
      <c r="T46" s="15"/>
    </row>
    <row r="47" spans="1:20">
      <c r="A47" t="s">
        <v>1431</v>
      </c>
      <c r="B47" t="s">
        <v>95</v>
      </c>
      <c r="C47" t="s">
        <v>1356</v>
      </c>
      <c r="D47" t="s">
        <v>1432</v>
      </c>
      <c r="E47" s="8">
        <v>30603</v>
      </c>
      <c r="F47" s="8">
        <v>30603</v>
      </c>
      <c r="G47" s="8">
        <v>0</v>
      </c>
      <c r="H47" s="8">
        <v>0</v>
      </c>
      <c r="I47" s="8">
        <v>0</v>
      </c>
      <c r="J47" s="8">
        <v>120.83</v>
      </c>
      <c r="K47" s="12" t="s">
        <v>1358</v>
      </c>
      <c r="L47" s="13" t="s">
        <v>1358</v>
      </c>
      <c r="M47" s="13" t="s">
        <v>1358</v>
      </c>
      <c r="O47" s="14">
        <v>0</v>
      </c>
      <c r="P47" s="12">
        <v>63984.11</v>
      </c>
      <c r="R47" s="14">
        <v>63984.11</v>
      </c>
      <c r="S47" s="15">
        <v>63984.11</v>
      </c>
      <c r="T47" s="15"/>
    </row>
    <row r="48" spans="1:20">
      <c r="A48" t="s">
        <v>1433</v>
      </c>
      <c r="B48" t="s">
        <v>97</v>
      </c>
      <c r="C48" t="s">
        <v>1353</v>
      </c>
      <c r="D48" t="s">
        <v>1434</v>
      </c>
      <c r="E48" s="8">
        <v>14219</v>
      </c>
      <c r="F48" s="8">
        <v>14219</v>
      </c>
      <c r="G48" s="8">
        <v>0</v>
      </c>
      <c r="H48" s="8">
        <v>11465</v>
      </c>
      <c r="I48" s="8">
        <v>22424</v>
      </c>
      <c r="J48" s="8">
        <v>385.36</v>
      </c>
      <c r="K48" s="12">
        <v>18960.63</v>
      </c>
      <c r="L48" s="13">
        <v>77932.479999999996</v>
      </c>
      <c r="M48" s="13">
        <v>11051.38</v>
      </c>
      <c r="O48" s="14">
        <v>107944.49</v>
      </c>
      <c r="P48" s="12">
        <v>0</v>
      </c>
      <c r="R48" s="14">
        <v>0</v>
      </c>
      <c r="S48" s="15">
        <v>107944.49</v>
      </c>
      <c r="T48" s="15"/>
    </row>
    <row r="49" spans="1:20">
      <c r="A49" t="s">
        <v>1435</v>
      </c>
      <c r="B49" t="s">
        <v>99</v>
      </c>
      <c r="C49" t="s">
        <v>1356</v>
      </c>
      <c r="D49" t="s">
        <v>1436</v>
      </c>
      <c r="E49" s="8">
        <v>1256</v>
      </c>
      <c r="F49" s="8">
        <v>1256</v>
      </c>
      <c r="G49" s="8">
        <v>0</v>
      </c>
      <c r="H49" s="8">
        <v>0</v>
      </c>
      <c r="I49" s="8">
        <v>0</v>
      </c>
      <c r="J49" s="8">
        <v>11.13</v>
      </c>
      <c r="K49" s="12" t="s">
        <v>1358</v>
      </c>
      <c r="L49" s="13" t="s">
        <v>1358</v>
      </c>
      <c r="M49" s="13" t="s">
        <v>1358</v>
      </c>
      <c r="O49" s="14">
        <v>0</v>
      </c>
      <c r="P49" s="12">
        <v>2626.02</v>
      </c>
      <c r="R49" s="14">
        <v>2626.02</v>
      </c>
      <c r="S49" s="15">
        <v>2626.02</v>
      </c>
      <c r="T49" s="15"/>
    </row>
    <row r="50" spans="1:20">
      <c r="A50" t="s">
        <v>1437</v>
      </c>
      <c r="B50" t="s">
        <v>101</v>
      </c>
      <c r="C50" t="s">
        <v>1353</v>
      </c>
      <c r="D50" t="s">
        <v>1438</v>
      </c>
      <c r="E50" s="8">
        <v>14025</v>
      </c>
      <c r="F50" s="8">
        <v>14025</v>
      </c>
      <c r="G50" s="8">
        <v>0</v>
      </c>
      <c r="H50" s="8">
        <v>13487</v>
      </c>
      <c r="I50" s="8">
        <v>27736</v>
      </c>
      <c r="J50" s="8">
        <v>760.88</v>
      </c>
      <c r="K50" s="12">
        <v>23452.2</v>
      </c>
      <c r="L50" s="13">
        <v>153875</v>
      </c>
      <c r="M50" s="13">
        <v>11051.38</v>
      </c>
      <c r="O50" s="14">
        <v>188378.58</v>
      </c>
      <c r="P50" s="12">
        <v>0</v>
      </c>
      <c r="R50" s="14">
        <v>0</v>
      </c>
      <c r="S50" s="15">
        <v>188378.58</v>
      </c>
      <c r="T50" s="15"/>
    </row>
    <row r="51" spans="1:20">
      <c r="A51" t="s">
        <v>1439</v>
      </c>
      <c r="B51" t="s">
        <v>103</v>
      </c>
      <c r="C51" t="s">
        <v>1356</v>
      </c>
      <c r="D51" t="s">
        <v>1440</v>
      </c>
      <c r="E51" s="8">
        <v>2961</v>
      </c>
      <c r="F51" s="8">
        <v>2961</v>
      </c>
      <c r="G51" s="8">
        <v>0</v>
      </c>
      <c r="H51" s="8">
        <v>0</v>
      </c>
      <c r="I51" s="8">
        <v>0</v>
      </c>
      <c r="J51" s="8">
        <v>19.739999999999998</v>
      </c>
      <c r="K51" s="12" t="s">
        <v>1358</v>
      </c>
      <c r="L51" s="13" t="s">
        <v>1358</v>
      </c>
      <c r="M51" s="13" t="s">
        <v>1358</v>
      </c>
      <c r="O51" s="14">
        <v>0</v>
      </c>
      <c r="P51" s="12">
        <v>6190.8</v>
      </c>
      <c r="R51" s="14">
        <v>6190.8</v>
      </c>
      <c r="S51" s="15">
        <v>6190.8</v>
      </c>
      <c r="T51" s="15"/>
    </row>
    <row r="52" spans="1:20">
      <c r="A52" t="s">
        <v>1441</v>
      </c>
      <c r="B52" t="s">
        <v>105</v>
      </c>
      <c r="C52" t="s">
        <v>1356</v>
      </c>
      <c r="D52" t="s">
        <v>1442</v>
      </c>
      <c r="E52" s="8">
        <v>517</v>
      </c>
      <c r="F52" s="8">
        <v>517</v>
      </c>
      <c r="G52" s="8">
        <v>0</v>
      </c>
      <c r="H52" s="8">
        <v>0</v>
      </c>
      <c r="I52" s="8">
        <v>0</v>
      </c>
      <c r="J52" s="8">
        <v>5.69</v>
      </c>
      <c r="K52" s="12" t="s">
        <v>1358</v>
      </c>
      <c r="L52" s="13" t="s">
        <v>1358</v>
      </c>
      <c r="M52" s="13" t="s">
        <v>1358</v>
      </c>
      <c r="O52" s="14">
        <v>0</v>
      </c>
      <c r="P52" s="12">
        <v>1080.93</v>
      </c>
      <c r="R52" s="14">
        <v>1080.93</v>
      </c>
      <c r="S52" s="15">
        <v>1080.93</v>
      </c>
      <c r="T52" s="15"/>
    </row>
    <row r="53" spans="1:20">
      <c r="A53" t="s">
        <v>1443</v>
      </c>
      <c r="B53" t="s">
        <v>107</v>
      </c>
      <c r="C53" t="s">
        <v>1356</v>
      </c>
      <c r="D53" t="s">
        <v>1444</v>
      </c>
      <c r="E53" s="8">
        <v>593</v>
      </c>
      <c r="F53" s="8">
        <v>593</v>
      </c>
      <c r="G53" s="8">
        <v>0</v>
      </c>
      <c r="H53" s="8">
        <v>0</v>
      </c>
      <c r="I53" s="8">
        <v>0</v>
      </c>
      <c r="J53" s="8">
        <v>4.54</v>
      </c>
      <c r="K53" s="12" t="s">
        <v>1358</v>
      </c>
      <c r="L53" s="13" t="s">
        <v>1358</v>
      </c>
      <c r="M53" s="13" t="s">
        <v>1358</v>
      </c>
      <c r="O53" s="14">
        <v>0</v>
      </c>
      <c r="P53" s="12">
        <v>1239.83</v>
      </c>
      <c r="R53" s="14">
        <v>1239.83</v>
      </c>
      <c r="S53" s="15">
        <v>1239.83</v>
      </c>
      <c r="T53" s="15"/>
    </row>
    <row r="54" spans="1:20">
      <c r="A54" t="s">
        <v>1445</v>
      </c>
      <c r="B54" t="s">
        <v>109</v>
      </c>
      <c r="C54" t="s">
        <v>1356</v>
      </c>
      <c r="D54" t="s">
        <v>1446</v>
      </c>
      <c r="E54" s="8">
        <v>2094</v>
      </c>
      <c r="F54" s="8">
        <v>2094</v>
      </c>
      <c r="G54" s="8">
        <v>0</v>
      </c>
      <c r="H54" s="8">
        <v>0</v>
      </c>
      <c r="I54" s="8">
        <v>0</v>
      </c>
      <c r="J54" s="8">
        <v>13.07</v>
      </c>
      <c r="K54" s="12" t="s">
        <v>1358</v>
      </c>
      <c r="L54" s="13" t="s">
        <v>1358</v>
      </c>
      <c r="M54" s="13" t="s">
        <v>1358</v>
      </c>
      <c r="O54" s="14">
        <v>0</v>
      </c>
      <c r="P54" s="12">
        <v>4378.09</v>
      </c>
      <c r="R54" s="14">
        <v>4378.09</v>
      </c>
      <c r="S54" s="15">
        <v>4378.09</v>
      </c>
      <c r="T54" s="15"/>
    </row>
    <row r="55" spans="1:20">
      <c r="A55" t="s">
        <v>1447</v>
      </c>
      <c r="B55" t="s">
        <v>111</v>
      </c>
      <c r="C55" t="s">
        <v>1356</v>
      </c>
      <c r="D55" t="s">
        <v>1448</v>
      </c>
      <c r="E55" s="8">
        <v>116</v>
      </c>
      <c r="F55" s="8">
        <v>116</v>
      </c>
      <c r="G55" s="8">
        <v>0</v>
      </c>
      <c r="H55" s="8">
        <v>0</v>
      </c>
      <c r="I55" s="8">
        <v>0</v>
      </c>
      <c r="J55" s="8">
        <v>1.33</v>
      </c>
      <c r="K55" s="12" t="s">
        <v>1358</v>
      </c>
      <c r="L55" s="13" t="s">
        <v>1358</v>
      </c>
      <c r="M55" s="13" t="s">
        <v>1358</v>
      </c>
      <c r="O55" s="14">
        <v>0</v>
      </c>
      <c r="P55" s="12">
        <v>242.53</v>
      </c>
      <c r="R55" s="14">
        <v>242.53</v>
      </c>
      <c r="S55" s="15">
        <v>242.53</v>
      </c>
      <c r="T55" s="15"/>
    </row>
    <row r="56" spans="1:20">
      <c r="A56" t="s">
        <v>1449</v>
      </c>
      <c r="B56" t="s">
        <v>113</v>
      </c>
      <c r="C56" t="s">
        <v>1353</v>
      </c>
      <c r="D56" t="s">
        <v>1450</v>
      </c>
      <c r="E56" s="8">
        <v>16376</v>
      </c>
      <c r="F56" s="8">
        <v>16376</v>
      </c>
      <c r="G56" s="8">
        <v>0</v>
      </c>
      <c r="H56" s="8">
        <v>24872</v>
      </c>
      <c r="I56" s="8">
        <v>43482</v>
      </c>
      <c r="J56" s="8">
        <v>867.36</v>
      </c>
      <c r="K56" s="12">
        <v>36766.239999999998</v>
      </c>
      <c r="L56" s="13">
        <v>175408.76</v>
      </c>
      <c r="M56" s="13">
        <v>11051.38</v>
      </c>
      <c r="O56" s="14">
        <v>223226.38</v>
      </c>
      <c r="P56" s="12">
        <v>0</v>
      </c>
      <c r="R56" s="14">
        <v>0</v>
      </c>
      <c r="S56" s="15">
        <v>223226.38</v>
      </c>
      <c r="T56" s="15"/>
    </row>
    <row r="57" spans="1:20">
      <c r="A57" t="s">
        <v>1451</v>
      </c>
      <c r="B57" t="s">
        <v>115</v>
      </c>
      <c r="C57" t="s">
        <v>1356</v>
      </c>
      <c r="D57" t="s">
        <v>1452</v>
      </c>
      <c r="E57" s="8">
        <v>18366</v>
      </c>
      <c r="F57" s="8">
        <v>18366</v>
      </c>
      <c r="G57" s="8">
        <v>0</v>
      </c>
      <c r="H57" s="8">
        <v>0</v>
      </c>
      <c r="I57" s="8">
        <v>0</v>
      </c>
      <c r="J57" s="8">
        <v>105.05</v>
      </c>
      <c r="K57" s="12" t="s">
        <v>1358</v>
      </c>
      <c r="L57" s="13" t="s">
        <v>1358</v>
      </c>
      <c r="M57" s="13" t="s">
        <v>1358</v>
      </c>
      <c r="O57" s="14">
        <v>0</v>
      </c>
      <c r="P57" s="12">
        <v>38399.25</v>
      </c>
      <c r="R57" s="14">
        <v>38399.25</v>
      </c>
      <c r="S57" s="15">
        <v>38399.25</v>
      </c>
      <c r="T57" s="15"/>
    </row>
    <row r="58" spans="1:20">
      <c r="A58" t="s">
        <v>1453</v>
      </c>
      <c r="B58" t="s">
        <v>117</v>
      </c>
      <c r="C58" t="s">
        <v>1356</v>
      </c>
      <c r="D58" t="s">
        <v>1454</v>
      </c>
      <c r="E58" s="8">
        <v>1288</v>
      </c>
      <c r="F58" s="8">
        <v>1288</v>
      </c>
      <c r="G58" s="8">
        <v>0</v>
      </c>
      <c r="H58" s="8">
        <v>0</v>
      </c>
      <c r="I58" s="8">
        <v>0</v>
      </c>
      <c r="J58" s="8">
        <v>7.45</v>
      </c>
      <c r="K58" s="12" t="s">
        <v>1358</v>
      </c>
      <c r="L58" s="13" t="s">
        <v>1358</v>
      </c>
      <c r="M58" s="13" t="s">
        <v>1358</v>
      </c>
      <c r="O58" s="14">
        <v>0</v>
      </c>
      <c r="P58" s="12">
        <v>2692.92</v>
      </c>
      <c r="R58" s="14">
        <v>2692.92</v>
      </c>
      <c r="S58" s="15">
        <v>2692.92</v>
      </c>
      <c r="T58" s="15"/>
    </row>
    <row r="59" spans="1:20">
      <c r="A59" t="s">
        <v>1455</v>
      </c>
      <c r="B59" t="s">
        <v>119</v>
      </c>
      <c r="C59" t="s">
        <v>1356</v>
      </c>
      <c r="D59" t="s">
        <v>1456</v>
      </c>
      <c r="E59" s="8">
        <v>76</v>
      </c>
      <c r="F59" s="8">
        <v>76</v>
      </c>
      <c r="G59" s="8">
        <v>0</v>
      </c>
      <c r="H59" s="8">
        <v>0</v>
      </c>
      <c r="I59" s="8">
        <v>0</v>
      </c>
      <c r="J59" s="8">
        <v>0.94</v>
      </c>
      <c r="K59" s="12" t="s">
        <v>1358</v>
      </c>
      <c r="L59" s="13" t="s">
        <v>1358</v>
      </c>
      <c r="M59" s="13" t="s">
        <v>1358</v>
      </c>
      <c r="O59" s="14">
        <v>0</v>
      </c>
      <c r="P59" s="12">
        <v>158.9</v>
      </c>
      <c r="R59" s="14">
        <v>158.9</v>
      </c>
      <c r="S59" s="15">
        <v>158.9</v>
      </c>
      <c r="T59" s="15"/>
    </row>
    <row r="60" spans="1:20">
      <c r="A60" t="s">
        <v>1457</v>
      </c>
      <c r="B60" t="s">
        <v>121</v>
      </c>
      <c r="C60" t="s">
        <v>1356</v>
      </c>
      <c r="D60" t="s">
        <v>1458</v>
      </c>
      <c r="E60" s="8">
        <v>802</v>
      </c>
      <c r="F60" s="8">
        <v>802</v>
      </c>
      <c r="G60" s="8">
        <v>0</v>
      </c>
      <c r="H60" s="8">
        <v>0</v>
      </c>
      <c r="I60" s="8">
        <v>0</v>
      </c>
      <c r="J60" s="8">
        <v>5.34</v>
      </c>
      <c r="K60" s="12" t="s">
        <v>1358</v>
      </c>
      <c r="L60" s="13" t="s">
        <v>1358</v>
      </c>
      <c r="M60" s="13" t="s">
        <v>1358</v>
      </c>
      <c r="O60" s="14">
        <v>0</v>
      </c>
      <c r="P60" s="12">
        <v>1676.8</v>
      </c>
      <c r="R60" s="14">
        <v>1676.8</v>
      </c>
      <c r="S60" s="15">
        <v>1676.8</v>
      </c>
      <c r="T60" s="15"/>
    </row>
    <row r="61" spans="1:20">
      <c r="A61" t="s">
        <v>1459</v>
      </c>
      <c r="B61" t="s">
        <v>123</v>
      </c>
      <c r="C61" t="s">
        <v>1356</v>
      </c>
      <c r="D61" t="s">
        <v>1460</v>
      </c>
      <c r="E61" s="8">
        <v>962</v>
      </c>
      <c r="F61" s="8">
        <v>962</v>
      </c>
      <c r="G61" s="8">
        <v>0</v>
      </c>
      <c r="H61" s="8">
        <v>0</v>
      </c>
      <c r="I61" s="8">
        <v>0</v>
      </c>
      <c r="J61" s="8">
        <v>6.32</v>
      </c>
      <c r="K61" s="12" t="s">
        <v>1358</v>
      </c>
      <c r="L61" s="13" t="s">
        <v>1358</v>
      </c>
      <c r="M61" s="13" t="s">
        <v>1358</v>
      </c>
      <c r="O61" s="14">
        <v>0</v>
      </c>
      <c r="P61" s="12">
        <v>2011.33</v>
      </c>
      <c r="R61" s="14">
        <v>2011.33</v>
      </c>
      <c r="S61" s="15">
        <v>2011.33</v>
      </c>
      <c r="T61" s="15"/>
    </row>
    <row r="62" spans="1:20">
      <c r="A62" t="s">
        <v>1461</v>
      </c>
      <c r="B62" t="s">
        <v>125</v>
      </c>
      <c r="C62" t="s">
        <v>1353</v>
      </c>
      <c r="D62" t="s">
        <v>1462</v>
      </c>
      <c r="E62" s="8">
        <v>30582</v>
      </c>
      <c r="F62" s="8">
        <v>30582</v>
      </c>
      <c r="G62" s="8">
        <v>0</v>
      </c>
      <c r="H62" s="8">
        <v>89267</v>
      </c>
      <c r="I62" s="8">
        <v>132454</v>
      </c>
      <c r="J62" s="8">
        <v>517.52</v>
      </c>
      <c r="K62" s="12">
        <v>111996.59</v>
      </c>
      <c r="L62" s="13">
        <v>104659.59</v>
      </c>
      <c r="M62" s="13">
        <v>11051.38</v>
      </c>
      <c r="O62" s="14">
        <v>227707.56</v>
      </c>
      <c r="P62" s="12">
        <v>0</v>
      </c>
      <c r="R62" s="14">
        <v>0</v>
      </c>
      <c r="S62" s="15">
        <v>227707.56</v>
      </c>
      <c r="T62" s="15"/>
    </row>
    <row r="63" spans="1:20">
      <c r="A63" t="s">
        <v>1463</v>
      </c>
      <c r="B63" t="s">
        <v>127</v>
      </c>
      <c r="C63" t="s">
        <v>1356</v>
      </c>
      <c r="D63" t="s">
        <v>1464</v>
      </c>
      <c r="E63" s="8">
        <v>49447</v>
      </c>
      <c r="F63" s="8">
        <v>49447</v>
      </c>
      <c r="G63" s="8">
        <v>0</v>
      </c>
      <c r="H63" s="8">
        <v>0</v>
      </c>
      <c r="I63" s="8">
        <v>0</v>
      </c>
      <c r="J63" s="8">
        <v>232.34</v>
      </c>
      <c r="K63" s="12" t="s">
        <v>1358</v>
      </c>
      <c r="L63" s="13" t="s">
        <v>1358</v>
      </c>
      <c r="M63" s="13" t="s">
        <v>1358</v>
      </c>
      <c r="O63" s="14">
        <v>0</v>
      </c>
      <c r="P63" s="12">
        <v>103382.74</v>
      </c>
      <c r="R63" s="14">
        <v>103382.74</v>
      </c>
      <c r="S63" s="15">
        <v>103382.74</v>
      </c>
      <c r="T63" s="15"/>
    </row>
    <row r="64" spans="1:20">
      <c r="A64" t="s">
        <v>1465</v>
      </c>
      <c r="B64" t="s">
        <v>129</v>
      </c>
      <c r="C64" t="s">
        <v>1356</v>
      </c>
      <c r="D64" t="s">
        <v>1466</v>
      </c>
      <c r="E64" s="8">
        <v>7775</v>
      </c>
      <c r="F64" s="8">
        <v>7775</v>
      </c>
      <c r="G64" s="8">
        <v>0</v>
      </c>
      <c r="H64" s="8">
        <v>0</v>
      </c>
      <c r="I64" s="8">
        <v>0</v>
      </c>
      <c r="J64" s="8">
        <v>47.93</v>
      </c>
      <c r="K64" s="12" t="s">
        <v>1358</v>
      </c>
      <c r="L64" s="13" t="s">
        <v>1358</v>
      </c>
      <c r="M64" s="13" t="s">
        <v>1358</v>
      </c>
      <c r="O64" s="14">
        <v>0</v>
      </c>
      <c r="P64" s="12">
        <v>16255.81</v>
      </c>
      <c r="R64" s="14">
        <v>16255.81</v>
      </c>
      <c r="S64" s="15">
        <v>16255.81</v>
      </c>
      <c r="T64" s="15"/>
    </row>
    <row r="65" spans="1:20">
      <c r="A65" t="s">
        <v>1467</v>
      </c>
      <c r="B65" t="s">
        <v>131</v>
      </c>
      <c r="C65" t="s">
        <v>1356</v>
      </c>
      <c r="D65" t="s">
        <v>1468</v>
      </c>
      <c r="E65" s="8">
        <v>22333</v>
      </c>
      <c r="F65" s="8">
        <v>22333</v>
      </c>
      <c r="G65" s="8">
        <v>0</v>
      </c>
      <c r="H65" s="8">
        <v>0</v>
      </c>
      <c r="I65" s="8">
        <v>0</v>
      </c>
      <c r="J65" s="8">
        <v>92.45</v>
      </c>
      <c r="K65" s="12" t="s">
        <v>1358</v>
      </c>
      <c r="L65" s="13" t="s">
        <v>1358</v>
      </c>
      <c r="M65" s="13" t="s">
        <v>1358</v>
      </c>
      <c r="O65" s="14">
        <v>0</v>
      </c>
      <c r="P65" s="12">
        <v>46693.36</v>
      </c>
      <c r="R65" s="14">
        <v>46693.36</v>
      </c>
      <c r="S65" s="15">
        <v>46693.36</v>
      </c>
      <c r="T65" s="15"/>
    </row>
    <row r="66" spans="1:20">
      <c r="A66" t="s">
        <v>1469</v>
      </c>
      <c r="B66" t="s">
        <v>133</v>
      </c>
      <c r="C66" t="s">
        <v>1356</v>
      </c>
      <c r="D66" t="s">
        <v>1470</v>
      </c>
      <c r="E66" s="8">
        <v>786</v>
      </c>
      <c r="F66" s="8">
        <v>786</v>
      </c>
      <c r="G66" s="8">
        <v>0</v>
      </c>
      <c r="H66" s="8">
        <v>0</v>
      </c>
      <c r="I66" s="8">
        <v>0</v>
      </c>
      <c r="J66" s="8">
        <v>6.6</v>
      </c>
      <c r="K66" s="12" t="s">
        <v>1358</v>
      </c>
      <c r="L66" s="13" t="s">
        <v>1358</v>
      </c>
      <c r="M66" s="13" t="s">
        <v>1358</v>
      </c>
      <c r="O66" s="14">
        <v>0</v>
      </c>
      <c r="P66" s="12">
        <v>1643.35</v>
      </c>
      <c r="R66" s="14">
        <v>1643.35</v>
      </c>
      <c r="S66" s="15">
        <v>1643.35</v>
      </c>
      <c r="T66" s="15"/>
    </row>
    <row r="67" spans="1:20">
      <c r="A67" t="s">
        <v>1471</v>
      </c>
      <c r="B67" t="s">
        <v>135</v>
      </c>
      <c r="C67" t="s">
        <v>1356</v>
      </c>
      <c r="D67" t="s">
        <v>1472</v>
      </c>
      <c r="E67" s="8">
        <v>9310</v>
      </c>
      <c r="F67" s="8">
        <v>9310</v>
      </c>
      <c r="G67" s="8">
        <v>0</v>
      </c>
      <c r="H67" s="8">
        <v>0</v>
      </c>
      <c r="I67" s="8">
        <v>0</v>
      </c>
      <c r="J67" s="8">
        <v>43.16</v>
      </c>
      <c r="K67" s="12" t="s">
        <v>1358</v>
      </c>
      <c r="L67" s="13" t="s">
        <v>1358</v>
      </c>
      <c r="M67" s="13" t="s">
        <v>1358</v>
      </c>
      <c r="O67" s="14">
        <v>0</v>
      </c>
      <c r="P67" s="12">
        <v>19465.150000000001</v>
      </c>
      <c r="R67" s="14">
        <v>19465.150000000001</v>
      </c>
      <c r="S67" s="15">
        <v>19465.150000000001</v>
      </c>
      <c r="T67" s="15"/>
    </row>
    <row r="68" spans="1:20">
      <c r="A68" t="s">
        <v>1473</v>
      </c>
      <c r="B68" t="s">
        <v>137</v>
      </c>
      <c r="C68" t="s">
        <v>1356</v>
      </c>
      <c r="D68" t="s">
        <v>1474</v>
      </c>
      <c r="E68" s="8">
        <v>860</v>
      </c>
      <c r="F68" s="8">
        <v>860</v>
      </c>
      <c r="G68" s="8">
        <v>0</v>
      </c>
      <c r="H68" s="8">
        <v>0</v>
      </c>
      <c r="I68" s="8">
        <v>0</v>
      </c>
      <c r="J68" s="8">
        <v>15.86</v>
      </c>
      <c r="K68" s="12" t="s">
        <v>1358</v>
      </c>
      <c r="L68" s="13" t="s">
        <v>1358</v>
      </c>
      <c r="M68" s="13" t="s">
        <v>1358</v>
      </c>
      <c r="O68" s="14">
        <v>0</v>
      </c>
      <c r="P68" s="12">
        <v>1798.07</v>
      </c>
      <c r="R68" s="14">
        <v>1798.07</v>
      </c>
      <c r="S68" s="15">
        <v>1798.07</v>
      </c>
      <c r="T68" s="15"/>
    </row>
    <row r="69" spans="1:20">
      <c r="A69" t="s">
        <v>1475</v>
      </c>
      <c r="B69" t="s">
        <v>139</v>
      </c>
      <c r="C69" t="s">
        <v>1353</v>
      </c>
      <c r="D69" t="s">
        <v>1476</v>
      </c>
      <c r="E69" s="8">
        <v>15080</v>
      </c>
      <c r="F69" s="8">
        <v>15080</v>
      </c>
      <c r="G69" s="8">
        <v>0</v>
      </c>
      <c r="H69" s="8">
        <v>17189</v>
      </c>
      <c r="I69" s="8">
        <v>32574</v>
      </c>
      <c r="J69" s="8">
        <v>685.74</v>
      </c>
      <c r="K69" s="12">
        <v>27542.97</v>
      </c>
      <c r="L69" s="13">
        <v>138679.21</v>
      </c>
      <c r="M69" s="13">
        <v>11051.38</v>
      </c>
      <c r="O69" s="14">
        <v>177273.56</v>
      </c>
      <c r="P69" s="12">
        <v>0</v>
      </c>
      <c r="R69" s="14">
        <v>0</v>
      </c>
      <c r="S69" s="15">
        <v>177273.56</v>
      </c>
      <c r="T69" s="15"/>
    </row>
    <row r="70" spans="1:20">
      <c r="A70" t="s">
        <v>1477</v>
      </c>
      <c r="B70" t="s">
        <v>141</v>
      </c>
      <c r="C70" t="s">
        <v>1356</v>
      </c>
      <c r="D70" t="s">
        <v>1478</v>
      </c>
      <c r="E70" s="8">
        <v>8181</v>
      </c>
      <c r="F70" s="8">
        <v>8181</v>
      </c>
      <c r="G70" s="8">
        <v>0</v>
      </c>
      <c r="H70" s="8">
        <v>0</v>
      </c>
      <c r="I70" s="8">
        <v>0</v>
      </c>
      <c r="J70" s="8">
        <v>56.49</v>
      </c>
      <c r="K70" s="12" t="s">
        <v>1358</v>
      </c>
      <c r="L70" s="13" t="s">
        <v>1358</v>
      </c>
      <c r="M70" s="13" t="s">
        <v>1358</v>
      </c>
      <c r="O70" s="14">
        <v>0</v>
      </c>
      <c r="P70" s="12">
        <v>17104.66</v>
      </c>
      <c r="R70" s="14">
        <v>17104.66</v>
      </c>
      <c r="S70" s="15">
        <v>17104.66</v>
      </c>
      <c r="T70" s="15"/>
    </row>
    <row r="71" spans="1:20">
      <c r="A71" t="s">
        <v>1479</v>
      </c>
      <c r="B71" t="s">
        <v>143</v>
      </c>
      <c r="C71" t="s">
        <v>1356</v>
      </c>
      <c r="D71" t="s">
        <v>1480</v>
      </c>
      <c r="E71" s="8">
        <v>263</v>
      </c>
      <c r="F71" s="8">
        <v>263</v>
      </c>
      <c r="G71" s="8">
        <v>0</v>
      </c>
      <c r="H71" s="8">
        <v>0</v>
      </c>
      <c r="I71" s="8">
        <v>0</v>
      </c>
      <c r="J71" s="8">
        <v>3.72</v>
      </c>
      <c r="K71" s="12" t="s">
        <v>1358</v>
      </c>
      <c r="L71" s="13" t="s">
        <v>1358</v>
      </c>
      <c r="M71" s="13" t="s">
        <v>1358</v>
      </c>
      <c r="O71" s="14">
        <v>0</v>
      </c>
      <c r="P71" s="12">
        <v>549.87</v>
      </c>
      <c r="R71" s="14">
        <v>549.87</v>
      </c>
      <c r="S71" s="15">
        <v>549.87</v>
      </c>
      <c r="T71" s="15"/>
    </row>
    <row r="72" spans="1:20">
      <c r="A72" t="s">
        <v>1481</v>
      </c>
      <c r="B72" t="s">
        <v>145</v>
      </c>
      <c r="C72" t="s">
        <v>1356</v>
      </c>
      <c r="D72" t="s">
        <v>1482</v>
      </c>
      <c r="E72" s="8">
        <v>213</v>
      </c>
      <c r="F72" s="8">
        <v>213</v>
      </c>
      <c r="G72" s="8">
        <v>0</v>
      </c>
      <c r="H72" s="8">
        <v>0</v>
      </c>
      <c r="I72" s="8">
        <v>0</v>
      </c>
      <c r="J72" s="8">
        <v>4.08</v>
      </c>
      <c r="K72" s="12" t="s">
        <v>1358</v>
      </c>
      <c r="L72" s="13" t="s">
        <v>1358</v>
      </c>
      <c r="M72" s="13" t="s">
        <v>1358</v>
      </c>
      <c r="O72" s="14">
        <v>0</v>
      </c>
      <c r="P72" s="12">
        <v>445.34</v>
      </c>
      <c r="R72" s="14">
        <v>445.34</v>
      </c>
      <c r="S72" s="15">
        <v>445.34</v>
      </c>
      <c r="T72" s="15"/>
    </row>
    <row r="73" spans="1:20">
      <c r="A73" t="s">
        <v>1483</v>
      </c>
      <c r="B73" t="s">
        <v>147</v>
      </c>
      <c r="C73" t="s">
        <v>1356</v>
      </c>
      <c r="D73" t="s">
        <v>1484</v>
      </c>
      <c r="E73" s="8">
        <v>878</v>
      </c>
      <c r="F73" s="8">
        <v>878</v>
      </c>
      <c r="G73" s="8">
        <v>0</v>
      </c>
      <c r="H73" s="8">
        <v>0</v>
      </c>
      <c r="I73" s="8">
        <v>0</v>
      </c>
      <c r="J73" s="8">
        <v>7.67</v>
      </c>
      <c r="K73" s="12" t="s">
        <v>1358</v>
      </c>
      <c r="L73" s="13" t="s">
        <v>1358</v>
      </c>
      <c r="M73" s="13" t="s">
        <v>1358</v>
      </c>
      <c r="O73" s="14">
        <v>0</v>
      </c>
      <c r="P73" s="12">
        <v>1835.7</v>
      </c>
      <c r="R73" s="14">
        <v>1835.7</v>
      </c>
      <c r="S73" s="15">
        <v>1835.7</v>
      </c>
      <c r="T73" s="15"/>
    </row>
    <row r="74" spans="1:20">
      <c r="A74" t="s">
        <v>1485</v>
      </c>
      <c r="B74" t="s">
        <v>149</v>
      </c>
      <c r="C74" t="s">
        <v>1356</v>
      </c>
      <c r="D74" t="s">
        <v>1486</v>
      </c>
      <c r="E74" s="8">
        <v>702</v>
      </c>
      <c r="F74" s="8">
        <v>702</v>
      </c>
      <c r="G74" s="8">
        <v>0</v>
      </c>
      <c r="H74" s="8">
        <v>0</v>
      </c>
      <c r="I74" s="8">
        <v>0</v>
      </c>
      <c r="J74" s="8">
        <v>7.2</v>
      </c>
      <c r="K74" s="12" t="s">
        <v>1358</v>
      </c>
      <c r="L74" s="13" t="s">
        <v>1358</v>
      </c>
      <c r="M74" s="13" t="s">
        <v>1358</v>
      </c>
      <c r="O74" s="14">
        <v>0</v>
      </c>
      <c r="P74" s="12">
        <v>1467.73</v>
      </c>
      <c r="R74" s="14">
        <v>1467.73</v>
      </c>
      <c r="S74" s="15">
        <v>1467.73</v>
      </c>
      <c r="T74" s="15"/>
    </row>
    <row r="75" spans="1:20">
      <c r="A75" t="s">
        <v>1487</v>
      </c>
      <c r="B75" t="s">
        <v>151</v>
      </c>
      <c r="C75" t="s">
        <v>1356</v>
      </c>
      <c r="D75" t="s">
        <v>1488</v>
      </c>
      <c r="E75" s="8">
        <v>472</v>
      </c>
      <c r="F75" s="8">
        <v>472</v>
      </c>
      <c r="G75" s="8">
        <v>0</v>
      </c>
      <c r="H75" s="8">
        <v>0</v>
      </c>
      <c r="I75" s="8">
        <v>0</v>
      </c>
      <c r="J75" s="8">
        <v>6.12</v>
      </c>
      <c r="K75" s="12" t="s">
        <v>1358</v>
      </c>
      <c r="L75" s="13" t="s">
        <v>1358</v>
      </c>
      <c r="M75" s="13" t="s">
        <v>1358</v>
      </c>
      <c r="O75" s="14">
        <v>0</v>
      </c>
      <c r="P75" s="12">
        <v>986.85</v>
      </c>
      <c r="R75" s="14">
        <v>986.85</v>
      </c>
      <c r="S75" s="15">
        <v>986.85</v>
      </c>
      <c r="T75" s="15"/>
    </row>
    <row r="76" spans="1:20">
      <c r="A76" t="s">
        <v>1489</v>
      </c>
      <c r="B76" t="s">
        <v>153</v>
      </c>
      <c r="C76" t="s">
        <v>1356</v>
      </c>
      <c r="D76" t="s">
        <v>1490</v>
      </c>
      <c r="E76" s="8">
        <v>677</v>
      </c>
      <c r="F76" s="8">
        <v>677</v>
      </c>
      <c r="G76" s="8">
        <v>0</v>
      </c>
      <c r="H76" s="8">
        <v>0</v>
      </c>
      <c r="I76" s="8">
        <v>0</v>
      </c>
      <c r="J76" s="8">
        <v>5.28</v>
      </c>
      <c r="K76" s="12" t="s">
        <v>1358</v>
      </c>
      <c r="L76" s="13" t="s">
        <v>1358</v>
      </c>
      <c r="M76" s="13" t="s">
        <v>1358</v>
      </c>
      <c r="O76" s="14">
        <v>0</v>
      </c>
      <c r="P76" s="12">
        <v>1415.46</v>
      </c>
      <c r="R76" s="14">
        <v>1415.46</v>
      </c>
      <c r="S76" s="15">
        <v>1415.46</v>
      </c>
      <c r="T76" s="15"/>
    </row>
    <row r="77" spans="1:20">
      <c r="A77" t="s">
        <v>1491</v>
      </c>
      <c r="B77" t="s">
        <v>155</v>
      </c>
      <c r="C77" t="s">
        <v>1353</v>
      </c>
      <c r="D77" t="s">
        <v>1492</v>
      </c>
      <c r="E77" s="8">
        <v>11883</v>
      </c>
      <c r="F77" s="8">
        <v>11883</v>
      </c>
      <c r="G77" s="8">
        <v>0</v>
      </c>
      <c r="H77" s="8">
        <v>21894</v>
      </c>
      <c r="I77" s="8">
        <v>38776</v>
      </c>
      <c r="J77" s="8">
        <v>771.16</v>
      </c>
      <c r="K77" s="12">
        <v>32787.08</v>
      </c>
      <c r="L77" s="13">
        <v>155953.95000000001</v>
      </c>
      <c r="M77" s="13">
        <v>11051.38</v>
      </c>
      <c r="O77" s="14">
        <v>199792.41</v>
      </c>
      <c r="P77" s="12">
        <v>0</v>
      </c>
      <c r="R77" s="14">
        <v>0</v>
      </c>
      <c r="S77" s="15">
        <v>199792.41</v>
      </c>
      <c r="T77" s="15"/>
    </row>
    <row r="78" spans="1:20">
      <c r="A78" t="s">
        <v>1493</v>
      </c>
      <c r="B78" t="s">
        <v>157</v>
      </c>
      <c r="C78" t="s">
        <v>1356</v>
      </c>
      <c r="D78" t="s">
        <v>1494</v>
      </c>
      <c r="E78" s="8">
        <v>16715</v>
      </c>
      <c r="F78" s="8">
        <v>16715</v>
      </c>
      <c r="G78" s="8">
        <v>0</v>
      </c>
      <c r="H78" s="8">
        <v>0</v>
      </c>
      <c r="I78" s="8">
        <v>0</v>
      </c>
      <c r="J78" s="8">
        <v>70.55</v>
      </c>
      <c r="K78" s="12" t="s">
        <v>1358</v>
      </c>
      <c r="L78" s="13" t="s">
        <v>1358</v>
      </c>
      <c r="M78" s="13" t="s">
        <v>1358</v>
      </c>
      <c r="O78" s="14">
        <v>0</v>
      </c>
      <c r="P78" s="12">
        <v>34947.370000000003</v>
      </c>
      <c r="R78" s="14">
        <v>34947.370000000003</v>
      </c>
      <c r="S78" s="15">
        <v>34947.370000000003</v>
      </c>
      <c r="T78" s="15"/>
    </row>
    <row r="79" spans="1:20">
      <c r="A79" t="s">
        <v>1495</v>
      </c>
      <c r="B79" t="s">
        <v>159</v>
      </c>
      <c r="C79" t="s">
        <v>1356</v>
      </c>
      <c r="D79" t="s">
        <v>1496</v>
      </c>
      <c r="E79" s="8">
        <v>702</v>
      </c>
      <c r="F79" s="8">
        <v>702</v>
      </c>
      <c r="G79" s="8">
        <v>0</v>
      </c>
      <c r="H79" s="8">
        <v>0</v>
      </c>
      <c r="I79" s="8">
        <v>0</v>
      </c>
      <c r="J79" s="8">
        <v>8.07</v>
      </c>
      <c r="K79" s="12" t="s">
        <v>1358</v>
      </c>
      <c r="L79" s="13" t="s">
        <v>1358</v>
      </c>
      <c r="M79" s="13" t="s">
        <v>1358</v>
      </c>
      <c r="O79" s="14">
        <v>0</v>
      </c>
      <c r="P79" s="12">
        <v>1467.73</v>
      </c>
      <c r="R79" s="14">
        <v>1467.73</v>
      </c>
      <c r="S79" s="15">
        <v>1467.73</v>
      </c>
      <c r="T79" s="15"/>
    </row>
    <row r="80" spans="1:20">
      <c r="A80" t="s">
        <v>1497</v>
      </c>
      <c r="B80" t="s">
        <v>161</v>
      </c>
      <c r="C80" t="s">
        <v>1356</v>
      </c>
      <c r="D80" t="s">
        <v>1498</v>
      </c>
      <c r="E80" s="8">
        <v>710</v>
      </c>
      <c r="F80" s="8">
        <v>710</v>
      </c>
      <c r="G80" s="8">
        <v>0</v>
      </c>
      <c r="H80" s="8">
        <v>0</v>
      </c>
      <c r="I80" s="8">
        <v>0</v>
      </c>
      <c r="J80" s="8">
        <v>5.3</v>
      </c>
      <c r="K80" s="12" t="s">
        <v>1358</v>
      </c>
      <c r="L80" s="13" t="s">
        <v>1358</v>
      </c>
      <c r="M80" s="13" t="s">
        <v>1358</v>
      </c>
      <c r="O80" s="14">
        <v>0</v>
      </c>
      <c r="P80" s="12">
        <v>1484.45</v>
      </c>
      <c r="R80" s="14">
        <v>1484.45</v>
      </c>
      <c r="S80" s="15">
        <v>1484.45</v>
      </c>
      <c r="T80" s="15"/>
    </row>
    <row r="81" spans="1:20">
      <c r="A81" t="s">
        <v>1499</v>
      </c>
      <c r="B81" t="s">
        <v>163</v>
      </c>
      <c r="C81" t="s">
        <v>1356</v>
      </c>
      <c r="D81" t="s">
        <v>1500</v>
      </c>
      <c r="E81" s="8">
        <v>441</v>
      </c>
      <c r="F81" s="8">
        <v>441</v>
      </c>
      <c r="G81" s="8">
        <v>0</v>
      </c>
      <c r="H81" s="8">
        <v>0</v>
      </c>
      <c r="I81" s="8">
        <v>0</v>
      </c>
      <c r="J81" s="8">
        <v>3.1</v>
      </c>
      <c r="K81" s="12" t="s">
        <v>1358</v>
      </c>
      <c r="L81" s="13" t="s">
        <v>1358</v>
      </c>
      <c r="M81" s="13" t="s">
        <v>1358</v>
      </c>
      <c r="O81" s="14">
        <v>0</v>
      </c>
      <c r="P81" s="12">
        <v>922.03</v>
      </c>
      <c r="R81" s="14">
        <v>922.03</v>
      </c>
      <c r="S81" s="15">
        <v>922.03</v>
      </c>
      <c r="T81" s="15"/>
    </row>
    <row r="82" spans="1:20">
      <c r="A82" t="s">
        <v>1501</v>
      </c>
      <c r="B82" t="s">
        <v>165</v>
      </c>
      <c r="C82" t="s">
        <v>1356</v>
      </c>
      <c r="D82" t="s">
        <v>1502</v>
      </c>
      <c r="E82" s="8">
        <v>1231</v>
      </c>
      <c r="F82" s="8">
        <v>1231</v>
      </c>
      <c r="G82" s="8">
        <v>0</v>
      </c>
      <c r="H82" s="8">
        <v>0</v>
      </c>
      <c r="I82" s="8">
        <v>0</v>
      </c>
      <c r="J82" s="8">
        <v>7.32</v>
      </c>
      <c r="K82" s="12" t="s">
        <v>1358</v>
      </c>
      <c r="L82" s="13" t="s">
        <v>1358</v>
      </c>
      <c r="M82" s="13" t="s">
        <v>1358</v>
      </c>
      <c r="O82" s="14">
        <v>0</v>
      </c>
      <c r="P82" s="12">
        <v>2573.75</v>
      </c>
      <c r="R82" s="14">
        <v>2573.75</v>
      </c>
      <c r="S82" s="15">
        <v>2573.75</v>
      </c>
      <c r="T82" s="15"/>
    </row>
    <row r="83" spans="1:20">
      <c r="A83" t="s">
        <v>1503</v>
      </c>
      <c r="B83" t="s">
        <v>167</v>
      </c>
      <c r="C83" t="s">
        <v>1356</v>
      </c>
      <c r="D83" t="s">
        <v>1504</v>
      </c>
      <c r="E83" s="8">
        <v>1508</v>
      </c>
      <c r="F83" s="8">
        <v>1508</v>
      </c>
      <c r="G83" s="8">
        <v>0</v>
      </c>
      <c r="H83" s="8">
        <v>0</v>
      </c>
      <c r="I83" s="8">
        <v>0</v>
      </c>
      <c r="J83" s="8">
        <v>6.23</v>
      </c>
      <c r="K83" s="12" t="s">
        <v>1358</v>
      </c>
      <c r="L83" s="13" t="s">
        <v>1358</v>
      </c>
      <c r="M83" s="13" t="s">
        <v>1358</v>
      </c>
      <c r="O83" s="14">
        <v>0</v>
      </c>
      <c r="P83" s="12">
        <v>3152.89</v>
      </c>
      <c r="R83" s="14">
        <v>3152.89</v>
      </c>
      <c r="S83" s="15">
        <v>3152.89</v>
      </c>
      <c r="T83" s="15"/>
    </row>
    <row r="84" spans="1:20">
      <c r="A84" t="s">
        <v>1505</v>
      </c>
      <c r="B84" t="s">
        <v>169</v>
      </c>
      <c r="C84" t="s">
        <v>1353</v>
      </c>
      <c r="D84" t="s">
        <v>1506</v>
      </c>
      <c r="E84" s="8">
        <v>8283</v>
      </c>
      <c r="F84" s="8">
        <v>8283</v>
      </c>
      <c r="G84" s="8">
        <v>0</v>
      </c>
      <c r="H84" s="8">
        <v>7003</v>
      </c>
      <c r="I84" s="8">
        <v>14315</v>
      </c>
      <c r="J84" s="8">
        <v>472.92</v>
      </c>
      <c r="K84" s="12">
        <v>12104.06</v>
      </c>
      <c r="L84" s="13">
        <v>95640</v>
      </c>
      <c r="M84" s="13">
        <v>11051.38</v>
      </c>
      <c r="O84" s="14">
        <v>118795.44</v>
      </c>
      <c r="P84" s="12">
        <v>0</v>
      </c>
      <c r="R84" s="14">
        <v>0</v>
      </c>
      <c r="S84" s="15">
        <v>118795.44</v>
      </c>
      <c r="T84" s="15"/>
    </row>
    <row r="85" spans="1:20">
      <c r="A85" t="s">
        <v>1507</v>
      </c>
      <c r="B85" t="s">
        <v>171</v>
      </c>
      <c r="C85" t="s">
        <v>1356</v>
      </c>
      <c r="D85" t="s">
        <v>1508</v>
      </c>
      <c r="E85" s="8">
        <v>29</v>
      </c>
      <c r="F85" s="8">
        <v>29</v>
      </c>
      <c r="G85" s="8">
        <v>0</v>
      </c>
      <c r="H85" s="8">
        <v>0</v>
      </c>
      <c r="I85" s="8">
        <v>0</v>
      </c>
      <c r="J85" s="8">
        <v>2.35</v>
      </c>
      <c r="K85" s="12" t="s">
        <v>1358</v>
      </c>
      <c r="L85" s="13" t="s">
        <v>1358</v>
      </c>
      <c r="M85" s="13" t="s">
        <v>1358</v>
      </c>
      <c r="O85" s="14">
        <v>0</v>
      </c>
      <c r="P85" s="12">
        <v>60.63</v>
      </c>
      <c r="R85" s="14">
        <v>60.63</v>
      </c>
      <c r="S85" s="15">
        <v>60.63</v>
      </c>
      <c r="T85" s="15"/>
    </row>
    <row r="86" spans="1:20">
      <c r="A86" t="s">
        <v>1509</v>
      </c>
      <c r="B86" t="s">
        <v>173</v>
      </c>
      <c r="C86" t="s">
        <v>1356</v>
      </c>
      <c r="D86" t="s">
        <v>1510</v>
      </c>
      <c r="E86" s="8">
        <v>685</v>
      </c>
      <c r="F86" s="8">
        <v>685</v>
      </c>
      <c r="G86" s="8">
        <v>0</v>
      </c>
      <c r="H86" s="8">
        <v>0</v>
      </c>
      <c r="I86" s="8">
        <v>0</v>
      </c>
      <c r="J86" s="8">
        <v>8.6999999999999993</v>
      </c>
      <c r="K86" s="12" t="s">
        <v>1358</v>
      </c>
      <c r="L86" s="13" t="s">
        <v>1358</v>
      </c>
      <c r="M86" s="13" t="s">
        <v>1358</v>
      </c>
      <c r="O86" s="14">
        <v>0</v>
      </c>
      <c r="P86" s="12">
        <v>1432.18</v>
      </c>
      <c r="R86" s="14">
        <v>1432.18</v>
      </c>
      <c r="S86" s="15">
        <v>1432.18</v>
      </c>
      <c r="T86" s="15"/>
    </row>
    <row r="87" spans="1:20">
      <c r="A87" t="s">
        <v>1511</v>
      </c>
      <c r="B87" t="s">
        <v>175</v>
      </c>
      <c r="C87" t="s">
        <v>1356</v>
      </c>
      <c r="D87" t="s">
        <v>1512</v>
      </c>
      <c r="E87" s="8">
        <v>289</v>
      </c>
      <c r="F87" s="8">
        <v>289</v>
      </c>
      <c r="G87" s="8">
        <v>0</v>
      </c>
      <c r="H87" s="8">
        <v>0</v>
      </c>
      <c r="I87" s="8">
        <v>0</v>
      </c>
      <c r="J87" s="8">
        <v>5.44</v>
      </c>
      <c r="K87" s="12" t="s">
        <v>1358</v>
      </c>
      <c r="L87" s="13" t="s">
        <v>1358</v>
      </c>
      <c r="M87" s="13" t="s">
        <v>1358</v>
      </c>
      <c r="O87" s="14">
        <v>0</v>
      </c>
      <c r="P87" s="12">
        <v>604.24</v>
      </c>
      <c r="R87" s="14">
        <v>604.24</v>
      </c>
      <c r="S87" s="15">
        <v>604.24</v>
      </c>
      <c r="T87" s="15"/>
    </row>
    <row r="88" spans="1:20">
      <c r="A88" t="s">
        <v>1513</v>
      </c>
      <c r="B88" t="s">
        <v>177</v>
      </c>
      <c r="C88" t="s">
        <v>1356</v>
      </c>
      <c r="D88" t="s">
        <v>1514</v>
      </c>
      <c r="E88" s="8">
        <v>829</v>
      </c>
      <c r="F88" s="8">
        <v>829</v>
      </c>
      <c r="G88" s="8">
        <v>0</v>
      </c>
      <c r="H88" s="8">
        <v>0</v>
      </c>
      <c r="I88" s="8">
        <v>0</v>
      </c>
      <c r="J88" s="8">
        <v>9.34</v>
      </c>
      <c r="K88" s="12" t="s">
        <v>1358</v>
      </c>
      <c r="L88" s="13" t="s">
        <v>1358</v>
      </c>
      <c r="M88" s="13" t="s">
        <v>1358</v>
      </c>
      <c r="O88" s="14">
        <v>0</v>
      </c>
      <c r="P88" s="12">
        <v>1733.26</v>
      </c>
      <c r="R88" s="14">
        <v>1733.26</v>
      </c>
      <c r="S88" s="15">
        <v>1733.26</v>
      </c>
      <c r="T88" s="15"/>
    </row>
    <row r="89" spans="1:20">
      <c r="A89" t="s">
        <v>1515</v>
      </c>
      <c r="B89" t="s">
        <v>179</v>
      </c>
      <c r="C89" t="s">
        <v>1356</v>
      </c>
      <c r="D89" t="s">
        <v>1516</v>
      </c>
      <c r="E89" s="8">
        <v>790</v>
      </c>
      <c r="F89" s="8">
        <v>790</v>
      </c>
      <c r="G89" s="8">
        <v>0</v>
      </c>
      <c r="H89" s="8">
        <v>0</v>
      </c>
      <c r="I89" s="8">
        <v>0</v>
      </c>
      <c r="J89" s="8">
        <v>8.5299999999999994</v>
      </c>
      <c r="K89" s="12" t="s">
        <v>1358</v>
      </c>
      <c r="L89" s="13" t="s">
        <v>1358</v>
      </c>
      <c r="M89" s="13" t="s">
        <v>1358</v>
      </c>
      <c r="O89" s="14">
        <v>0</v>
      </c>
      <c r="P89" s="12">
        <v>1651.72</v>
      </c>
      <c r="R89" s="14">
        <v>1651.72</v>
      </c>
      <c r="S89" s="15">
        <v>1651.72</v>
      </c>
      <c r="T89" s="15"/>
    </row>
    <row r="90" spans="1:20">
      <c r="A90" t="s">
        <v>1517</v>
      </c>
      <c r="B90" t="s">
        <v>181</v>
      </c>
      <c r="C90" t="s">
        <v>1353</v>
      </c>
      <c r="D90" t="s">
        <v>1518</v>
      </c>
      <c r="E90" s="8">
        <v>17804</v>
      </c>
      <c r="F90" s="8">
        <v>17804</v>
      </c>
      <c r="G90" s="8">
        <v>0</v>
      </c>
      <c r="H90" s="8">
        <v>19605</v>
      </c>
      <c r="I90" s="8">
        <v>39970</v>
      </c>
      <c r="J90" s="8">
        <v>789.58</v>
      </c>
      <c r="K90" s="12">
        <v>33796.67</v>
      </c>
      <c r="L90" s="13">
        <v>159679.07999999999</v>
      </c>
      <c r="M90" s="13">
        <v>11051.38</v>
      </c>
      <c r="O90" s="14">
        <v>204527.13</v>
      </c>
      <c r="P90" s="12">
        <v>0</v>
      </c>
      <c r="R90" s="14">
        <v>0</v>
      </c>
      <c r="S90" s="15">
        <v>204527.13</v>
      </c>
      <c r="T90" s="15"/>
    </row>
    <row r="91" spans="1:20">
      <c r="A91" t="s">
        <v>1519</v>
      </c>
      <c r="B91" t="s">
        <v>183</v>
      </c>
      <c r="C91" t="s">
        <v>1356</v>
      </c>
      <c r="D91" t="s">
        <v>1520</v>
      </c>
      <c r="E91" s="8">
        <v>12017</v>
      </c>
      <c r="F91" s="8">
        <v>12017</v>
      </c>
      <c r="G91" s="8">
        <v>0</v>
      </c>
      <c r="H91" s="8">
        <v>0</v>
      </c>
      <c r="I91" s="8">
        <v>0</v>
      </c>
      <c r="J91" s="8">
        <v>82.07</v>
      </c>
      <c r="K91" s="12" t="s">
        <v>1358</v>
      </c>
      <c r="L91" s="13" t="s">
        <v>1358</v>
      </c>
      <c r="M91" s="13" t="s">
        <v>1358</v>
      </c>
      <c r="O91" s="14">
        <v>0</v>
      </c>
      <c r="P91" s="12">
        <v>25124.89</v>
      </c>
      <c r="R91" s="14">
        <v>25124.89</v>
      </c>
      <c r="S91" s="15">
        <v>25124.89</v>
      </c>
      <c r="T91" s="15"/>
    </row>
    <row r="92" spans="1:20">
      <c r="A92" t="s">
        <v>1521</v>
      </c>
      <c r="B92" t="s">
        <v>185</v>
      </c>
      <c r="C92" t="s">
        <v>1356</v>
      </c>
      <c r="D92" t="s">
        <v>1522</v>
      </c>
      <c r="E92" s="8">
        <v>65</v>
      </c>
      <c r="F92" s="8">
        <v>65</v>
      </c>
      <c r="G92" s="8">
        <v>0</v>
      </c>
      <c r="H92" s="8">
        <v>0</v>
      </c>
      <c r="I92" s="8">
        <v>0</v>
      </c>
      <c r="J92" s="8">
        <v>1.54</v>
      </c>
      <c r="K92" s="12" t="s">
        <v>1358</v>
      </c>
      <c r="L92" s="13" t="s">
        <v>1358</v>
      </c>
      <c r="M92" s="13" t="s">
        <v>1358</v>
      </c>
      <c r="O92" s="14">
        <v>0</v>
      </c>
      <c r="P92" s="12">
        <v>135.9</v>
      </c>
      <c r="R92" s="14">
        <v>135.9</v>
      </c>
      <c r="S92" s="15">
        <v>135.9</v>
      </c>
      <c r="T92" s="15"/>
    </row>
    <row r="93" spans="1:20">
      <c r="A93" t="s">
        <v>1523</v>
      </c>
      <c r="B93" t="s">
        <v>187</v>
      </c>
      <c r="C93" t="s">
        <v>1356</v>
      </c>
      <c r="D93" t="s">
        <v>1524</v>
      </c>
      <c r="E93" s="8">
        <v>176</v>
      </c>
      <c r="F93" s="8">
        <v>176</v>
      </c>
      <c r="G93" s="8">
        <v>0</v>
      </c>
      <c r="H93" s="8">
        <v>0</v>
      </c>
      <c r="I93" s="8">
        <v>0</v>
      </c>
      <c r="J93" s="8">
        <v>1.59</v>
      </c>
      <c r="K93" s="12" t="s">
        <v>1358</v>
      </c>
      <c r="L93" s="13" t="s">
        <v>1358</v>
      </c>
      <c r="M93" s="13" t="s">
        <v>1358</v>
      </c>
      <c r="O93" s="14">
        <v>0</v>
      </c>
      <c r="P93" s="12">
        <v>367.98</v>
      </c>
      <c r="R93" s="14">
        <v>367.98</v>
      </c>
      <c r="S93" s="15">
        <v>367.98</v>
      </c>
      <c r="T93" s="15"/>
    </row>
    <row r="94" spans="1:20">
      <c r="A94" t="s">
        <v>1525</v>
      </c>
      <c r="B94" t="s">
        <v>189</v>
      </c>
      <c r="C94" t="s">
        <v>1356</v>
      </c>
      <c r="D94" t="s">
        <v>1526</v>
      </c>
      <c r="E94" s="8">
        <v>631</v>
      </c>
      <c r="F94" s="8">
        <v>631</v>
      </c>
      <c r="G94" s="8">
        <v>0</v>
      </c>
      <c r="H94" s="8">
        <v>0</v>
      </c>
      <c r="I94" s="8">
        <v>0</v>
      </c>
      <c r="J94" s="8">
        <v>9.2200000000000006</v>
      </c>
      <c r="K94" s="12" t="s">
        <v>1358</v>
      </c>
      <c r="L94" s="13" t="s">
        <v>1358</v>
      </c>
      <c r="M94" s="13" t="s">
        <v>1358</v>
      </c>
      <c r="O94" s="14">
        <v>0</v>
      </c>
      <c r="P94" s="12">
        <v>1319.28</v>
      </c>
      <c r="R94" s="14">
        <v>1319.28</v>
      </c>
      <c r="S94" s="15">
        <v>1319.28</v>
      </c>
      <c r="T94" s="15"/>
    </row>
    <row r="95" spans="1:20">
      <c r="A95" t="s">
        <v>1527</v>
      </c>
      <c r="B95" t="s">
        <v>193</v>
      </c>
      <c r="C95" t="s">
        <v>1356</v>
      </c>
      <c r="D95" t="s">
        <v>1528</v>
      </c>
      <c r="E95" s="8">
        <v>792</v>
      </c>
      <c r="F95" s="8">
        <v>792</v>
      </c>
      <c r="G95" s="8">
        <v>0</v>
      </c>
      <c r="H95" s="8">
        <v>0</v>
      </c>
      <c r="I95" s="8">
        <v>0</v>
      </c>
      <c r="J95" s="8">
        <v>9.77</v>
      </c>
      <c r="K95" s="12" t="s">
        <v>1358</v>
      </c>
      <c r="L95" s="13" t="s">
        <v>1358</v>
      </c>
      <c r="M95" s="13" t="s">
        <v>1358</v>
      </c>
      <c r="O95" s="14">
        <v>0</v>
      </c>
      <c r="P95" s="12">
        <v>1655.9</v>
      </c>
      <c r="R95" s="14">
        <v>1655.9</v>
      </c>
      <c r="S95" s="15">
        <v>1655.9</v>
      </c>
      <c r="T95" s="15"/>
    </row>
    <row r="96" spans="1:20">
      <c r="A96" t="s">
        <v>1529</v>
      </c>
      <c r="B96" t="s">
        <v>194</v>
      </c>
      <c r="C96" t="s">
        <v>1356</v>
      </c>
      <c r="D96" t="s">
        <v>1530</v>
      </c>
      <c r="E96" s="8">
        <v>1397</v>
      </c>
      <c r="F96" s="8">
        <v>1397</v>
      </c>
      <c r="G96" s="8">
        <v>0</v>
      </c>
      <c r="H96" s="8">
        <v>0</v>
      </c>
      <c r="I96" s="8">
        <v>0</v>
      </c>
      <c r="J96" s="8">
        <v>11.49</v>
      </c>
      <c r="K96" s="12" t="s">
        <v>1358</v>
      </c>
      <c r="L96" s="13" t="s">
        <v>1358</v>
      </c>
      <c r="M96" s="13" t="s">
        <v>1358</v>
      </c>
      <c r="O96" s="14">
        <v>0</v>
      </c>
      <c r="P96" s="12">
        <v>2920.82</v>
      </c>
      <c r="R96" s="14">
        <v>2920.82</v>
      </c>
      <c r="S96" s="15">
        <v>2920.82</v>
      </c>
      <c r="T96" s="15"/>
    </row>
    <row r="97" spans="1:20">
      <c r="A97" t="s">
        <v>1531</v>
      </c>
      <c r="B97" t="s">
        <v>196</v>
      </c>
      <c r="C97" t="s">
        <v>1356</v>
      </c>
      <c r="D97" t="s">
        <v>1532</v>
      </c>
      <c r="E97" s="8">
        <v>499</v>
      </c>
      <c r="F97" s="8">
        <v>499</v>
      </c>
      <c r="G97" s="8">
        <v>0</v>
      </c>
      <c r="H97" s="8">
        <v>0</v>
      </c>
      <c r="I97" s="8">
        <v>0</v>
      </c>
      <c r="J97" s="8">
        <v>3.95</v>
      </c>
      <c r="K97" s="12" t="s">
        <v>1358</v>
      </c>
      <c r="L97" s="13" t="s">
        <v>1358</v>
      </c>
      <c r="M97" s="13" t="s">
        <v>1358</v>
      </c>
      <c r="O97" s="14">
        <v>0</v>
      </c>
      <c r="P97" s="12">
        <v>1043.3</v>
      </c>
      <c r="R97" s="14">
        <v>1043.3</v>
      </c>
      <c r="S97" s="15">
        <v>1043.3</v>
      </c>
      <c r="T97" s="15"/>
    </row>
    <row r="98" spans="1:20">
      <c r="A98" t="s">
        <v>1533</v>
      </c>
      <c r="B98" t="s">
        <v>198</v>
      </c>
      <c r="C98" t="s">
        <v>1353</v>
      </c>
      <c r="D98" t="s">
        <v>1534</v>
      </c>
      <c r="E98" s="8">
        <v>34449</v>
      </c>
      <c r="F98" s="8">
        <v>34449</v>
      </c>
      <c r="G98" s="8">
        <v>0</v>
      </c>
      <c r="H98" s="8">
        <v>38046</v>
      </c>
      <c r="I98" s="8">
        <v>62827</v>
      </c>
      <c r="J98" s="8">
        <v>502.45</v>
      </c>
      <c r="K98" s="12">
        <v>53123.42</v>
      </c>
      <c r="L98" s="13">
        <v>101611.94</v>
      </c>
      <c r="M98" s="13">
        <v>11051.38</v>
      </c>
      <c r="O98" s="14">
        <v>165786.74</v>
      </c>
      <c r="P98" s="12">
        <v>0</v>
      </c>
      <c r="R98" s="14">
        <v>0</v>
      </c>
      <c r="S98" s="15">
        <v>165786.74</v>
      </c>
      <c r="T98" s="15"/>
    </row>
    <row r="99" spans="1:20">
      <c r="A99" t="s">
        <v>1535</v>
      </c>
      <c r="B99" t="s">
        <v>200</v>
      </c>
      <c r="C99" t="s">
        <v>1356</v>
      </c>
      <c r="D99" t="s">
        <v>1536</v>
      </c>
      <c r="E99" s="8">
        <v>5129</v>
      </c>
      <c r="F99" s="8">
        <v>5129</v>
      </c>
      <c r="G99" s="8">
        <v>0</v>
      </c>
      <c r="H99" s="8">
        <v>0</v>
      </c>
      <c r="I99" s="8">
        <v>0</v>
      </c>
      <c r="J99" s="8">
        <v>23.69</v>
      </c>
      <c r="K99" s="12" t="s">
        <v>1358</v>
      </c>
      <c r="L99" s="13" t="s">
        <v>1358</v>
      </c>
      <c r="M99" s="13" t="s">
        <v>1358</v>
      </c>
      <c r="O99" s="14">
        <v>0</v>
      </c>
      <c r="P99" s="12">
        <v>10723.6</v>
      </c>
      <c r="R99" s="14">
        <v>10723.6</v>
      </c>
      <c r="S99" s="15">
        <v>10723.6</v>
      </c>
      <c r="T99" s="15"/>
    </row>
    <row r="100" spans="1:20">
      <c r="A100" t="s">
        <v>1537</v>
      </c>
      <c r="B100" t="s">
        <v>202</v>
      </c>
      <c r="C100" t="s">
        <v>1356</v>
      </c>
      <c r="D100" t="s">
        <v>1538</v>
      </c>
      <c r="E100" s="8">
        <v>3479</v>
      </c>
      <c r="F100" s="8">
        <v>3479</v>
      </c>
      <c r="G100" s="8">
        <v>0</v>
      </c>
      <c r="H100" s="8">
        <v>0</v>
      </c>
      <c r="I100" s="8">
        <v>0</v>
      </c>
      <c r="J100" s="8">
        <v>19.5</v>
      </c>
      <c r="K100" s="12" t="s">
        <v>1358</v>
      </c>
      <c r="L100" s="13" t="s">
        <v>1358</v>
      </c>
      <c r="M100" s="13" t="s">
        <v>1358</v>
      </c>
      <c r="O100" s="14">
        <v>0</v>
      </c>
      <c r="P100" s="12">
        <v>7273.82</v>
      </c>
      <c r="R100" s="14">
        <v>7273.82</v>
      </c>
      <c r="S100" s="15">
        <v>7273.82</v>
      </c>
      <c r="T100" s="15"/>
    </row>
    <row r="101" spans="1:20">
      <c r="A101" t="s">
        <v>1539</v>
      </c>
      <c r="B101" t="s">
        <v>204</v>
      </c>
      <c r="C101" t="s">
        <v>1356</v>
      </c>
      <c r="D101" t="s">
        <v>1540</v>
      </c>
      <c r="E101" s="8">
        <v>1360</v>
      </c>
      <c r="F101" s="8">
        <v>1360</v>
      </c>
      <c r="G101" s="8">
        <v>0</v>
      </c>
      <c r="H101" s="8">
        <v>0</v>
      </c>
      <c r="I101" s="8">
        <v>0</v>
      </c>
      <c r="J101" s="8">
        <v>7.22</v>
      </c>
      <c r="K101" s="12" t="s">
        <v>1358</v>
      </c>
      <c r="L101" s="13" t="s">
        <v>1358</v>
      </c>
      <c r="M101" s="13" t="s">
        <v>1358</v>
      </c>
      <c r="O101" s="14">
        <v>0</v>
      </c>
      <c r="P101" s="12">
        <v>2843.46</v>
      </c>
      <c r="R101" s="14">
        <v>2843.46</v>
      </c>
      <c r="S101" s="15">
        <v>2843.46</v>
      </c>
      <c r="T101" s="15"/>
    </row>
    <row r="102" spans="1:20">
      <c r="A102" t="s">
        <v>1541</v>
      </c>
      <c r="B102" t="s">
        <v>206</v>
      </c>
      <c r="C102" t="s">
        <v>1356</v>
      </c>
      <c r="D102" t="s">
        <v>1542</v>
      </c>
      <c r="E102" s="8">
        <v>4602</v>
      </c>
      <c r="F102" s="8">
        <v>4602</v>
      </c>
      <c r="G102" s="8">
        <v>0</v>
      </c>
      <c r="H102" s="8">
        <v>0</v>
      </c>
      <c r="I102" s="8">
        <v>0</v>
      </c>
      <c r="J102" s="8">
        <v>23.42</v>
      </c>
      <c r="K102" s="12" t="s">
        <v>1358</v>
      </c>
      <c r="L102" s="13" t="s">
        <v>1358</v>
      </c>
      <c r="M102" s="13" t="s">
        <v>1358</v>
      </c>
      <c r="O102" s="14">
        <v>0</v>
      </c>
      <c r="P102" s="12">
        <v>9621.76</v>
      </c>
      <c r="R102" s="14">
        <v>9621.76</v>
      </c>
      <c r="S102" s="15">
        <v>9621.76</v>
      </c>
      <c r="T102" s="15"/>
    </row>
    <row r="103" spans="1:20">
      <c r="A103" t="s">
        <v>1543</v>
      </c>
      <c r="B103" t="s">
        <v>208</v>
      </c>
      <c r="C103" t="s">
        <v>1356</v>
      </c>
      <c r="D103" t="s">
        <v>1544</v>
      </c>
      <c r="E103" s="8">
        <v>675</v>
      </c>
      <c r="F103" s="8">
        <v>675</v>
      </c>
      <c r="G103" s="8">
        <v>0</v>
      </c>
      <c r="H103" s="8">
        <v>0</v>
      </c>
      <c r="I103" s="8">
        <v>0</v>
      </c>
      <c r="J103" s="8">
        <v>5.28</v>
      </c>
      <c r="K103" s="12" t="s">
        <v>1358</v>
      </c>
      <c r="L103" s="13" t="s">
        <v>1358</v>
      </c>
      <c r="M103" s="13" t="s">
        <v>1358</v>
      </c>
      <c r="O103" s="14">
        <v>0</v>
      </c>
      <c r="P103" s="12">
        <v>1411.28</v>
      </c>
      <c r="R103" s="14">
        <v>1411.28</v>
      </c>
      <c r="S103" s="15">
        <v>1411.28</v>
      </c>
      <c r="T103" s="15"/>
    </row>
    <row r="104" spans="1:20">
      <c r="A104" t="s">
        <v>1545</v>
      </c>
      <c r="B104" t="s">
        <v>210</v>
      </c>
      <c r="C104" t="s">
        <v>1356</v>
      </c>
      <c r="D104" t="s">
        <v>1546</v>
      </c>
      <c r="E104" s="8">
        <v>660</v>
      </c>
      <c r="F104" s="8">
        <v>660</v>
      </c>
      <c r="G104" s="8">
        <v>0</v>
      </c>
      <c r="H104" s="8">
        <v>0</v>
      </c>
      <c r="I104" s="8">
        <v>0</v>
      </c>
      <c r="J104" s="8">
        <v>8.8800000000000008</v>
      </c>
      <c r="K104" s="12" t="s">
        <v>1358</v>
      </c>
      <c r="L104" s="13" t="s">
        <v>1358</v>
      </c>
      <c r="M104" s="13" t="s">
        <v>1358</v>
      </c>
      <c r="O104" s="14">
        <v>0</v>
      </c>
      <c r="P104" s="12">
        <v>1379.91</v>
      </c>
      <c r="R104" s="14">
        <v>1379.91</v>
      </c>
      <c r="S104" s="15">
        <v>1379.91</v>
      </c>
      <c r="T104" s="15"/>
    </row>
    <row r="105" spans="1:20">
      <c r="A105" t="s">
        <v>1547</v>
      </c>
      <c r="B105" t="s">
        <v>212</v>
      </c>
      <c r="C105" t="s">
        <v>1356</v>
      </c>
      <c r="D105" t="s">
        <v>1548</v>
      </c>
      <c r="E105" s="8">
        <v>325</v>
      </c>
      <c r="F105" s="8">
        <v>325</v>
      </c>
      <c r="G105" s="8">
        <v>0</v>
      </c>
      <c r="H105" s="8">
        <v>0</v>
      </c>
      <c r="I105" s="8">
        <v>0</v>
      </c>
      <c r="J105" s="8">
        <v>1.77</v>
      </c>
      <c r="K105" s="12" t="s">
        <v>1358</v>
      </c>
      <c r="L105" s="13" t="s">
        <v>1358</v>
      </c>
      <c r="M105" s="13" t="s">
        <v>1358</v>
      </c>
      <c r="O105" s="14">
        <v>0</v>
      </c>
      <c r="P105" s="12">
        <v>679.5</v>
      </c>
      <c r="R105" s="14">
        <v>679.5</v>
      </c>
      <c r="S105" s="15">
        <v>679.5</v>
      </c>
      <c r="T105" s="15"/>
    </row>
    <row r="106" spans="1:20">
      <c r="A106" t="s">
        <v>1549</v>
      </c>
      <c r="B106" t="s">
        <v>214</v>
      </c>
      <c r="C106" t="s">
        <v>1353</v>
      </c>
      <c r="D106" t="s">
        <v>1550</v>
      </c>
      <c r="E106" s="8">
        <v>11710</v>
      </c>
      <c r="F106" s="8">
        <v>11710</v>
      </c>
      <c r="G106" s="8">
        <v>0</v>
      </c>
      <c r="H106" s="8">
        <v>17827</v>
      </c>
      <c r="I106" s="8">
        <v>33872</v>
      </c>
      <c r="J106" s="8">
        <v>635.02</v>
      </c>
      <c r="K106" s="12">
        <v>28640.5</v>
      </c>
      <c r="L106" s="13">
        <v>128421.96</v>
      </c>
      <c r="M106" s="13">
        <v>11051.38</v>
      </c>
      <c r="O106" s="14">
        <v>168113.84</v>
      </c>
      <c r="P106" s="12">
        <v>0</v>
      </c>
      <c r="R106" s="14">
        <v>0</v>
      </c>
      <c r="S106" s="15">
        <v>168113.84</v>
      </c>
      <c r="T106" s="15"/>
    </row>
    <row r="107" spans="1:20">
      <c r="A107" t="s">
        <v>1551</v>
      </c>
      <c r="B107" t="s">
        <v>216</v>
      </c>
      <c r="C107" t="s">
        <v>1356</v>
      </c>
      <c r="D107" t="s">
        <v>1552</v>
      </c>
      <c r="E107" s="8">
        <v>12312</v>
      </c>
      <c r="F107" s="8">
        <v>12312</v>
      </c>
      <c r="G107" s="8">
        <v>0</v>
      </c>
      <c r="H107" s="8">
        <v>0</v>
      </c>
      <c r="I107" s="8">
        <v>0</v>
      </c>
      <c r="J107" s="8">
        <v>73.19</v>
      </c>
      <c r="K107" s="12" t="s">
        <v>1358</v>
      </c>
      <c r="L107" s="13" t="s">
        <v>1358</v>
      </c>
      <c r="M107" s="13" t="s">
        <v>1358</v>
      </c>
      <c r="O107" s="14">
        <v>0</v>
      </c>
      <c r="P107" s="12">
        <v>25741.67</v>
      </c>
      <c r="R107" s="14">
        <v>25741.67</v>
      </c>
      <c r="S107" s="15">
        <v>25741.67</v>
      </c>
      <c r="T107" s="15"/>
    </row>
    <row r="108" spans="1:20">
      <c r="A108" t="s">
        <v>1553</v>
      </c>
      <c r="B108" t="s">
        <v>218</v>
      </c>
      <c r="C108" t="s">
        <v>1356</v>
      </c>
      <c r="D108" t="s">
        <v>1554</v>
      </c>
      <c r="E108" s="8">
        <v>149</v>
      </c>
      <c r="F108" s="8">
        <v>149</v>
      </c>
      <c r="G108" s="8">
        <v>0</v>
      </c>
      <c r="H108" s="8">
        <v>0</v>
      </c>
      <c r="I108" s="8">
        <v>0</v>
      </c>
      <c r="J108" s="8">
        <v>3.96</v>
      </c>
      <c r="K108" s="12" t="s">
        <v>1358</v>
      </c>
      <c r="L108" s="13" t="s">
        <v>1358</v>
      </c>
      <c r="M108" s="13" t="s">
        <v>1358</v>
      </c>
      <c r="O108" s="14">
        <v>0</v>
      </c>
      <c r="P108" s="12">
        <v>311.52999999999997</v>
      </c>
      <c r="R108" s="14">
        <v>311.52999999999997</v>
      </c>
      <c r="S108" s="15">
        <v>311.52999999999997</v>
      </c>
      <c r="T108" s="15"/>
    </row>
    <row r="109" spans="1:20">
      <c r="A109" t="s">
        <v>1555</v>
      </c>
      <c r="B109" t="s">
        <v>220</v>
      </c>
      <c r="C109" t="s">
        <v>1356</v>
      </c>
      <c r="D109" t="s">
        <v>1556</v>
      </c>
      <c r="E109" s="8">
        <v>319</v>
      </c>
      <c r="F109" s="8">
        <v>319</v>
      </c>
      <c r="G109" s="8">
        <v>0</v>
      </c>
      <c r="H109" s="8">
        <v>0</v>
      </c>
      <c r="I109" s="8">
        <v>0</v>
      </c>
      <c r="J109" s="8">
        <v>3.98</v>
      </c>
      <c r="K109" s="12" t="s">
        <v>1358</v>
      </c>
      <c r="L109" s="13" t="s">
        <v>1358</v>
      </c>
      <c r="M109" s="13" t="s">
        <v>1358</v>
      </c>
      <c r="O109" s="14">
        <v>0</v>
      </c>
      <c r="P109" s="12">
        <v>666.96</v>
      </c>
      <c r="R109" s="14">
        <v>666.96</v>
      </c>
      <c r="S109" s="15">
        <v>666.96</v>
      </c>
      <c r="T109" s="15"/>
    </row>
    <row r="110" spans="1:20">
      <c r="A110" t="s">
        <v>1557</v>
      </c>
      <c r="B110" t="s">
        <v>222</v>
      </c>
      <c r="C110" t="s">
        <v>1356</v>
      </c>
      <c r="D110" t="s">
        <v>1558</v>
      </c>
      <c r="E110" s="8">
        <v>960</v>
      </c>
      <c r="F110" s="8">
        <v>960</v>
      </c>
      <c r="G110" s="8">
        <v>0</v>
      </c>
      <c r="H110" s="8">
        <v>0</v>
      </c>
      <c r="I110" s="8">
        <v>0</v>
      </c>
      <c r="J110" s="8">
        <v>7.05</v>
      </c>
      <c r="K110" s="12" t="s">
        <v>1358</v>
      </c>
      <c r="L110" s="13" t="s">
        <v>1358</v>
      </c>
      <c r="M110" s="13" t="s">
        <v>1358</v>
      </c>
      <c r="O110" s="14">
        <v>0</v>
      </c>
      <c r="P110" s="12">
        <v>2007.15</v>
      </c>
      <c r="R110" s="14">
        <v>2007.15</v>
      </c>
      <c r="S110" s="15">
        <v>2007.15</v>
      </c>
      <c r="T110" s="15"/>
    </row>
    <row r="111" spans="1:20">
      <c r="A111" t="s">
        <v>1559</v>
      </c>
      <c r="B111" t="s">
        <v>224</v>
      </c>
      <c r="C111" t="s">
        <v>1356</v>
      </c>
      <c r="D111" t="s">
        <v>1560</v>
      </c>
      <c r="E111" s="8">
        <v>1393</v>
      </c>
      <c r="F111" s="8">
        <v>1393</v>
      </c>
      <c r="G111" s="8">
        <v>0</v>
      </c>
      <c r="H111" s="8">
        <v>0</v>
      </c>
      <c r="I111" s="8">
        <v>0</v>
      </c>
      <c r="J111" s="8">
        <v>10.65</v>
      </c>
      <c r="K111" s="12" t="s">
        <v>1358</v>
      </c>
      <c r="L111" s="13" t="s">
        <v>1358</v>
      </c>
      <c r="M111" s="13" t="s">
        <v>1358</v>
      </c>
      <c r="O111" s="14">
        <v>0</v>
      </c>
      <c r="P111" s="12">
        <v>2912.45</v>
      </c>
      <c r="R111" s="14">
        <v>2912.45</v>
      </c>
      <c r="S111" s="15">
        <v>2912.45</v>
      </c>
      <c r="T111" s="15"/>
    </row>
    <row r="112" spans="1:20">
      <c r="A112" t="s">
        <v>1561</v>
      </c>
      <c r="B112" t="s">
        <v>226</v>
      </c>
      <c r="C112" t="s">
        <v>1353</v>
      </c>
      <c r="D112" t="s">
        <v>1562</v>
      </c>
      <c r="E112" s="8">
        <v>16792</v>
      </c>
      <c r="F112" s="8">
        <v>16792</v>
      </c>
      <c r="G112" s="8">
        <v>0</v>
      </c>
      <c r="H112" s="8">
        <v>31034</v>
      </c>
      <c r="I112" s="8">
        <v>60928</v>
      </c>
      <c r="J112" s="8">
        <v>705.74</v>
      </c>
      <c r="K112" s="12">
        <v>51517.72</v>
      </c>
      <c r="L112" s="13">
        <v>142723.87</v>
      </c>
      <c r="M112" s="13">
        <v>11051.38</v>
      </c>
      <c r="O112" s="14">
        <v>205292.97</v>
      </c>
      <c r="P112" s="12">
        <v>0</v>
      </c>
      <c r="R112" s="14">
        <v>0</v>
      </c>
      <c r="S112" s="15">
        <v>205292.97</v>
      </c>
      <c r="T112" s="15"/>
    </row>
    <row r="113" spans="1:20">
      <c r="A113" t="s">
        <v>1563</v>
      </c>
      <c r="B113" t="s">
        <v>228</v>
      </c>
      <c r="C113" t="s">
        <v>1356</v>
      </c>
      <c r="D113" t="s">
        <v>1564</v>
      </c>
      <c r="E113" s="8">
        <v>13412</v>
      </c>
      <c r="F113" s="8">
        <v>13412</v>
      </c>
      <c r="G113" s="8">
        <v>0</v>
      </c>
      <c r="H113" s="8">
        <v>0</v>
      </c>
      <c r="I113" s="8">
        <v>0</v>
      </c>
      <c r="J113" s="8">
        <v>81.489999999999995</v>
      </c>
      <c r="K113" s="12" t="s">
        <v>1358</v>
      </c>
      <c r="L113" s="13" t="s">
        <v>1358</v>
      </c>
      <c r="M113" s="13" t="s">
        <v>1358</v>
      </c>
      <c r="O113" s="14">
        <v>0</v>
      </c>
      <c r="P113" s="12">
        <v>28041.53</v>
      </c>
      <c r="R113" s="14">
        <v>28041.53</v>
      </c>
      <c r="S113" s="15">
        <v>28041.53</v>
      </c>
      <c r="T113" s="15"/>
    </row>
    <row r="114" spans="1:20">
      <c r="A114" t="s">
        <v>1565</v>
      </c>
      <c r="B114" t="s">
        <v>230</v>
      </c>
      <c r="C114" t="s">
        <v>1356</v>
      </c>
      <c r="D114" t="s">
        <v>1566</v>
      </c>
      <c r="E114" s="8">
        <v>6542</v>
      </c>
      <c r="F114" s="8">
        <v>6542</v>
      </c>
      <c r="G114" s="8">
        <v>0</v>
      </c>
      <c r="H114" s="8">
        <v>0</v>
      </c>
      <c r="I114" s="8">
        <v>0</v>
      </c>
      <c r="J114" s="8">
        <v>32.32</v>
      </c>
      <c r="K114" s="12" t="s">
        <v>1358</v>
      </c>
      <c r="L114" s="13" t="s">
        <v>1358</v>
      </c>
      <c r="M114" s="13" t="s">
        <v>1358</v>
      </c>
      <c r="O114" s="14">
        <v>0</v>
      </c>
      <c r="P114" s="12">
        <v>13677.88</v>
      </c>
      <c r="R114" s="14">
        <v>13677.88</v>
      </c>
      <c r="S114" s="15">
        <v>13677.88</v>
      </c>
      <c r="T114" s="15"/>
    </row>
    <row r="115" spans="1:20">
      <c r="A115" t="s">
        <v>1567</v>
      </c>
      <c r="B115" t="s">
        <v>232</v>
      </c>
      <c r="C115" t="s">
        <v>1356</v>
      </c>
      <c r="D115" t="s">
        <v>1568</v>
      </c>
      <c r="E115" s="8">
        <v>2635</v>
      </c>
      <c r="F115" s="8">
        <v>2635</v>
      </c>
      <c r="G115" s="8">
        <v>0</v>
      </c>
      <c r="H115" s="8">
        <v>0</v>
      </c>
      <c r="I115" s="8">
        <v>0</v>
      </c>
      <c r="J115" s="8">
        <v>15.06</v>
      </c>
      <c r="K115" s="12" t="s">
        <v>1358</v>
      </c>
      <c r="L115" s="13" t="s">
        <v>1358</v>
      </c>
      <c r="M115" s="13" t="s">
        <v>1358</v>
      </c>
      <c r="O115" s="14">
        <v>0</v>
      </c>
      <c r="P115" s="12">
        <v>5509.2</v>
      </c>
      <c r="R115" s="14">
        <v>5509.2</v>
      </c>
      <c r="S115" s="15">
        <v>5509.2</v>
      </c>
      <c r="T115" s="15"/>
    </row>
    <row r="116" spans="1:20">
      <c r="A116" t="s">
        <v>1569</v>
      </c>
      <c r="B116" t="s">
        <v>234</v>
      </c>
      <c r="C116" t="s">
        <v>1356</v>
      </c>
      <c r="D116" t="s">
        <v>1570</v>
      </c>
      <c r="E116" s="8">
        <v>213</v>
      </c>
      <c r="F116" s="8">
        <v>213</v>
      </c>
      <c r="G116" s="8">
        <v>0</v>
      </c>
      <c r="H116" s="8">
        <v>0</v>
      </c>
      <c r="I116" s="8">
        <v>0</v>
      </c>
      <c r="J116" s="8">
        <v>1.93</v>
      </c>
      <c r="K116" s="12" t="s">
        <v>1358</v>
      </c>
      <c r="L116" s="13" t="s">
        <v>1358</v>
      </c>
      <c r="M116" s="13" t="s">
        <v>1358</v>
      </c>
      <c r="O116" s="14">
        <v>0</v>
      </c>
      <c r="P116" s="12">
        <v>445.34</v>
      </c>
      <c r="R116" s="14">
        <v>445.34</v>
      </c>
      <c r="S116" s="15">
        <v>445.34</v>
      </c>
      <c r="T116" s="15"/>
    </row>
    <row r="117" spans="1:20">
      <c r="A117" t="s">
        <v>1571</v>
      </c>
      <c r="B117" t="s">
        <v>236</v>
      </c>
      <c r="C117" t="s">
        <v>1356</v>
      </c>
      <c r="D117" t="s">
        <v>1572</v>
      </c>
      <c r="E117" s="8">
        <v>1026</v>
      </c>
      <c r="F117" s="8">
        <v>1026</v>
      </c>
      <c r="G117" s="8">
        <v>0</v>
      </c>
      <c r="H117" s="8">
        <v>0</v>
      </c>
      <c r="I117" s="8">
        <v>0</v>
      </c>
      <c r="J117" s="8">
        <v>11.36</v>
      </c>
      <c r="K117" s="12" t="s">
        <v>1358</v>
      </c>
      <c r="L117" s="13" t="s">
        <v>1358</v>
      </c>
      <c r="M117" s="13" t="s">
        <v>1358</v>
      </c>
      <c r="O117" s="14">
        <v>0</v>
      </c>
      <c r="P117" s="12">
        <v>2145.14</v>
      </c>
      <c r="R117" s="14">
        <v>2145.14</v>
      </c>
      <c r="S117" s="15">
        <v>2145.14</v>
      </c>
      <c r="T117" s="15"/>
    </row>
    <row r="118" spans="1:20">
      <c r="A118" t="s">
        <v>1573</v>
      </c>
      <c r="B118" t="s">
        <v>238</v>
      </c>
      <c r="C118" t="s">
        <v>1356</v>
      </c>
      <c r="D118" t="s">
        <v>1574</v>
      </c>
      <c r="E118" s="8">
        <v>236</v>
      </c>
      <c r="F118" s="8">
        <v>236</v>
      </c>
      <c r="G118" s="8">
        <v>0</v>
      </c>
      <c r="H118" s="8">
        <v>0</v>
      </c>
      <c r="I118" s="8">
        <v>0</v>
      </c>
      <c r="J118" s="8">
        <v>1.91</v>
      </c>
      <c r="K118" s="12" t="s">
        <v>1358</v>
      </c>
      <c r="L118" s="13" t="s">
        <v>1358</v>
      </c>
      <c r="M118" s="13" t="s">
        <v>1358</v>
      </c>
      <c r="O118" s="14">
        <v>0</v>
      </c>
      <c r="P118" s="12">
        <v>493.42</v>
      </c>
      <c r="R118" s="14">
        <v>493.42</v>
      </c>
      <c r="S118" s="15">
        <v>493.42</v>
      </c>
      <c r="T118" s="15"/>
    </row>
    <row r="119" spans="1:20">
      <c r="A119" t="s">
        <v>1575</v>
      </c>
      <c r="B119" t="s">
        <v>240</v>
      </c>
      <c r="C119" t="s">
        <v>1356</v>
      </c>
      <c r="D119" t="s">
        <v>1576</v>
      </c>
      <c r="E119" s="8">
        <v>418</v>
      </c>
      <c r="F119" s="8">
        <v>418</v>
      </c>
      <c r="G119" s="8">
        <v>0</v>
      </c>
      <c r="H119" s="8">
        <v>0</v>
      </c>
      <c r="I119" s="8">
        <v>0</v>
      </c>
      <c r="J119" s="8">
        <v>2.5</v>
      </c>
      <c r="K119" s="12" t="s">
        <v>1358</v>
      </c>
      <c r="L119" s="13" t="s">
        <v>1358</v>
      </c>
      <c r="M119" s="13" t="s">
        <v>1358</v>
      </c>
      <c r="O119" s="14">
        <v>0</v>
      </c>
      <c r="P119" s="12">
        <v>873.95</v>
      </c>
      <c r="R119" s="14">
        <v>873.95</v>
      </c>
      <c r="S119" s="15">
        <v>873.95</v>
      </c>
      <c r="T119" s="15"/>
    </row>
    <row r="120" spans="1:20">
      <c r="A120" t="s">
        <v>1577</v>
      </c>
      <c r="B120" t="s">
        <v>242</v>
      </c>
      <c r="C120" t="s">
        <v>1356</v>
      </c>
      <c r="D120" t="s">
        <v>1578</v>
      </c>
      <c r="E120" s="8">
        <v>2116</v>
      </c>
      <c r="F120" s="8">
        <v>2116</v>
      </c>
      <c r="G120" s="8">
        <v>0</v>
      </c>
      <c r="H120" s="8">
        <v>0</v>
      </c>
      <c r="I120" s="8">
        <v>0</v>
      </c>
      <c r="J120" s="8">
        <v>14.99</v>
      </c>
      <c r="K120" s="12" t="s">
        <v>1358</v>
      </c>
      <c r="L120" s="13" t="s">
        <v>1358</v>
      </c>
      <c r="M120" s="13" t="s">
        <v>1358</v>
      </c>
      <c r="O120" s="14">
        <v>0</v>
      </c>
      <c r="P120" s="12">
        <v>4424.09</v>
      </c>
      <c r="R120" s="14">
        <v>4424.09</v>
      </c>
      <c r="S120" s="15">
        <v>4424.09</v>
      </c>
      <c r="T120" s="15"/>
    </row>
    <row r="121" spans="1:20">
      <c r="A121" t="s">
        <v>1579</v>
      </c>
      <c r="B121" t="s">
        <v>244</v>
      </c>
      <c r="C121" t="s">
        <v>1353</v>
      </c>
      <c r="D121" t="s">
        <v>1580</v>
      </c>
      <c r="E121" s="8">
        <v>28256</v>
      </c>
      <c r="F121" s="8">
        <v>28256</v>
      </c>
      <c r="G121" s="8">
        <v>0</v>
      </c>
      <c r="H121" s="8">
        <v>65369</v>
      </c>
      <c r="I121" s="8">
        <v>102094</v>
      </c>
      <c r="J121" s="8">
        <v>785.62</v>
      </c>
      <c r="K121" s="12">
        <v>86325.67</v>
      </c>
      <c r="L121" s="13">
        <v>158878.24</v>
      </c>
      <c r="M121" s="13">
        <v>11051.38</v>
      </c>
      <c r="O121" s="14">
        <v>256255.29</v>
      </c>
      <c r="P121" s="12">
        <v>0</v>
      </c>
      <c r="R121" s="14">
        <v>0</v>
      </c>
      <c r="S121" s="15">
        <v>256255.29</v>
      </c>
      <c r="T121" s="15"/>
    </row>
    <row r="122" spans="1:20">
      <c r="A122" t="s">
        <v>1581</v>
      </c>
      <c r="B122" t="s">
        <v>246</v>
      </c>
      <c r="C122" t="s">
        <v>1356</v>
      </c>
      <c r="D122" t="s">
        <v>1582</v>
      </c>
      <c r="E122" s="8">
        <v>65194</v>
      </c>
      <c r="F122" s="8">
        <v>65194</v>
      </c>
      <c r="G122" s="8">
        <v>0</v>
      </c>
      <c r="H122" s="8">
        <v>0</v>
      </c>
      <c r="I122" s="8">
        <v>0</v>
      </c>
      <c r="J122" s="8">
        <v>349.33</v>
      </c>
      <c r="K122" s="12" t="s">
        <v>1358</v>
      </c>
      <c r="L122" s="13" t="s">
        <v>1358</v>
      </c>
      <c r="M122" s="13" t="s">
        <v>1358</v>
      </c>
      <c r="O122" s="14">
        <v>0</v>
      </c>
      <c r="P122" s="12">
        <v>136306.23999999999</v>
      </c>
      <c r="R122" s="14">
        <v>136306.23999999999</v>
      </c>
      <c r="S122" s="15">
        <v>136306.23999999999</v>
      </c>
      <c r="T122" s="15"/>
    </row>
    <row r="123" spans="1:20">
      <c r="A123" t="s">
        <v>1583</v>
      </c>
      <c r="B123" t="s">
        <v>248</v>
      </c>
      <c r="C123" t="s">
        <v>1356</v>
      </c>
      <c r="D123" t="s">
        <v>1584</v>
      </c>
      <c r="E123" s="8">
        <v>2295</v>
      </c>
      <c r="F123" s="8">
        <v>2295</v>
      </c>
      <c r="G123" s="8">
        <v>0</v>
      </c>
      <c r="H123" s="8">
        <v>0</v>
      </c>
      <c r="I123" s="8">
        <v>0</v>
      </c>
      <c r="J123" s="8">
        <v>14.08</v>
      </c>
      <c r="K123" s="12" t="s">
        <v>1358</v>
      </c>
      <c r="L123" s="13" t="s">
        <v>1358</v>
      </c>
      <c r="M123" s="13" t="s">
        <v>1358</v>
      </c>
      <c r="O123" s="14">
        <v>0</v>
      </c>
      <c r="P123" s="12">
        <v>4798.34</v>
      </c>
      <c r="R123" s="14">
        <v>4798.34</v>
      </c>
      <c r="S123" s="15">
        <v>4798.34</v>
      </c>
      <c r="T123" s="15"/>
    </row>
    <row r="124" spans="1:20">
      <c r="A124" t="s">
        <v>1585</v>
      </c>
      <c r="B124" t="s">
        <v>250</v>
      </c>
      <c r="C124" t="s">
        <v>1356</v>
      </c>
      <c r="D124" t="s">
        <v>1586</v>
      </c>
      <c r="E124" s="8">
        <v>1595</v>
      </c>
      <c r="F124" s="8">
        <v>1595</v>
      </c>
      <c r="G124" s="8">
        <v>0</v>
      </c>
      <c r="H124" s="8">
        <v>0</v>
      </c>
      <c r="I124" s="8">
        <v>0</v>
      </c>
      <c r="J124" s="8">
        <v>20.27</v>
      </c>
      <c r="K124" s="12" t="s">
        <v>1358</v>
      </c>
      <c r="L124" s="13" t="s">
        <v>1358</v>
      </c>
      <c r="M124" s="13" t="s">
        <v>1358</v>
      </c>
      <c r="O124" s="14">
        <v>0</v>
      </c>
      <c r="P124" s="12">
        <v>3334.79</v>
      </c>
      <c r="R124" s="14">
        <v>3334.79</v>
      </c>
      <c r="S124" s="15">
        <v>3334.79</v>
      </c>
      <c r="T124" s="15"/>
    </row>
    <row r="125" spans="1:20">
      <c r="A125" t="s">
        <v>1587</v>
      </c>
      <c r="B125" t="s">
        <v>252</v>
      </c>
      <c r="C125" t="s">
        <v>1356</v>
      </c>
      <c r="D125" t="s">
        <v>1588</v>
      </c>
      <c r="E125" s="8">
        <v>796</v>
      </c>
      <c r="F125" s="8">
        <v>796</v>
      </c>
      <c r="G125" s="8">
        <v>0</v>
      </c>
      <c r="H125" s="8">
        <v>0</v>
      </c>
      <c r="I125" s="8">
        <v>0</v>
      </c>
      <c r="J125" s="8">
        <v>5.87</v>
      </c>
      <c r="K125" s="12" t="s">
        <v>1358</v>
      </c>
      <c r="L125" s="13" t="s">
        <v>1358</v>
      </c>
      <c r="M125" s="13" t="s">
        <v>1358</v>
      </c>
      <c r="O125" s="14">
        <v>0</v>
      </c>
      <c r="P125" s="12">
        <v>1664.26</v>
      </c>
      <c r="R125" s="14">
        <v>1664.26</v>
      </c>
      <c r="S125" s="15">
        <v>1664.26</v>
      </c>
      <c r="T125" s="15"/>
    </row>
    <row r="126" spans="1:20">
      <c r="A126" t="s">
        <v>1589</v>
      </c>
      <c r="B126" t="s">
        <v>254</v>
      </c>
      <c r="C126" t="s">
        <v>1356</v>
      </c>
      <c r="D126" t="s">
        <v>1590</v>
      </c>
      <c r="E126" s="8">
        <v>747</v>
      </c>
      <c r="F126" s="8">
        <v>747</v>
      </c>
      <c r="G126" s="8">
        <v>0</v>
      </c>
      <c r="H126" s="8">
        <v>0</v>
      </c>
      <c r="I126" s="8">
        <v>0</v>
      </c>
      <c r="J126" s="8">
        <v>6.49</v>
      </c>
      <c r="K126" s="12" t="s">
        <v>1358</v>
      </c>
      <c r="L126" s="13" t="s">
        <v>1358</v>
      </c>
      <c r="M126" s="13" t="s">
        <v>1358</v>
      </c>
      <c r="O126" s="14">
        <v>0</v>
      </c>
      <c r="P126" s="12">
        <v>1561.81</v>
      </c>
      <c r="R126" s="14">
        <v>1561.81</v>
      </c>
      <c r="S126" s="15">
        <v>1561.81</v>
      </c>
      <c r="T126" s="15"/>
    </row>
    <row r="127" spans="1:20">
      <c r="A127" t="s">
        <v>1591</v>
      </c>
      <c r="B127" t="s">
        <v>256</v>
      </c>
      <c r="C127" t="s">
        <v>1356</v>
      </c>
      <c r="D127" t="s">
        <v>1592</v>
      </c>
      <c r="E127" s="8">
        <v>11548</v>
      </c>
      <c r="F127" s="8">
        <v>11548</v>
      </c>
      <c r="G127" s="8">
        <v>0</v>
      </c>
      <c r="H127" s="8">
        <v>0</v>
      </c>
      <c r="I127" s="8">
        <v>0</v>
      </c>
      <c r="J127" s="8">
        <v>68.069999999999993</v>
      </c>
      <c r="K127" s="12" t="s">
        <v>1358</v>
      </c>
      <c r="L127" s="13" t="s">
        <v>1358</v>
      </c>
      <c r="M127" s="13" t="s">
        <v>1358</v>
      </c>
      <c r="O127" s="14">
        <v>0</v>
      </c>
      <c r="P127" s="12">
        <v>24144.31</v>
      </c>
      <c r="R127" s="14">
        <v>24144.31</v>
      </c>
      <c r="S127" s="15">
        <v>24144.31</v>
      </c>
      <c r="T127" s="15"/>
    </row>
    <row r="128" spans="1:20">
      <c r="A128" t="s">
        <v>1593</v>
      </c>
      <c r="B128" t="s">
        <v>258</v>
      </c>
      <c r="C128" t="s">
        <v>1356</v>
      </c>
      <c r="D128" t="s">
        <v>1594</v>
      </c>
      <c r="E128" s="8">
        <v>1651</v>
      </c>
      <c r="F128" s="8">
        <v>1651</v>
      </c>
      <c r="G128" s="8">
        <v>0</v>
      </c>
      <c r="H128" s="8">
        <v>0</v>
      </c>
      <c r="I128" s="8">
        <v>0</v>
      </c>
      <c r="J128" s="8">
        <v>11.96</v>
      </c>
      <c r="K128" s="12" t="s">
        <v>1358</v>
      </c>
      <c r="L128" s="13" t="s">
        <v>1358</v>
      </c>
      <c r="M128" s="13" t="s">
        <v>1358</v>
      </c>
      <c r="O128" s="14">
        <v>0</v>
      </c>
      <c r="P128" s="12">
        <v>3451.88</v>
      </c>
      <c r="R128" s="14">
        <v>3451.88</v>
      </c>
      <c r="S128" s="15">
        <v>3451.88</v>
      </c>
      <c r="T128" s="15"/>
    </row>
    <row r="129" spans="1:20">
      <c r="A129" t="s">
        <v>1595</v>
      </c>
      <c r="B129" t="s">
        <v>260</v>
      </c>
      <c r="C129" t="s">
        <v>1353</v>
      </c>
      <c r="D129" t="s">
        <v>1596</v>
      </c>
      <c r="E129" s="8">
        <v>17379</v>
      </c>
      <c r="F129" s="8">
        <v>17379</v>
      </c>
      <c r="G129" s="8">
        <v>0</v>
      </c>
      <c r="H129" s="8">
        <v>32433</v>
      </c>
      <c r="I129" s="8">
        <v>61563</v>
      </c>
      <c r="J129" s="8">
        <v>650.16</v>
      </c>
      <c r="K129" s="12">
        <v>52054.65</v>
      </c>
      <c r="L129" s="13">
        <v>131483.76</v>
      </c>
      <c r="M129" s="13">
        <v>11051.38</v>
      </c>
      <c r="O129" s="14">
        <v>194589.79</v>
      </c>
      <c r="P129" s="12">
        <v>0</v>
      </c>
      <c r="R129" s="14">
        <v>0</v>
      </c>
      <c r="S129" s="15">
        <v>194589.79</v>
      </c>
      <c r="T129" s="15"/>
    </row>
    <row r="130" spans="1:20">
      <c r="A130" t="s">
        <v>1597</v>
      </c>
      <c r="B130" t="s">
        <v>262</v>
      </c>
      <c r="C130" t="s">
        <v>1356</v>
      </c>
      <c r="D130" t="s">
        <v>1598</v>
      </c>
      <c r="E130" s="8">
        <v>16703</v>
      </c>
      <c r="F130" s="8">
        <v>16703</v>
      </c>
      <c r="G130" s="8">
        <v>0</v>
      </c>
      <c r="H130" s="8">
        <v>0</v>
      </c>
      <c r="I130" s="8">
        <v>0</v>
      </c>
      <c r="J130" s="8">
        <v>117.32</v>
      </c>
      <c r="K130" s="12" t="s">
        <v>1358</v>
      </c>
      <c r="L130" s="13" t="s">
        <v>1358</v>
      </c>
      <c r="M130" s="13" t="s">
        <v>1358</v>
      </c>
      <c r="O130" s="14">
        <v>0</v>
      </c>
      <c r="P130" s="12">
        <v>34922.28</v>
      </c>
      <c r="R130" s="14">
        <v>34922.28</v>
      </c>
      <c r="S130" s="15">
        <v>34922.28</v>
      </c>
      <c r="T130" s="15"/>
    </row>
    <row r="131" spans="1:20">
      <c r="A131" t="s">
        <v>1599</v>
      </c>
      <c r="B131" t="s">
        <v>264</v>
      </c>
      <c r="C131" t="s">
        <v>1356</v>
      </c>
      <c r="D131" t="s">
        <v>1600</v>
      </c>
      <c r="E131" s="8">
        <v>6362</v>
      </c>
      <c r="F131" s="8">
        <v>6362</v>
      </c>
      <c r="G131" s="8">
        <v>0</v>
      </c>
      <c r="H131" s="8">
        <v>0</v>
      </c>
      <c r="I131" s="8">
        <v>0</v>
      </c>
      <c r="J131" s="8">
        <v>43.43</v>
      </c>
      <c r="K131" s="12" t="s">
        <v>1358</v>
      </c>
      <c r="L131" s="13" t="s">
        <v>1358</v>
      </c>
      <c r="M131" s="13" t="s">
        <v>1358</v>
      </c>
      <c r="O131" s="14">
        <v>0</v>
      </c>
      <c r="P131" s="12">
        <v>13301.54</v>
      </c>
      <c r="R131" s="14">
        <v>13301.54</v>
      </c>
      <c r="S131" s="15">
        <v>13301.54</v>
      </c>
      <c r="T131" s="15"/>
    </row>
    <row r="132" spans="1:20">
      <c r="A132" t="s">
        <v>1601</v>
      </c>
      <c r="B132" t="s">
        <v>266</v>
      </c>
      <c r="C132" t="s">
        <v>1356</v>
      </c>
      <c r="D132" t="s">
        <v>1602</v>
      </c>
      <c r="E132" s="8">
        <v>417</v>
      </c>
      <c r="F132" s="8">
        <v>417</v>
      </c>
      <c r="G132" s="8">
        <v>0</v>
      </c>
      <c r="H132" s="8">
        <v>0</v>
      </c>
      <c r="I132" s="8">
        <v>0</v>
      </c>
      <c r="J132" s="8">
        <v>3.57</v>
      </c>
      <c r="K132" s="12" t="s">
        <v>1358</v>
      </c>
      <c r="L132" s="13" t="s">
        <v>1358</v>
      </c>
      <c r="M132" s="13" t="s">
        <v>1358</v>
      </c>
      <c r="O132" s="14">
        <v>0</v>
      </c>
      <c r="P132" s="12">
        <v>871.85</v>
      </c>
      <c r="R132" s="14">
        <v>871.85</v>
      </c>
      <c r="S132" s="15">
        <v>871.85</v>
      </c>
      <c r="T132" s="15"/>
    </row>
    <row r="133" spans="1:20">
      <c r="A133" t="s">
        <v>1603</v>
      </c>
      <c r="B133" t="s">
        <v>268</v>
      </c>
      <c r="C133" t="s">
        <v>1356</v>
      </c>
      <c r="D133" t="s">
        <v>1604</v>
      </c>
      <c r="E133" s="8">
        <v>2157</v>
      </c>
      <c r="F133" s="8">
        <v>2157</v>
      </c>
      <c r="G133" s="8">
        <v>0</v>
      </c>
      <c r="H133" s="8">
        <v>0</v>
      </c>
      <c r="I133" s="8">
        <v>0</v>
      </c>
      <c r="J133" s="8">
        <v>21.41</v>
      </c>
      <c r="K133" s="12" t="s">
        <v>1358</v>
      </c>
      <c r="L133" s="13" t="s">
        <v>1358</v>
      </c>
      <c r="M133" s="13" t="s">
        <v>1358</v>
      </c>
      <c r="O133" s="14">
        <v>0</v>
      </c>
      <c r="P133" s="12">
        <v>4509.8100000000004</v>
      </c>
      <c r="R133" s="14">
        <v>4509.8100000000004</v>
      </c>
      <c r="S133" s="15">
        <v>4509.8100000000004</v>
      </c>
      <c r="T133" s="15"/>
    </row>
    <row r="134" spans="1:20">
      <c r="A134" t="s">
        <v>1605</v>
      </c>
      <c r="B134" t="s">
        <v>270</v>
      </c>
      <c r="C134" t="s">
        <v>1356</v>
      </c>
      <c r="D134" t="s">
        <v>1606</v>
      </c>
      <c r="E134" s="8">
        <v>619</v>
      </c>
      <c r="F134" s="8">
        <v>619</v>
      </c>
      <c r="G134" s="8">
        <v>0</v>
      </c>
      <c r="H134" s="8">
        <v>0</v>
      </c>
      <c r="I134" s="8">
        <v>0</v>
      </c>
      <c r="J134" s="8">
        <v>7.25</v>
      </c>
      <c r="K134" s="12" t="s">
        <v>1358</v>
      </c>
      <c r="L134" s="13" t="s">
        <v>1358</v>
      </c>
      <c r="M134" s="13" t="s">
        <v>1358</v>
      </c>
      <c r="O134" s="14">
        <v>0</v>
      </c>
      <c r="P134" s="12">
        <v>1294.19</v>
      </c>
      <c r="R134" s="14">
        <v>1294.19</v>
      </c>
      <c r="S134" s="15">
        <v>1294.19</v>
      </c>
      <c r="T134" s="15"/>
    </row>
    <row r="135" spans="1:20">
      <c r="A135" t="s">
        <v>1607</v>
      </c>
      <c r="B135" t="s">
        <v>272</v>
      </c>
      <c r="C135" t="s">
        <v>1353</v>
      </c>
      <c r="D135" t="s">
        <v>1608</v>
      </c>
      <c r="E135" s="8">
        <v>103772</v>
      </c>
      <c r="F135" s="8">
        <v>103772</v>
      </c>
      <c r="G135" s="8">
        <v>0</v>
      </c>
      <c r="H135" s="8">
        <v>140401</v>
      </c>
      <c r="I135" s="8">
        <v>214995</v>
      </c>
      <c r="J135" s="8">
        <v>1124</v>
      </c>
      <c r="K135" s="12">
        <v>181789.21</v>
      </c>
      <c r="L135" s="13">
        <v>227309.82</v>
      </c>
      <c r="M135" s="13">
        <v>11051.38</v>
      </c>
      <c r="O135" s="14">
        <v>420150.41</v>
      </c>
      <c r="P135" s="12">
        <v>0</v>
      </c>
      <c r="R135" s="14">
        <v>0</v>
      </c>
      <c r="S135" s="15">
        <v>420150.41</v>
      </c>
      <c r="T135" s="15"/>
    </row>
    <row r="136" spans="1:20">
      <c r="A136" t="s">
        <v>1609</v>
      </c>
      <c r="B136" t="s">
        <v>274</v>
      </c>
      <c r="C136" t="s">
        <v>1356</v>
      </c>
      <c r="D136" t="s">
        <v>1610</v>
      </c>
      <c r="E136" s="8">
        <v>53923</v>
      </c>
      <c r="F136" s="8">
        <v>53923</v>
      </c>
      <c r="G136" s="8">
        <v>0</v>
      </c>
      <c r="H136" s="8">
        <v>0</v>
      </c>
      <c r="I136" s="8">
        <v>0</v>
      </c>
      <c r="J136" s="8">
        <v>281.06</v>
      </c>
      <c r="K136" s="12" t="s">
        <v>1358</v>
      </c>
      <c r="L136" s="13" t="s">
        <v>1358</v>
      </c>
      <c r="M136" s="13" t="s">
        <v>1358</v>
      </c>
      <c r="O136" s="14">
        <v>0</v>
      </c>
      <c r="P136" s="12">
        <v>112741.07</v>
      </c>
      <c r="R136" s="14">
        <v>112741.07</v>
      </c>
      <c r="S136" s="15">
        <v>112741.07</v>
      </c>
      <c r="T136" s="15"/>
    </row>
    <row r="137" spans="1:20">
      <c r="A137" t="s">
        <v>1611</v>
      </c>
      <c r="B137" t="s">
        <v>276</v>
      </c>
      <c r="C137" t="s">
        <v>1356</v>
      </c>
      <c r="D137" t="s">
        <v>1612</v>
      </c>
      <c r="E137" s="8">
        <v>34517</v>
      </c>
      <c r="F137" s="8">
        <v>34517</v>
      </c>
      <c r="G137" s="8">
        <v>0</v>
      </c>
      <c r="H137" s="8">
        <v>0</v>
      </c>
      <c r="I137" s="8">
        <v>0</v>
      </c>
      <c r="J137" s="8">
        <v>146.65</v>
      </c>
      <c r="K137" s="12" t="s">
        <v>1358</v>
      </c>
      <c r="L137" s="13" t="s">
        <v>1358</v>
      </c>
      <c r="M137" s="13" t="s">
        <v>1358</v>
      </c>
      <c r="O137" s="14">
        <v>0</v>
      </c>
      <c r="P137" s="12">
        <v>72167.41</v>
      </c>
      <c r="R137" s="14">
        <v>72167.41</v>
      </c>
      <c r="S137" s="15">
        <v>72167.41</v>
      </c>
      <c r="T137" s="15"/>
    </row>
    <row r="138" spans="1:20">
      <c r="A138" t="s">
        <v>1613</v>
      </c>
      <c r="B138" t="s">
        <v>278</v>
      </c>
      <c r="C138" t="s">
        <v>1356</v>
      </c>
      <c r="D138" t="s">
        <v>1614</v>
      </c>
      <c r="E138" s="8">
        <v>6949</v>
      </c>
      <c r="F138" s="8">
        <v>6949</v>
      </c>
      <c r="G138" s="8">
        <v>0</v>
      </c>
      <c r="H138" s="8">
        <v>0</v>
      </c>
      <c r="I138" s="8">
        <v>0</v>
      </c>
      <c r="J138" s="8">
        <v>33.36</v>
      </c>
      <c r="K138" s="12" t="s">
        <v>1358</v>
      </c>
      <c r="L138" s="13" t="s">
        <v>1358</v>
      </c>
      <c r="M138" s="13" t="s">
        <v>1358</v>
      </c>
      <c r="O138" s="14">
        <v>0</v>
      </c>
      <c r="P138" s="12">
        <v>14528.82</v>
      </c>
      <c r="R138" s="14">
        <v>14528.82</v>
      </c>
      <c r="S138" s="15">
        <v>14528.82</v>
      </c>
      <c r="T138" s="15"/>
    </row>
    <row r="139" spans="1:20">
      <c r="A139" t="s">
        <v>1615</v>
      </c>
      <c r="B139" t="s">
        <v>280</v>
      </c>
      <c r="C139" t="s">
        <v>1356</v>
      </c>
      <c r="D139" t="s">
        <v>1616</v>
      </c>
      <c r="E139" s="8">
        <v>1789</v>
      </c>
      <c r="F139" s="8">
        <v>1789</v>
      </c>
      <c r="G139" s="8">
        <v>0</v>
      </c>
      <c r="H139" s="8">
        <v>0</v>
      </c>
      <c r="I139" s="8">
        <v>0</v>
      </c>
      <c r="J139" s="8">
        <v>19.98</v>
      </c>
      <c r="K139" s="12" t="s">
        <v>1358</v>
      </c>
      <c r="L139" s="13" t="s">
        <v>1358</v>
      </c>
      <c r="M139" s="13" t="s">
        <v>1358</v>
      </c>
      <c r="O139" s="14">
        <v>0</v>
      </c>
      <c r="P139" s="12">
        <v>3740.4</v>
      </c>
      <c r="R139" s="14">
        <v>3740.4</v>
      </c>
      <c r="S139" s="15">
        <v>3740.4</v>
      </c>
      <c r="T139" s="15"/>
    </row>
    <row r="140" spans="1:20">
      <c r="A140" t="s">
        <v>1617</v>
      </c>
      <c r="B140" t="s">
        <v>282</v>
      </c>
      <c r="C140" t="s">
        <v>1356</v>
      </c>
      <c r="D140" t="s">
        <v>1618</v>
      </c>
      <c r="E140" s="8">
        <v>3466</v>
      </c>
      <c r="F140" s="8">
        <v>3466</v>
      </c>
      <c r="G140" s="8">
        <v>0</v>
      </c>
      <c r="H140" s="8">
        <v>0</v>
      </c>
      <c r="I140" s="8">
        <v>0</v>
      </c>
      <c r="J140" s="8">
        <v>22.9</v>
      </c>
      <c r="K140" s="12" t="s">
        <v>1358</v>
      </c>
      <c r="L140" s="13" t="s">
        <v>1358</v>
      </c>
      <c r="M140" s="13" t="s">
        <v>1358</v>
      </c>
      <c r="O140" s="14">
        <v>0</v>
      </c>
      <c r="P140" s="12">
        <v>7246.64</v>
      </c>
      <c r="R140" s="14">
        <v>7246.64</v>
      </c>
      <c r="S140" s="15">
        <v>7246.64</v>
      </c>
      <c r="T140" s="15"/>
    </row>
    <row r="141" spans="1:20">
      <c r="A141" t="s">
        <v>1619</v>
      </c>
      <c r="B141" t="s">
        <v>284</v>
      </c>
      <c r="C141" t="s">
        <v>1356</v>
      </c>
      <c r="D141" t="s">
        <v>1620</v>
      </c>
      <c r="E141" s="8">
        <v>957</v>
      </c>
      <c r="F141" s="8">
        <v>957</v>
      </c>
      <c r="G141" s="8">
        <v>0</v>
      </c>
      <c r="H141" s="8">
        <v>0</v>
      </c>
      <c r="I141" s="8">
        <v>0</v>
      </c>
      <c r="J141" s="8">
        <v>6.02</v>
      </c>
      <c r="K141" s="12" t="s">
        <v>1358</v>
      </c>
      <c r="L141" s="13" t="s">
        <v>1358</v>
      </c>
      <c r="M141" s="13" t="s">
        <v>1358</v>
      </c>
      <c r="O141" s="14">
        <v>0</v>
      </c>
      <c r="P141" s="12">
        <v>2000.88</v>
      </c>
      <c r="R141" s="14">
        <v>2000.88</v>
      </c>
      <c r="S141" s="15">
        <v>2000.88</v>
      </c>
      <c r="T141" s="15"/>
    </row>
    <row r="142" spans="1:20">
      <c r="A142" t="s">
        <v>1621</v>
      </c>
      <c r="B142" t="s">
        <v>286</v>
      </c>
      <c r="C142" t="s">
        <v>1356</v>
      </c>
      <c r="D142" t="s">
        <v>1622</v>
      </c>
      <c r="E142" s="8">
        <v>1998</v>
      </c>
      <c r="F142" s="8">
        <v>1998</v>
      </c>
      <c r="G142" s="8">
        <v>0</v>
      </c>
      <c r="H142" s="8">
        <v>0</v>
      </c>
      <c r="I142" s="8">
        <v>0</v>
      </c>
      <c r="J142" s="8">
        <v>12.84</v>
      </c>
      <c r="K142" s="12" t="s">
        <v>1358</v>
      </c>
      <c r="L142" s="13" t="s">
        <v>1358</v>
      </c>
      <c r="M142" s="13" t="s">
        <v>1358</v>
      </c>
      <c r="O142" s="14">
        <v>0</v>
      </c>
      <c r="P142" s="12">
        <v>4177.38</v>
      </c>
      <c r="R142" s="14">
        <v>4177.38</v>
      </c>
      <c r="S142" s="15">
        <v>4177.38</v>
      </c>
      <c r="T142" s="15"/>
    </row>
    <row r="143" spans="1:20">
      <c r="A143" t="s">
        <v>1623</v>
      </c>
      <c r="B143" t="s">
        <v>288</v>
      </c>
      <c r="C143" t="s">
        <v>1353</v>
      </c>
      <c r="D143" t="s">
        <v>1624</v>
      </c>
      <c r="E143" s="8">
        <v>10002</v>
      </c>
      <c r="F143" s="8">
        <v>10002</v>
      </c>
      <c r="G143" s="8">
        <v>0</v>
      </c>
      <c r="H143" s="8">
        <v>14447</v>
      </c>
      <c r="I143" s="8">
        <v>26123</v>
      </c>
      <c r="J143" s="8">
        <v>376.73</v>
      </c>
      <c r="K143" s="12">
        <v>22088.33</v>
      </c>
      <c r="L143" s="13">
        <v>76187.210000000006</v>
      </c>
      <c r="M143" s="13">
        <v>11051.38</v>
      </c>
      <c r="O143" s="14">
        <v>109326.92</v>
      </c>
      <c r="P143" s="12">
        <v>0</v>
      </c>
      <c r="R143" s="14">
        <v>0</v>
      </c>
      <c r="S143" s="15">
        <v>109326.92</v>
      </c>
      <c r="T143" s="15"/>
    </row>
    <row r="144" spans="1:20">
      <c r="A144" t="s">
        <v>1625</v>
      </c>
      <c r="B144" t="s">
        <v>290</v>
      </c>
      <c r="C144" t="s">
        <v>1356</v>
      </c>
      <c r="D144" t="s">
        <v>1626</v>
      </c>
      <c r="E144" s="8">
        <v>13324</v>
      </c>
      <c r="F144" s="8">
        <v>13324</v>
      </c>
      <c r="G144" s="8">
        <v>0</v>
      </c>
      <c r="H144" s="8">
        <v>0</v>
      </c>
      <c r="I144" s="8">
        <v>0</v>
      </c>
      <c r="J144" s="8">
        <v>68.28</v>
      </c>
      <c r="K144" s="12" t="s">
        <v>1358</v>
      </c>
      <c r="L144" s="13" t="s">
        <v>1358</v>
      </c>
      <c r="M144" s="13" t="s">
        <v>1358</v>
      </c>
      <c r="O144" s="14">
        <v>0</v>
      </c>
      <c r="P144" s="12">
        <v>27857.54</v>
      </c>
      <c r="R144" s="14">
        <v>27857.54</v>
      </c>
      <c r="S144" s="15">
        <v>27857.54</v>
      </c>
      <c r="T144" s="15"/>
    </row>
    <row r="145" spans="1:20">
      <c r="A145" t="s">
        <v>1627</v>
      </c>
      <c r="B145" t="s">
        <v>292</v>
      </c>
      <c r="C145" t="s">
        <v>1353</v>
      </c>
      <c r="D145" t="s">
        <v>1628</v>
      </c>
      <c r="E145" s="8">
        <v>37473</v>
      </c>
      <c r="F145" s="8">
        <v>37473</v>
      </c>
      <c r="G145" s="8">
        <v>0</v>
      </c>
      <c r="H145" s="8">
        <v>57592</v>
      </c>
      <c r="I145" s="8">
        <v>85628</v>
      </c>
      <c r="J145" s="8">
        <v>348.97</v>
      </c>
      <c r="K145" s="12">
        <v>72402.83</v>
      </c>
      <c r="L145" s="13">
        <v>70573.23</v>
      </c>
      <c r="M145" s="13">
        <v>11051.38</v>
      </c>
      <c r="O145" s="14">
        <v>154027.44</v>
      </c>
      <c r="P145" s="12">
        <v>0</v>
      </c>
      <c r="R145" s="14">
        <v>0</v>
      </c>
      <c r="S145" s="15">
        <v>154027.44</v>
      </c>
      <c r="T145" s="15"/>
    </row>
    <row r="146" spans="1:20">
      <c r="A146" t="s">
        <v>1629</v>
      </c>
      <c r="B146" t="s">
        <v>294</v>
      </c>
      <c r="C146" t="s">
        <v>1356</v>
      </c>
      <c r="D146" t="s">
        <v>1630</v>
      </c>
      <c r="E146" s="8">
        <v>37841</v>
      </c>
      <c r="F146" s="8">
        <v>37841</v>
      </c>
      <c r="G146" s="8">
        <v>0</v>
      </c>
      <c r="H146" s="8">
        <v>0</v>
      </c>
      <c r="I146" s="8">
        <v>0</v>
      </c>
      <c r="J146" s="8">
        <v>158.46</v>
      </c>
      <c r="K146" s="12" t="s">
        <v>1358</v>
      </c>
      <c r="L146" s="13" t="s">
        <v>1358</v>
      </c>
      <c r="M146" s="13" t="s">
        <v>1358</v>
      </c>
      <c r="O146" s="14">
        <v>0</v>
      </c>
      <c r="P146" s="12">
        <v>79117.16</v>
      </c>
      <c r="R146" s="14">
        <v>79117.16</v>
      </c>
      <c r="S146" s="15">
        <v>79117.16</v>
      </c>
      <c r="T146" s="15"/>
    </row>
    <row r="147" spans="1:20">
      <c r="A147" t="s">
        <v>1631</v>
      </c>
      <c r="B147" t="s">
        <v>296</v>
      </c>
      <c r="C147" t="s">
        <v>1356</v>
      </c>
      <c r="D147" t="s">
        <v>1632</v>
      </c>
      <c r="E147" s="8">
        <v>3805</v>
      </c>
      <c r="F147" s="8">
        <v>3805</v>
      </c>
      <c r="G147" s="8">
        <v>0</v>
      </c>
      <c r="H147" s="8">
        <v>0</v>
      </c>
      <c r="I147" s="8">
        <v>0</v>
      </c>
      <c r="J147" s="8">
        <v>21.21</v>
      </c>
      <c r="K147" s="12" t="s">
        <v>1358</v>
      </c>
      <c r="L147" s="13" t="s">
        <v>1358</v>
      </c>
      <c r="M147" s="13" t="s">
        <v>1358</v>
      </c>
      <c r="O147" s="14">
        <v>0</v>
      </c>
      <c r="P147" s="12">
        <v>7955.41</v>
      </c>
      <c r="R147" s="14">
        <v>7955.41</v>
      </c>
      <c r="S147" s="15">
        <v>7955.41</v>
      </c>
      <c r="T147" s="15"/>
    </row>
    <row r="148" spans="1:20">
      <c r="A148" t="s">
        <v>1633</v>
      </c>
      <c r="B148" t="s">
        <v>298</v>
      </c>
      <c r="C148" t="s">
        <v>1356</v>
      </c>
      <c r="D148" t="s">
        <v>1634</v>
      </c>
      <c r="E148" s="8">
        <v>1365</v>
      </c>
      <c r="F148" s="8">
        <v>1365</v>
      </c>
      <c r="G148" s="8">
        <v>0</v>
      </c>
      <c r="H148" s="8">
        <v>0</v>
      </c>
      <c r="I148" s="8">
        <v>0</v>
      </c>
      <c r="J148" s="8">
        <v>7.96</v>
      </c>
      <c r="K148" s="12" t="s">
        <v>1358</v>
      </c>
      <c r="L148" s="13" t="s">
        <v>1358</v>
      </c>
      <c r="M148" s="13" t="s">
        <v>1358</v>
      </c>
      <c r="O148" s="14">
        <v>0</v>
      </c>
      <c r="P148" s="12">
        <v>2853.91</v>
      </c>
      <c r="R148" s="14">
        <v>2853.91</v>
      </c>
      <c r="S148" s="15">
        <v>2853.91</v>
      </c>
      <c r="T148" s="15"/>
    </row>
    <row r="149" spans="1:20">
      <c r="A149" t="s">
        <v>1635</v>
      </c>
      <c r="B149" t="s">
        <v>300</v>
      </c>
      <c r="C149" t="s">
        <v>1353</v>
      </c>
      <c r="D149" t="s">
        <v>1636</v>
      </c>
      <c r="E149" s="8">
        <v>7140</v>
      </c>
      <c r="F149" s="8">
        <v>7140</v>
      </c>
      <c r="G149" s="8">
        <v>0</v>
      </c>
      <c r="H149" s="8">
        <v>11175</v>
      </c>
      <c r="I149" s="8">
        <v>21467</v>
      </c>
      <c r="J149" s="8">
        <v>649.23</v>
      </c>
      <c r="K149" s="12">
        <v>18151.439999999999</v>
      </c>
      <c r="L149" s="13">
        <v>131295.69</v>
      </c>
      <c r="M149" s="13">
        <v>11051.38</v>
      </c>
      <c r="O149" s="14">
        <v>160498.51</v>
      </c>
      <c r="P149" s="12">
        <v>0</v>
      </c>
      <c r="R149" s="14">
        <v>0</v>
      </c>
      <c r="S149" s="15">
        <v>160498.51</v>
      </c>
      <c r="T149" s="15"/>
    </row>
    <row r="150" spans="1:20">
      <c r="A150" t="s">
        <v>1637</v>
      </c>
      <c r="B150" t="s">
        <v>302</v>
      </c>
      <c r="C150" t="s">
        <v>1356</v>
      </c>
      <c r="D150" t="s">
        <v>1638</v>
      </c>
      <c r="E150" s="8">
        <v>3036</v>
      </c>
      <c r="F150" s="8">
        <v>3036</v>
      </c>
      <c r="G150" s="8">
        <v>0</v>
      </c>
      <c r="H150" s="8">
        <v>0</v>
      </c>
      <c r="I150" s="8">
        <v>0</v>
      </c>
      <c r="J150" s="8">
        <v>25.38</v>
      </c>
      <c r="K150" s="12" t="s">
        <v>1358</v>
      </c>
      <c r="L150" s="13" t="s">
        <v>1358</v>
      </c>
      <c r="M150" s="13" t="s">
        <v>1358</v>
      </c>
      <c r="O150" s="14">
        <v>0</v>
      </c>
      <c r="P150" s="12">
        <v>6347.6</v>
      </c>
      <c r="R150" s="14">
        <v>6347.6</v>
      </c>
      <c r="S150" s="15">
        <v>6347.6</v>
      </c>
      <c r="T150" s="15"/>
    </row>
    <row r="151" spans="1:20">
      <c r="A151" t="s">
        <v>1639</v>
      </c>
      <c r="B151" t="s">
        <v>304</v>
      </c>
      <c r="C151" t="s">
        <v>1356</v>
      </c>
      <c r="D151" t="s">
        <v>1640</v>
      </c>
      <c r="E151" s="8">
        <v>2668</v>
      </c>
      <c r="F151" s="8">
        <v>2668</v>
      </c>
      <c r="G151" s="8">
        <v>0</v>
      </c>
      <c r="H151" s="8">
        <v>0</v>
      </c>
      <c r="I151" s="8">
        <v>0</v>
      </c>
      <c r="J151" s="8">
        <v>17.79</v>
      </c>
      <c r="K151" s="12" t="s">
        <v>1358</v>
      </c>
      <c r="L151" s="13" t="s">
        <v>1358</v>
      </c>
      <c r="M151" s="13" t="s">
        <v>1358</v>
      </c>
      <c r="O151" s="14">
        <v>0</v>
      </c>
      <c r="P151" s="12">
        <v>5578.2</v>
      </c>
      <c r="R151" s="14">
        <v>5578.2</v>
      </c>
      <c r="S151" s="15">
        <v>5578.2</v>
      </c>
      <c r="T151" s="15"/>
    </row>
    <row r="152" spans="1:20">
      <c r="A152" t="s">
        <v>1641</v>
      </c>
      <c r="B152" t="s">
        <v>306</v>
      </c>
      <c r="C152" t="s">
        <v>1356</v>
      </c>
      <c r="D152" t="s">
        <v>1642</v>
      </c>
      <c r="E152" s="8">
        <v>508</v>
      </c>
      <c r="F152" s="8">
        <v>508</v>
      </c>
      <c r="G152" s="8">
        <v>0</v>
      </c>
      <c r="H152" s="8">
        <v>0</v>
      </c>
      <c r="I152" s="8">
        <v>0</v>
      </c>
      <c r="J152" s="8">
        <v>4.38</v>
      </c>
      <c r="K152" s="12" t="s">
        <v>1358</v>
      </c>
      <c r="L152" s="13" t="s">
        <v>1358</v>
      </c>
      <c r="M152" s="13" t="s">
        <v>1358</v>
      </c>
      <c r="O152" s="14">
        <v>0</v>
      </c>
      <c r="P152" s="12">
        <v>1062.1199999999999</v>
      </c>
      <c r="R152" s="14">
        <v>1062.1199999999999</v>
      </c>
      <c r="S152" s="15">
        <v>1062.1199999999999</v>
      </c>
      <c r="T152" s="15"/>
    </row>
    <row r="153" spans="1:20">
      <c r="A153" t="s">
        <v>1643</v>
      </c>
      <c r="B153" t="s">
        <v>308</v>
      </c>
      <c r="C153" t="s">
        <v>1356</v>
      </c>
      <c r="D153" t="s">
        <v>1644</v>
      </c>
      <c r="E153" s="8">
        <v>559</v>
      </c>
      <c r="F153" s="8">
        <v>559</v>
      </c>
      <c r="G153" s="8">
        <v>0</v>
      </c>
      <c r="H153" s="8">
        <v>0</v>
      </c>
      <c r="I153" s="8">
        <v>0</v>
      </c>
      <c r="J153" s="8">
        <v>4.78</v>
      </c>
      <c r="K153" s="12" t="s">
        <v>1358</v>
      </c>
      <c r="L153" s="13" t="s">
        <v>1358</v>
      </c>
      <c r="M153" s="13" t="s">
        <v>1358</v>
      </c>
      <c r="O153" s="14">
        <v>0</v>
      </c>
      <c r="P153" s="12">
        <v>1168.75</v>
      </c>
      <c r="R153" s="14">
        <v>1168.75</v>
      </c>
      <c r="S153" s="15">
        <v>1168.75</v>
      </c>
      <c r="T153" s="15"/>
    </row>
    <row r="154" spans="1:20">
      <c r="A154" t="s">
        <v>1645</v>
      </c>
      <c r="B154" t="s">
        <v>310</v>
      </c>
      <c r="C154" t="s">
        <v>1356</v>
      </c>
      <c r="D154" t="s">
        <v>1646</v>
      </c>
      <c r="E154" s="8">
        <v>174</v>
      </c>
      <c r="F154" s="8">
        <v>174</v>
      </c>
      <c r="G154" s="8">
        <v>0</v>
      </c>
      <c r="H154" s="8">
        <v>0</v>
      </c>
      <c r="I154" s="8">
        <v>0</v>
      </c>
      <c r="J154" s="8">
        <v>2.4900000000000002</v>
      </c>
      <c r="K154" s="12" t="s">
        <v>1358</v>
      </c>
      <c r="L154" s="13" t="s">
        <v>1358</v>
      </c>
      <c r="M154" s="13" t="s">
        <v>1358</v>
      </c>
      <c r="O154" s="14">
        <v>0</v>
      </c>
      <c r="P154" s="12">
        <v>363.8</v>
      </c>
      <c r="R154" s="14">
        <v>363.8</v>
      </c>
      <c r="S154" s="15">
        <v>363.8</v>
      </c>
      <c r="T154" s="15"/>
    </row>
    <row r="155" spans="1:20">
      <c r="A155" t="s">
        <v>1647</v>
      </c>
      <c r="B155" t="s">
        <v>312</v>
      </c>
      <c r="C155" t="s">
        <v>1356</v>
      </c>
      <c r="D155" t="s">
        <v>1648</v>
      </c>
      <c r="E155" s="8">
        <v>217</v>
      </c>
      <c r="F155" s="8">
        <v>217</v>
      </c>
      <c r="G155" s="8">
        <v>0</v>
      </c>
      <c r="H155" s="8">
        <v>0</v>
      </c>
      <c r="I155" s="8">
        <v>0</v>
      </c>
      <c r="J155" s="8">
        <v>2.1800000000000002</v>
      </c>
      <c r="K155" s="12" t="s">
        <v>1358</v>
      </c>
      <c r="L155" s="13" t="s">
        <v>1358</v>
      </c>
      <c r="M155" s="13" t="s">
        <v>1358</v>
      </c>
      <c r="O155" s="14">
        <v>0</v>
      </c>
      <c r="P155" s="12">
        <v>453.7</v>
      </c>
      <c r="R155" s="14">
        <v>453.7</v>
      </c>
      <c r="S155" s="15">
        <v>453.7</v>
      </c>
      <c r="T155" s="15"/>
    </row>
    <row r="156" spans="1:20">
      <c r="A156" t="s">
        <v>1649</v>
      </c>
      <c r="B156" t="s">
        <v>314</v>
      </c>
      <c r="C156" t="s">
        <v>1356</v>
      </c>
      <c r="D156" t="s">
        <v>1650</v>
      </c>
      <c r="E156" s="8">
        <v>2098</v>
      </c>
      <c r="F156" s="8">
        <v>2098</v>
      </c>
      <c r="G156" s="8">
        <v>0</v>
      </c>
      <c r="H156" s="8">
        <v>0</v>
      </c>
      <c r="I156" s="8">
        <v>0</v>
      </c>
      <c r="J156" s="8">
        <v>20.63</v>
      </c>
      <c r="K156" s="12" t="s">
        <v>1358</v>
      </c>
      <c r="L156" s="13" t="s">
        <v>1358</v>
      </c>
      <c r="M156" s="13" t="s">
        <v>1358</v>
      </c>
      <c r="O156" s="14">
        <v>0</v>
      </c>
      <c r="P156" s="12">
        <v>4386.45</v>
      </c>
      <c r="R156" s="14">
        <v>4386.45</v>
      </c>
      <c r="S156" s="15">
        <v>4386.45</v>
      </c>
      <c r="T156" s="15"/>
    </row>
    <row r="157" spans="1:20">
      <c r="A157" t="s">
        <v>1651</v>
      </c>
      <c r="B157" t="s">
        <v>316</v>
      </c>
      <c r="C157" t="s">
        <v>1356</v>
      </c>
      <c r="D157" t="s">
        <v>1652</v>
      </c>
      <c r="E157" s="8">
        <v>79</v>
      </c>
      <c r="F157" s="8">
        <v>79</v>
      </c>
      <c r="G157" s="8">
        <v>0</v>
      </c>
      <c r="H157" s="8">
        <v>0</v>
      </c>
      <c r="I157" s="8">
        <v>0</v>
      </c>
      <c r="J157" s="8">
        <v>0.5</v>
      </c>
      <c r="K157" s="12" t="s">
        <v>1358</v>
      </c>
      <c r="L157" s="13" t="s">
        <v>1358</v>
      </c>
      <c r="M157" s="13" t="s">
        <v>1358</v>
      </c>
      <c r="O157" s="14">
        <v>0</v>
      </c>
      <c r="P157" s="12">
        <v>165.17</v>
      </c>
      <c r="R157" s="14">
        <v>165.17</v>
      </c>
      <c r="S157" s="15">
        <v>165.17</v>
      </c>
      <c r="T157" s="15"/>
    </row>
    <row r="158" spans="1:20">
      <c r="A158" t="s">
        <v>1653</v>
      </c>
      <c r="B158" t="s">
        <v>318</v>
      </c>
      <c r="C158" t="s">
        <v>1353</v>
      </c>
      <c r="D158" t="s">
        <v>1654</v>
      </c>
      <c r="E158" s="8">
        <v>16950</v>
      </c>
      <c r="F158" s="8">
        <v>16950</v>
      </c>
      <c r="G158" s="8">
        <v>0</v>
      </c>
      <c r="H158" s="8">
        <v>16824</v>
      </c>
      <c r="I158" s="8">
        <v>32455</v>
      </c>
      <c r="J158" s="8">
        <v>626.59</v>
      </c>
      <c r="K158" s="12">
        <v>27442.35</v>
      </c>
      <c r="L158" s="13">
        <v>126717.13</v>
      </c>
      <c r="M158" s="13">
        <v>11051.38</v>
      </c>
      <c r="O158" s="14">
        <v>165210.85999999999</v>
      </c>
      <c r="P158" s="12">
        <v>0</v>
      </c>
      <c r="R158" s="14">
        <v>0</v>
      </c>
      <c r="S158" s="15">
        <v>165210.85999999999</v>
      </c>
      <c r="T158" s="15"/>
    </row>
    <row r="159" spans="1:20">
      <c r="A159" t="s">
        <v>1655</v>
      </c>
      <c r="B159" t="s">
        <v>320</v>
      </c>
      <c r="C159" t="s">
        <v>1356</v>
      </c>
      <c r="D159" t="s">
        <v>1656</v>
      </c>
      <c r="E159" s="8">
        <v>150</v>
      </c>
      <c r="F159" s="8">
        <v>150</v>
      </c>
      <c r="G159" s="8">
        <v>0</v>
      </c>
      <c r="H159" s="8">
        <v>0</v>
      </c>
      <c r="I159" s="8">
        <v>0</v>
      </c>
      <c r="J159" s="8">
        <v>2.4</v>
      </c>
      <c r="K159" s="12" t="s">
        <v>1358</v>
      </c>
      <c r="L159" s="13" t="s">
        <v>1358</v>
      </c>
      <c r="M159" s="13" t="s">
        <v>1358</v>
      </c>
      <c r="O159" s="14">
        <v>0</v>
      </c>
      <c r="P159" s="12">
        <v>313.62</v>
      </c>
      <c r="R159" s="14">
        <v>313.62</v>
      </c>
      <c r="S159" s="15">
        <v>313.62</v>
      </c>
      <c r="T159" s="15"/>
    </row>
    <row r="160" spans="1:20">
      <c r="A160" t="s">
        <v>1657</v>
      </c>
      <c r="B160" t="s">
        <v>322</v>
      </c>
      <c r="C160" t="s">
        <v>1356</v>
      </c>
      <c r="D160" t="s">
        <v>1658</v>
      </c>
      <c r="E160" s="8">
        <v>406</v>
      </c>
      <c r="F160" s="8">
        <v>406</v>
      </c>
      <c r="G160" s="8">
        <v>0</v>
      </c>
      <c r="H160" s="8">
        <v>0</v>
      </c>
      <c r="I160" s="8">
        <v>0</v>
      </c>
      <c r="J160" s="8">
        <v>4.68</v>
      </c>
      <c r="K160" s="12" t="s">
        <v>1358</v>
      </c>
      <c r="L160" s="13" t="s">
        <v>1358</v>
      </c>
      <c r="M160" s="13" t="s">
        <v>1358</v>
      </c>
      <c r="O160" s="14">
        <v>0</v>
      </c>
      <c r="P160" s="12">
        <v>848.86</v>
      </c>
      <c r="R160" s="14">
        <v>848.86</v>
      </c>
      <c r="S160" s="15">
        <v>848.86</v>
      </c>
      <c r="T160" s="15"/>
    </row>
    <row r="161" spans="1:20">
      <c r="A161" t="s">
        <v>1659</v>
      </c>
      <c r="B161" t="s">
        <v>324</v>
      </c>
      <c r="C161" t="s">
        <v>1356</v>
      </c>
      <c r="D161" t="s">
        <v>1660</v>
      </c>
      <c r="E161" s="8">
        <v>76</v>
      </c>
      <c r="F161" s="8">
        <v>76</v>
      </c>
      <c r="G161" s="8">
        <v>0</v>
      </c>
      <c r="H161" s="8">
        <v>0</v>
      </c>
      <c r="I161" s="8">
        <v>0</v>
      </c>
      <c r="J161" s="8">
        <v>0.89</v>
      </c>
      <c r="K161" s="12" t="s">
        <v>1358</v>
      </c>
      <c r="L161" s="13" t="s">
        <v>1358</v>
      </c>
      <c r="M161" s="13" t="s">
        <v>1358</v>
      </c>
      <c r="O161" s="14">
        <v>0</v>
      </c>
      <c r="P161" s="12">
        <v>158.9</v>
      </c>
      <c r="R161" s="14">
        <v>158.9</v>
      </c>
      <c r="S161" s="15">
        <v>158.9</v>
      </c>
      <c r="T161" s="15"/>
    </row>
    <row r="162" spans="1:20">
      <c r="A162" t="s">
        <v>1661</v>
      </c>
      <c r="B162" t="s">
        <v>326</v>
      </c>
      <c r="C162" t="s">
        <v>1356</v>
      </c>
      <c r="D162" t="s">
        <v>1662</v>
      </c>
      <c r="E162" s="8">
        <v>647</v>
      </c>
      <c r="F162" s="8">
        <v>647</v>
      </c>
      <c r="G162" s="8">
        <v>0</v>
      </c>
      <c r="H162" s="8">
        <v>0</v>
      </c>
      <c r="I162" s="8">
        <v>0</v>
      </c>
      <c r="J162" s="8">
        <v>3.9</v>
      </c>
      <c r="K162" s="12" t="s">
        <v>1358</v>
      </c>
      <c r="L162" s="13" t="s">
        <v>1358</v>
      </c>
      <c r="M162" s="13" t="s">
        <v>1358</v>
      </c>
      <c r="O162" s="14">
        <v>0</v>
      </c>
      <c r="P162" s="12">
        <v>1352.73</v>
      </c>
      <c r="R162" s="14">
        <v>1352.73</v>
      </c>
      <c r="S162" s="15">
        <v>1352.73</v>
      </c>
      <c r="T162" s="15"/>
    </row>
    <row r="163" spans="1:20">
      <c r="A163" t="s">
        <v>1663</v>
      </c>
      <c r="B163" t="s">
        <v>328</v>
      </c>
      <c r="C163" t="s">
        <v>1356</v>
      </c>
      <c r="D163" t="s">
        <v>1664</v>
      </c>
      <c r="E163" s="8">
        <v>2622</v>
      </c>
      <c r="F163" s="8">
        <v>2622</v>
      </c>
      <c r="G163" s="8">
        <v>0</v>
      </c>
      <c r="H163" s="8">
        <v>0</v>
      </c>
      <c r="I163" s="8">
        <v>0</v>
      </c>
      <c r="J163" s="8">
        <v>17.11</v>
      </c>
      <c r="K163" s="12" t="s">
        <v>1358</v>
      </c>
      <c r="L163" s="13" t="s">
        <v>1358</v>
      </c>
      <c r="M163" s="13" t="s">
        <v>1358</v>
      </c>
      <c r="O163" s="14">
        <v>0</v>
      </c>
      <c r="P163" s="12">
        <v>5482.02</v>
      </c>
      <c r="R163" s="14">
        <v>5482.02</v>
      </c>
      <c r="S163" s="15">
        <v>5482.02</v>
      </c>
      <c r="T163" s="15"/>
    </row>
    <row r="164" spans="1:20">
      <c r="A164" t="s">
        <v>1665</v>
      </c>
      <c r="B164" t="s">
        <v>330</v>
      </c>
      <c r="C164" t="s">
        <v>1353</v>
      </c>
      <c r="D164" t="s">
        <v>1666</v>
      </c>
      <c r="E164" s="8">
        <v>12206</v>
      </c>
      <c r="F164" s="8">
        <v>12206</v>
      </c>
      <c r="G164" s="8">
        <v>0</v>
      </c>
      <c r="H164" s="8">
        <v>13113</v>
      </c>
      <c r="I164" s="8">
        <v>25647</v>
      </c>
      <c r="J164" s="8">
        <v>777.98</v>
      </c>
      <c r="K164" s="12">
        <v>21685.84</v>
      </c>
      <c r="L164" s="13">
        <v>157333.18</v>
      </c>
      <c r="M164" s="13">
        <v>11051.38</v>
      </c>
      <c r="O164" s="14">
        <v>190070.39999999999</v>
      </c>
      <c r="P164" s="12">
        <v>0</v>
      </c>
      <c r="R164" s="14">
        <v>0</v>
      </c>
      <c r="S164" s="15">
        <v>190070.39999999999</v>
      </c>
      <c r="T164" s="15"/>
    </row>
    <row r="165" spans="1:20">
      <c r="A165" t="s">
        <v>1667</v>
      </c>
      <c r="B165" t="s">
        <v>332</v>
      </c>
      <c r="C165" t="s">
        <v>1356</v>
      </c>
      <c r="D165" t="s">
        <v>1668</v>
      </c>
      <c r="E165" s="8">
        <v>6270</v>
      </c>
      <c r="F165" s="8">
        <v>6270</v>
      </c>
      <c r="G165" s="8">
        <v>0</v>
      </c>
      <c r="H165" s="8">
        <v>0</v>
      </c>
      <c r="I165" s="8">
        <v>0</v>
      </c>
      <c r="J165" s="8">
        <v>42.96</v>
      </c>
      <c r="K165" s="12" t="s">
        <v>1358</v>
      </c>
      <c r="L165" s="13" t="s">
        <v>1358</v>
      </c>
      <c r="M165" s="13" t="s">
        <v>1358</v>
      </c>
      <c r="O165" s="14">
        <v>0</v>
      </c>
      <c r="P165" s="12">
        <v>13109.18</v>
      </c>
      <c r="R165" s="14">
        <v>13109.18</v>
      </c>
      <c r="S165" s="15">
        <v>13109.18</v>
      </c>
      <c r="T165" s="15"/>
    </row>
    <row r="166" spans="1:20">
      <c r="A166" t="s">
        <v>1669</v>
      </c>
      <c r="B166" t="s">
        <v>334</v>
      </c>
      <c r="C166" t="s">
        <v>1356</v>
      </c>
      <c r="D166" t="s">
        <v>1670</v>
      </c>
      <c r="E166" s="8">
        <v>1125</v>
      </c>
      <c r="F166" s="8">
        <v>1125</v>
      </c>
      <c r="G166" s="8">
        <v>0</v>
      </c>
      <c r="H166" s="8">
        <v>0</v>
      </c>
      <c r="I166" s="8">
        <v>0</v>
      </c>
      <c r="J166" s="8">
        <v>6.48</v>
      </c>
      <c r="K166" s="12" t="s">
        <v>1358</v>
      </c>
      <c r="L166" s="13" t="s">
        <v>1358</v>
      </c>
      <c r="M166" s="13" t="s">
        <v>1358</v>
      </c>
      <c r="O166" s="14">
        <v>0</v>
      </c>
      <c r="P166" s="12">
        <v>2352.13</v>
      </c>
      <c r="R166" s="14">
        <v>2352.13</v>
      </c>
      <c r="S166" s="15">
        <v>2352.13</v>
      </c>
      <c r="T166" s="15"/>
    </row>
    <row r="167" spans="1:20">
      <c r="A167" t="s">
        <v>1671</v>
      </c>
      <c r="B167" t="s">
        <v>336</v>
      </c>
      <c r="C167" t="s">
        <v>1356</v>
      </c>
      <c r="D167" t="s">
        <v>1672</v>
      </c>
      <c r="E167" s="8">
        <v>303</v>
      </c>
      <c r="F167" s="8">
        <v>303</v>
      </c>
      <c r="G167" s="8">
        <v>0</v>
      </c>
      <c r="H167" s="8">
        <v>0</v>
      </c>
      <c r="I167" s="8">
        <v>0</v>
      </c>
      <c r="J167" s="8">
        <v>2.58</v>
      </c>
      <c r="K167" s="12" t="s">
        <v>1358</v>
      </c>
      <c r="L167" s="13" t="s">
        <v>1358</v>
      </c>
      <c r="M167" s="13" t="s">
        <v>1358</v>
      </c>
      <c r="O167" s="14">
        <v>0</v>
      </c>
      <c r="P167" s="12">
        <v>633.51</v>
      </c>
      <c r="R167" s="14">
        <v>633.51</v>
      </c>
      <c r="S167" s="15">
        <v>633.51</v>
      </c>
      <c r="T167" s="15"/>
    </row>
    <row r="168" spans="1:20">
      <c r="A168" t="s">
        <v>1673</v>
      </c>
      <c r="B168" t="s">
        <v>338</v>
      </c>
      <c r="C168" t="s">
        <v>1356</v>
      </c>
      <c r="D168" t="s">
        <v>1674</v>
      </c>
      <c r="E168" s="8">
        <v>576</v>
      </c>
      <c r="F168" s="8">
        <v>576</v>
      </c>
      <c r="G168" s="8">
        <v>0</v>
      </c>
      <c r="H168" s="8">
        <v>0</v>
      </c>
      <c r="I168" s="8">
        <v>0</v>
      </c>
      <c r="J168" s="8">
        <v>5.62</v>
      </c>
      <c r="K168" s="12" t="s">
        <v>1358</v>
      </c>
      <c r="L168" s="13" t="s">
        <v>1358</v>
      </c>
      <c r="M168" s="13" t="s">
        <v>1358</v>
      </c>
      <c r="O168" s="14">
        <v>0</v>
      </c>
      <c r="P168" s="12">
        <v>1204.29</v>
      </c>
      <c r="R168" s="14">
        <v>1204.29</v>
      </c>
      <c r="S168" s="15">
        <v>1204.29</v>
      </c>
      <c r="T168" s="15"/>
    </row>
    <row r="169" spans="1:20">
      <c r="A169" t="s">
        <v>1675</v>
      </c>
      <c r="B169" t="s">
        <v>340</v>
      </c>
      <c r="C169" t="s">
        <v>1353</v>
      </c>
      <c r="D169" t="s">
        <v>1676</v>
      </c>
      <c r="E169" s="8">
        <v>14661</v>
      </c>
      <c r="F169" s="8">
        <v>14661</v>
      </c>
      <c r="G169" s="8">
        <v>0</v>
      </c>
      <c r="H169" s="8">
        <v>22049</v>
      </c>
      <c r="I169" s="8">
        <v>42382</v>
      </c>
      <c r="J169" s="8">
        <v>948.5</v>
      </c>
      <c r="K169" s="12">
        <v>35836.14</v>
      </c>
      <c r="L169" s="13">
        <v>191817.94</v>
      </c>
      <c r="M169" s="13">
        <v>11051.38</v>
      </c>
      <c r="O169" s="14">
        <v>238705.46</v>
      </c>
      <c r="P169" s="12">
        <v>0</v>
      </c>
      <c r="R169" s="14">
        <v>0</v>
      </c>
      <c r="S169" s="15">
        <v>238705.46</v>
      </c>
      <c r="T169" s="15"/>
    </row>
    <row r="170" spans="1:20">
      <c r="A170" t="s">
        <v>1677</v>
      </c>
      <c r="B170" t="s">
        <v>342</v>
      </c>
      <c r="C170" t="s">
        <v>1356</v>
      </c>
      <c r="D170" t="s">
        <v>1678</v>
      </c>
      <c r="E170" s="8">
        <v>8301</v>
      </c>
      <c r="F170" s="8">
        <v>8301</v>
      </c>
      <c r="G170" s="8">
        <v>0</v>
      </c>
      <c r="H170" s="8">
        <v>0</v>
      </c>
      <c r="I170" s="8">
        <v>0</v>
      </c>
      <c r="J170" s="8">
        <v>59.29</v>
      </c>
      <c r="K170" s="12" t="s">
        <v>1358</v>
      </c>
      <c r="L170" s="13" t="s">
        <v>1358</v>
      </c>
      <c r="M170" s="13" t="s">
        <v>1358</v>
      </c>
      <c r="O170" s="14">
        <v>0</v>
      </c>
      <c r="P170" s="12">
        <v>17355.560000000001</v>
      </c>
      <c r="R170" s="14">
        <v>17355.560000000001</v>
      </c>
      <c r="S170" s="15">
        <v>17355.560000000001</v>
      </c>
      <c r="T170" s="15"/>
    </row>
    <row r="171" spans="1:20">
      <c r="A171" t="s">
        <v>1679</v>
      </c>
      <c r="B171" t="s">
        <v>344</v>
      </c>
      <c r="C171" t="s">
        <v>1356</v>
      </c>
      <c r="D171" t="s">
        <v>1680</v>
      </c>
      <c r="E171" s="8">
        <v>2279</v>
      </c>
      <c r="F171" s="8">
        <v>2279</v>
      </c>
      <c r="G171" s="8">
        <v>0</v>
      </c>
      <c r="H171" s="8">
        <v>0</v>
      </c>
      <c r="I171" s="8">
        <v>0</v>
      </c>
      <c r="J171" s="8">
        <v>17.73</v>
      </c>
      <c r="K171" s="12" t="s">
        <v>1358</v>
      </c>
      <c r="L171" s="13" t="s">
        <v>1358</v>
      </c>
      <c r="M171" s="13" t="s">
        <v>1358</v>
      </c>
      <c r="O171" s="14">
        <v>0</v>
      </c>
      <c r="P171" s="12">
        <v>4764.8900000000003</v>
      </c>
      <c r="R171" s="14">
        <v>4764.8900000000003</v>
      </c>
      <c r="S171" s="15">
        <v>4764.8900000000003</v>
      </c>
      <c r="T171" s="15"/>
    </row>
    <row r="172" spans="1:20">
      <c r="A172" t="s">
        <v>1681</v>
      </c>
      <c r="B172" t="s">
        <v>346</v>
      </c>
      <c r="C172" t="s">
        <v>1356</v>
      </c>
      <c r="D172" t="s">
        <v>1682</v>
      </c>
      <c r="E172" s="8">
        <v>2965</v>
      </c>
      <c r="F172" s="8">
        <v>2965</v>
      </c>
      <c r="G172" s="8">
        <v>0</v>
      </c>
      <c r="H172" s="8">
        <v>0</v>
      </c>
      <c r="I172" s="8">
        <v>0</v>
      </c>
      <c r="J172" s="8">
        <v>20.62</v>
      </c>
      <c r="K172" s="12" t="s">
        <v>1358</v>
      </c>
      <c r="L172" s="13" t="s">
        <v>1358</v>
      </c>
      <c r="M172" s="13" t="s">
        <v>1358</v>
      </c>
      <c r="O172" s="14">
        <v>0</v>
      </c>
      <c r="P172" s="12">
        <v>6199.16</v>
      </c>
      <c r="R172" s="14">
        <v>6199.16</v>
      </c>
      <c r="S172" s="15">
        <v>6199.16</v>
      </c>
      <c r="T172" s="15"/>
    </row>
    <row r="173" spans="1:20">
      <c r="A173" t="s">
        <v>1683</v>
      </c>
      <c r="B173" t="s">
        <v>348</v>
      </c>
      <c r="C173" t="s">
        <v>1356</v>
      </c>
      <c r="D173" t="s">
        <v>1684</v>
      </c>
      <c r="E173" s="8">
        <v>545</v>
      </c>
      <c r="F173" s="8">
        <v>545</v>
      </c>
      <c r="G173" s="8">
        <v>0</v>
      </c>
      <c r="H173" s="8">
        <v>0</v>
      </c>
      <c r="I173" s="8">
        <v>0</v>
      </c>
      <c r="J173" s="8">
        <v>5.32</v>
      </c>
      <c r="K173" s="12" t="s">
        <v>1358</v>
      </c>
      <c r="L173" s="13" t="s">
        <v>1358</v>
      </c>
      <c r="M173" s="13" t="s">
        <v>1358</v>
      </c>
      <c r="O173" s="14">
        <v>0</v>
      </c>
      <c r="P173" s="12">
        <v>1139.47</v>
      </c>
      <c r="R173" s="14">
        <v>1139.47</v>
      </c>
      <c r="S173" s="15">
        <v>1139.47</v>
      </c>
      <c r="T173" s="15"/>
    </row>
    <row r="174" spans="1:20">
      <c r="A174" t="s">
        <v>1685</v>
      </c>
      <c r="B174" t="s">
        <v>350</v>
      </c>
      <c r="C174" t="s">
        <v>1356</v>
      </c>
      <c r="D174" t="s">
        <v>1686</v>
      </c>
      <c r="E174" s="8">
        <v>1638</v>
      </c>
      <c r="F174" s="8">
        <v>1638</v>
      </c>
      <c r="G174" s="8">
        <v>0</v>
      </c>
      <c r="H174" s="8">
        <v>0</v>
      </c>
      <c r="I174" s="8">
        <v>0</v>
      </c>
      <c r="J174" s="8">
        <v>10.73</v>
      </c>
      <c r="K174" s="12" t="s">
        <v>1358</v>
      </c>
      <c r="L174" s="13" t="s">
        <v>1358</v>
      </c>
      <c r="M174" s="13" t="s">
        <v>1358</v>
      </c>
      <c r="O174" s="14">
        <v>0</v>
      </c>
      <c r="P174" s="12">
        <v>3424.7</v>
      </c>
      <c r="R174" s="14">
        <v>3424.7</v>
      </c>
      <c r="S174" s="15">
        <v>3424.7</v>
      </c>
      <c r="T174" s="15"/>
    </row>
    <row r="175" spans="1:20">
      <c r="A175" t="s">
        <v>1687</v>
      </c>
      <c r="B175" t="s">
        <v>352</v>
      </c>
      <c r="C175" t="s">
        <v>1356</v>
      </c>
      <c r="D175" t="s">
        <v>1688</v>
      </c>
      <c r="E175" s="8">
        <v>194</v>
      </c>
      <c r="F175" s="8">
        <v>194</v>
      </c>
      <c r="G175" s="8">
        <v>0</v>
      </c>
      <c r="H175" s="8">
        <v>0</v>
      </c>
      <c r="I175" s="8">
        <v>0</v>
      </c>
      <c r="J175" s="8">
        <v>4.3600000000000003</v>
      </c>
      <c r="K175" s="12" t="s">
        <v>1358</v>
      </c>
      <c r="L175" s="13" t="s">
        <v>1358</v>
      </c>
      <c r="M175" s="13" t="s">
        <v>1358</v>
      </c>
      <c r="O175" s="14">
        <v>0</v>
      </c>
      <c r="P175" s="12">
        <v>405.61</v>
      </c>
      <c r="R175" s="14">
        <v>405.61</v>
      </c>
      <c r="S175" s="15">
        <v>405.61</v>
      </c>
      <c r="T175" s="15"/>
    </row>
    <row r="176" spans="1:20">
      <c r="A176" t="s">
        <v>1689</v>
      </c>
      <c r="B176" t="s">
        <v>354</v>
      </c>
      <c r="C176" t="s">
        <v>1356</v>
      </c>
      <c r="D176" t="s">
        <v>1690</v>
      </c>
      <c r="E176" s="8">
        <v>131</v>
      </c>
      <c r="F176" s="8">
        <v>131</v>
      </c>
      <c r="G176" s="8">
        <v>0</v>
      </c>
      <c r="H176" s="8">
        <v>0</v>
      </c>
      <c r="I176" s="8">
        <v>0</v>
      </c>
      <c r="J176" s="8">
        <v>0.8</v>
      </c>
      <c r="K176" s="12" t="s">
        <v>1358</v>
      </c>
      <c r="L176" s="13" t="s">
        <v>1358</v>
      </c>
      <c r="M176" s="13" t="s">
        <v>1358</v>
      </c>
      <c r="O176" s="14">
        <v>0</v>
      </c>
      <c r="P176" s="12">
        <v>273.89</v>
      </c>
      <c r="R176" s="14">
        <v>273.89</v>
      </c>
      <c r="S176" s="15">
        <v>273.89</v>
      </c>
      <c r="T176" s="15"/>
    </row>
    <row r="177" spans="1:20">
      <c r="A177" t="s">
        <v>1691</v>
      </c>
      <c r="B177" t="s">
        <v>356</v>
      </c>
      <c r="C177" t="s">
        <v>1356</v>
      </c>
      <c r="D177" t="s">
        <v>1692</v>
      </c>
      <c r="E177" s="8">
        <v>1338</v>
      </c>
      <c r="F177" s="8">
        <v>1338</v>
      </c>
      <c r="G177" s="8">
        <v>0</v>
      </c>
      <c r="H177" s="8">
        <v>0</v>
      </c>
      <c r="I177" s="8">
        <v>0</v>
      </c>
      <c r="J177" s="8">
        <v>7.41</v>
      </c>
      <c r="K177" s="12" t="s">
        <v>1358</v>
      </c>
      <c r="L177" s="13" t="s">
        <v>1358</v>
      </c>
      <c r="M177" s="13" t="s">
        <v>1358</v>
      </c>
      <c r="O177" s="14">
        <v>0</v>
      </c>
      <c r="P177" s="12">
        <v>2797.46</v>
      </c>
      <c r="R177" s="14">
        <v>2797.46</v>
      </c>
      <c r="S177" s="15">
        <v>2797.46</v>
      </c>
      <c r="T177" s="15"/>
    </row>
    <row r="178" spans="1:20">
      <c r="A178" t="s">
        <v>1693</v>
      </c>
      <c r="B178" t="s">
        <v>358</v>
      </c>
      <c r="C178" t="s">
        <v>1356</v>
      </c>
      <c r="D178" t="s">
        <v>1694</v>
      </c>
      <c r="E178" s="8">
        <v>706</v>
      </c>
      <c r="F178" s="8">
        <v>706</v>
      </c>
      <c r="G178" s="8">
        <v>0</v>
      </c>
      <c r="H178" s="8">
        <v>0</v>
      </c>
      <c r="I178" s="8">
        <v>0</v>
      </c>
      <c r="J178" s="8">
        <v>11.88</v>
      </c>
      <c r="K178" s="12" t="s">
        <v>1358</v>
      </c>
      <c r="L178" s="13" t="s">
        <v>1358</v>
      </c>
      <c r="M178" s="13" t="s">
        <v>1358</v>
      </c>
      <c r="O178" s="14">
        <v>0</v>
      </c>
      <c r="P178" s="12">
        <v>1476.09</v>
      </c>
      <c r="R178" s="14">
        <v>1476.09</v>
      </c>
      <c r="S178" s="15">
        <v>1476.09</v>
      </c>
      <c r="T178" s="15"/>
    </row>
    <row r="179" spans="1:20">
      <c r="A179" t="s">
        <v>1695</v>
      </c>
      <c r="B179" t="s">
        <v>360</v>
      </c>
      <c r="C179" t="s">
        <v>1356</v>
      </c>
      <c r="D179" t="s">
        <v>1696</v>
      </c>
      <c r="E179" s="8">
        <v>253</v>
      </c>
      <c r="F179" s="8">
        <v>253</v>
      </c>
      <c r="G179" s="8">
        <v>0</v>
      </c>
      <c r="H179" s="8">
        <v>0</v>
      </c>
      <c r="I179" s="8">
        <v>0</v>
      </c>
      <c r="J179" s="8">
        <v>4.07</v>
      </c>
      <c r="K179" s="12" t="s">
        <v>1358</v>
      </c>
      <c r="L179" s="13" t="s">
        <v>1358</v>
      </c>
      <c r="M179" s="13" t="s">
        <v>1358</v>
      </c>
      <c r="O179" s="14">
        <v>0</v>
      </c>
      <c r="P179" s="12">
        <v>528.97</v>
      </c>
      <c r="R179" s="14">
        <v>528.97</v>
      </c>
      <c r="S179" s="15">
        <v>528.97</v>
      </c>
      <c r="T179" s="15"/>
    </row>
    <row r="180" spans="1:20">
      <c r="A180" t="s">
        <v>1697</v>
      </c>
      <c r="B180" t="s">
        <v>362</v>
      </c>
      <c r="C180" t="s">
        <v>1353</v>
      </c>
      <c r="D180" t="s">
        <v>1698</v>
      </c>
      <c r="E180" s="8">
        <v>20392</v>
      </c>
      <c r="F180" s="8">
        <v>20392</v>
      </c>
      <c r="G180" s="8">
        <v>0</v>
      </c>
      <c r="H180" s="8">
        <v>40909</v>
      </c>
      <c r="I180" s="8">
        <v>67839</v>
      </c>
      <c r="J180" s="8">
        <v>795.55</v>
      </c>
      <c r="K180" s="12">
        <v>57361.32</v>
      </c>
      <c r="L180" s="13">
        <v>160886.41</v>
      </c>
      <c r="M180" s="13">
        <v>11051.38</v>
      </c>
      <c r="O180" s="14">
        <v>229299.11</v>
      </c>
      <c r="P180" s="12">
        <v>0</v>
      </c>
      <c r="R180" s="14">
        <v>0</v>
      </c>
      <c r="S180" s="15">
        <v>229299.11</v>
      </c>
      <c r="T180" s="15"/>
    </row>
    <row r="181" spans="1:20">
      <c r="A181" t="s">
        <v>1699</v>
      </c>
      <c r="B181" t="s">
        <v>364</v>
      </c>
      <c r="C181" t="s">
        <v>1356</v>
      </c>
      <c r="D181" t="s">
        <v>1700</v>
      </c>
      <c r="E181" s="8">
        <v>28310</v>
      </c>
      <c r="F181" s="8">
        <v>28310</v>
      </c>
      <c r="G181" s="8">
        <v>0</v>
      </c>
      <c r="H181" s="8">
        <v>0</v>
      </c>
      <c r="I181" s="8">
        <v>0</v>
      </c>
      <c r="J181" s="8">
        <v>165.85</v>
      </c>
      <c r="K181" s="12" t="s">
        <v>1358</v>
      </c>
      <c r="L181" s="13" t="s">
        <v>1358</v>
      </c>
      <c r="M181" s="13" t="s">
        <v>1358</v>
      </c>
      <c r="O181" s="14">
        <v>0</v>
      </c>
      <c r="P181" s="12">
        <v>59189.95</v>
      </c>
      <c r="R181" s="14">
        <v>59189.95</v>
      </c>
      <c r="S181" s="15">
        <v>59189.95</v>
      </c>
      <c r="T181" s="15"/>
    </row>
    <row r="182" spans="1:20">
      <c r="A182" t="s">
        <v>1701</v>
      </c>
      <c r="B182" t="s">
        <v>366</v>
      </c>
      <c r="C182" t="s">
        <v>1356</v>
      </c>
      <c r="D182" t="s">
        <v>1702</v>
      </c>
      <c r="E182" s="8">
        <v>6157</v>
      </c>
      <c r="F182" s="8">
        <v>6157</v>
      </c>
      <c r="G182" s="8">
        <v>0</v>
      </c>
      <c r="H182" s="8">
        <v>0</v>
      </c>
      <c r="I182" s="8">
        <v>0</v>
      </c>
      <c r="J182" s="8">
        <v>34.67</v>
      </c>
      <c r="K182" s="12" t="s">
        <v>1358</v>
      </c>
      <c r="L182" s="13" t="s">
        <v>1358</v>
      </c>
      <c r="M182" s="13" t="s">
        <v>1358</v>
      </c>
      <c r="O182" s="14">
        <v>0</v>
      </c>
      <c r="P182" s="12">
        <v>12872.93</v>
      </c>
      <c r="R182" s="14">
        <v>12872.93</v>
      </c>
      <c r="S182" s="15">
        <v>12872.93</v>
      </c>
      <c r="T182" s="15"/>
    </row>
    <row r="183" spans="1:20">
      <c r="A183" t="s">
        <v>1703</v>
      </c>
      <c r="B183" t="s">
        <v>368</v>
      </c>
      <c r="C183" t="s">
        <v>1356</v>
      </c>
      <c r="D183" t="s">
        <v>1704</v>
      </c>
      <c r="E183" s="8">
        <v>2682</v>
      </c>
      <c r="F183" s="8">
        <v>2682</v>
      </c>
      <c r="G183" s="8">
        <v>0</v>
      </c>
      <c r="H183" s="8">
        <v>0</v>
      </c>
      <c r="I183" s="8">
        <v>0</v>
      </c>
      <c r="J183" s="8">
        <v>24.29</v>
      </c>
      <c r="K183" s="12" t="s">
        <v>1358</v>
      </c>
      <c r="L183" s="13" t="s">
        <v>1358</v>
      </c>
      <c r="M183" s="13" t="s">
        <v>1358</v>
      </c>
      <c r="O183" s="14">
        <v>0</v>
      </c>
      <c r="P183" s="12">
        <v>5607.47</v>
      </c>
      <c r="R183" s="14">
        <v>5607.47</v>
      </c>
      <c r="S183" s="15">
        <v>5607.47</v>
      </c>
      <c r="T183" s="15"/>
    </row>
    <row r="184" spans="1:20">
      <c r="A184" t="s">
        <v>1705</v>
      </c>
      <c r="B184" t="s">
        <v>370</v>
      </c>
      <c r="C184" t="s">
        <v>1356</v>
      </c>
      <c r="D184" t="s">
        <v>1706</v>
      </c>
      <c r="E184" s="8">
        <v>268</v>
      </c>
      <c r="F184" s="8">
        <v>268</v>
      </c>
      <c r="G184" s="8">
        <v>0</v>
      </c>
      <c r="H184" s="8">
        <v>0</v>
      </c>
      <c r="I184" s="8">
        <v>0</v>
      </c>
      <c r="J184" s="8">
        <v>3.28</v>
      </c>
      <c r="K184" s="12" t="s">
        <v>1358</v>
      </c>
      <c r="L184" s="13" t="s">
        <v>1358</v>
      </c>
      <c r="M184" s="13" t="s">
        <v>1358</v>
      </c>
      <c r="O184" s="14">
        <v>0</v>
      </c>
      <c r="P184" s="12">
        <v>560.33000000000004</v>
      </c>
      <c r="R184" s="14">
        <v>560.33000000000004</v>
      </c>
      <c r="S184" s="15">
        <v>560.33000000000004</v>
      </c>
      <c r="T184" s="15"/>
    </row>
    <row r="185" spans="1:20">
      <c r="A185" t="s">
        <v>1707</v>
      </c>
      <c r="B185" t="s">
        <v>372</v>
      </c>
      <c r="C185" t="s">
        <v>1356</v>
      </c>
      <c r="D185" t="s">
        <v>1708</v>
      </c>
      <c r="E185" s="8">
        <v>1516</v>
      </c>
      <c r="F185" s="8">
        <v>1516</v>
      </c>
      <c r="G185" s="8">
        <v>0</v>
      </c>
      <c r="H185" s="8">
        <v>0</v>
      </c>
      <c r="I185" s="8">
        <v>0</v>
      </c>
      <c r="J185" s="8">
        <v>14.84</v>
      </c>
      <c r="K185" s="12" t="s">
        <v>1358</v>
      </c>
      <c r="L185" s="13" t="s">
        <v>1358</v>
      </c>
      <c r="M185" s="13" t="s">
        <v>1358</v>
      </c>
      <c r="O185" s="14">
        <v>0</v>
      </c>
      <c r="P185" s="12">
        <v>3169.62</v>
      </c>
      <c r="R185" s="14">
        <v>3169.62</v>
      </c>
      <c r="S185" s="15">
        <v>3169.62</v>
      </c>
      <c r="T185" s="15"/>
    </row>
    <row r="186" spans="1:20">
      <c r="A186" t="s">
        <v>1709</v>
      </c>
      <c r="B186" t="s">
        <v>374</v>
      </c>
      <c r="C186" t="s">
        <v>1356</v>
      </c>
      <c r="D186" t="s">
        <v>1710</v>
      </c>
      <c r="E186" s="8">
        <v>494</v>
      </c>
      <c r="F186" s="8">
        <v>494</v>
      </c>
      <c r="G186" s="8">
        <v>0</v>
      </c>
      <c r="H186" s="8">
        <v>0</v>
      </c>
      <c r="I186" s="8">
        <v>0</v>
      </c>
      <c r="J186" s="8">
        <v>6.25</v>
      </c>
      <c r="K186" s="12" t="s">
        <v>1358</v>
      </c>
      <c r="L186" s="13" t="s">
        <v>1358</v>
      </c>
      <c r="M186" s="13" t="s">
        <v>1358</v>
      </c>
      <c r="O186" s="14">
        <v>0</v>
      </c>
      <c r="P186" s="12">
        <v>1032.8399999999999</v>
      </c>
      <c r="R186" s="14">
        <v>1032.8399999999999</v>
      </c>
      <c r="S186" s="15">
        <v>1032.8399999999999</v>
      </c>
      <c r="T186" s="15"/>
    </row>
    <row r="187" spans="1:20">
      <c r="A187" t="s">
        <v>1711</v>
      </c>
      <c r="B187" t="s">
        <v>376</v>
      </c>
      <c r="C187" t="s">
        <v>1356</v>
      </c>
      <c r="D187" t="s">
        <v>1712</v>
      </c>
      <c r="E187" s="8">
        <v>918</v>
      </c>
      <c r="F187" s="8">
        <v>918</v>
      </c>
      <c r="G187" s="8">
        <v>0</v>
      </c>
      <c r="H187" s="8">
        <v>0</v>
      </c>
      <c r="I187" s="8">
        <v>0</v>
      </c>
      <c r="J187" s="8">
        <v>7.29</v>
      </c>
      <c r="K187" s="12" t="s">
        <v>1358</v>
      </c>
      <c r="L187" s="13" t="s">
        <v>1358</v>
      </c>
      <c r="M187" s="13" t="s">
        <v>1358</v>
      </c>
      <c r="O187" s="14">
        <v>0</v>
      </c>
      <c r="P187" s="12">
        <v>1919.34</v>
      </c>
      <c r="R187" s="14">
        <v>1919.34</v>
      </c>
      <c r="S187" s="15">
        <v>1919.34</v>
      </c>
      <c r="T187" s="15"/>
    </row>
    <row r="188" spans="1:20">
      <c r="A188" t="s">
        <v>1713</v>
      </c>
      <c r="B188" t="s">
        <v>378</v>
      </c>
      <c r="C188" t="s">
        <v>1356</v>
      </c>
      <c r="D188" t="s">
        <v>1714</v>
      </c>
      <c r="E188" s="8">
        <v>1075</v>
      </c>
      <c r="F188" s="8">
        <v>1075</v>
      </c>
      <c r="G188" s="8">
        <v>0</v>
      </c>
      <c r="H188" s="8">
        <v>0</v>
      </c>
      <c r="I188" s="8">
        <v>0</v>
      </c>
      <c r="J188" s="8">
        <v>8.64</v>
      </c>
      <c r="K188" s="12" t="s">
        <v>1358</v>
      </c>
      <c r="L188" s="13" t="s">
        <v>1358</v>
      </c>
      <c r="M188" s="13" t="s">
        <v>1358</v>
      </c>
      <c r="O188" s="14">
        <v>0</v>
      </c>
      <c r="P188" s="12">
        <v>2247.59</v>
      </c>
      <c r="R188" s="14">
        <v>2247.59</v>
      </c>
      <c r="S188" s="15">
        <v>2247.59</v>
      </c>
      <c r="T188" s="15"/>
    </row>
    <row r="189" spans="1:20">
      <c r="A189" t="s">
        <v>1715</v>
      </c>
      <c r="B189" t="s">
        <v>380</v>
      </c>
      <c r="C189" t="s">
        <v>1356</v>
      </c>
      <c r="D189" t="s">
        <v>1716</v>
      </c>
      <c r="E189" s="8">
        <v>3821</v>
      </c>
      <c r="F189" s="8">
        <v>3821</v>
      </c>
      <c r="G189" s="8">
        <v>0</v>
      </c>
      <c r="H189" s="8">
        <v>0</v>
      </c>
      <c r="I189" s="8">
        <v>0</v>
      </c>
      <c r="J189" s="8">
        <v>18.260000000000002</v>
      </c>
      <c r="K189" s="12" t="s">
        <v>1358</v>
      </c>
      <c r="L189" s="13" t="s">
        <v>1358</v>
      </c>
      <c r="M189" s="13" t="s">
        <v>1358</v>
      </c>
      <c r="O189" s="14">
        <v>0</v>
      </c>
      <c r="P189" s="12">
        <v>7988.87</v>
      </c>
      <c r="R189" s="14">
        <v>7988.87</v>
      </c>
      <c r="S189" s="15">
        <v>7988.87</v>
      </c>
      <c r="T189" s="15"/>
    </row>
    <row r="190" spans="1:20">
      <c r="A190" t="s">
        <v>1717</v>
      </c>
      <c r="B190" t="s">
        <v>382</v>
      </c>
      <c r="C190" t="s">
        <v>1356</v>
      </c>
      <c r="D190" t="s">
        <v>1718</v>
      </c>
      <c r="E190" s="8">
        <v>790</v>
      </c>
      <c r="F190" s="8">
        <v>790</v>
      </c>
      <c r="G190" s="8">
        <v>0</v>
      </c>
      <c r="H190" s="8">
        <v>0</v>
      </c>
      <c r="I190" s="8">
        <v>0</v>
      </c>
      <c r="J190" s="8">
        <v>5.59</v>
      </c>
      <c r="K190" s="12" t="s">
        <v>1358</v>
      </c>
      <c r="L190" s="13" t="s">
        <v>1358</v>
      </c>
      <c r="M190" s="13" t="s">
        <v>1358</v>
      </c>
      <c r="O190" s="14">
        <v>0</v>
      </c>
      <c r="P190" s="12">
        <v>1651.72</v>
      </c>
      <c r="R190" s="14">
        <v>1651.72</v>
      </c>
      <c r="S190" s="15">
        <v>1651.72</v>
      </c>
      <c r="T190" s="15"/>
    </row>
    <row r="191" spans="1:20">
      <c r="A191" t="s">
        <v>1719</v>
      </c>
      <c r="B191" t="s">
        <v>384</v>
      </c>
      <c r="C191" t="s">
        <v>1353</v>
      </c>
      <c r="D191" t="s">
        <v>1720</v>
      </c>
      <c r="E191" s="8">
        <v>18953</v>
      </c>
      <c r="F191" s="8">
        <v>18953</v>
      </c>
      <c r="G191" s="8">
        <v>0</v>
      </c>
      <c r="H191" s="8">
        <v>20579</v>
      </c>
      <c r="I191" s="8">
        <v>40460</v>
      </c>
      <c r="J191" s="8">
        <v>870.94</v>
      </c>
      <c r="K191" s="12">
        <v>34210.99</v>
      </c>
      <c r="L191" s="13">
        <v>176132.75</v>
      </c>
      <c r="M191" s="13">
        <v>11051.38</v>
      </c>
      <c r="O191" s="14">
        <v>221395.12</v>
      </c>
      <c r="P191" s="12">
        <v>0</v>
      </c>
      <c r="R191" s="14">
        <v>0</v>
      </c>
      <c r="S191" s="15">
        <v>221395.12</v>
      </c>
      <c r="T191" s="15"/>
    </row>
    <row r="192" spans="1:20">
      <c r="A192" t="s">
        <v>1721</v>
      </c>
      <c r="B192" t="s">
        <v>386</v>
      </c>
      <c r="C192" t="s">
        <v>1356</v>
      </c>
      <c r="D192" t="s">
        <v>1722</v>
      </c>
      <c r="E192" s="8">
        <v>5133</v>
      </c>
      <c r="F192" s="8">
        <v>5133</v>
      </c>
      <c r="G192" s="8">
        <v>0</v>
      </c>
      <c r="H192" s="8">
        <v>0</v>
      </c>
      <c r="I192" s="8">
        <v>0</v>
      </c>
      <c r="J192" s="8">
        <v>39.46</v>
      </c>
      <c r="K192" s="12" t="s">
        <v>1358</v>
      </c>
      <c r="L192" s="13" t="s">
        <v>1358</v>
      </c>
      <c r="M192" s="13" t="s">
        <v>1358</v>
      </c>
      <c r="O192" s="14">
        <v>0</v>
      </c>
      <c r="P192" s="12">
        <v>10731.97</v>
      </c>
      <c r="R192" s="14">
        <v>10731.97</v>
      </c>
      <c r="S192" s="15">
        <v>10731.97</v>
      </c>
      <c r="T192" s="15"/>
    </row>
    <row r="193" spans="1:20">
      <c r="A193" t="s">
        <v>1723</v>
      </c>
      <c r="B193" t="s">
        <v>388</v>
      </c>
      <c r="C193" t="s">
        <v>1356</v>
      </c>
      <c r="D193" t="s">
        <v>1724</v>
      </c>
      <c r="E193" s="8">
        <v>1983</v>
      </c>
      <c r="F193" s="8">
        <v>1983</v>
      </c>
      <c r="G193" s="8">
        <v>0</v>
      </c>
      <c r="H193" s="8">
        <v>0</v>
      </c>
      <c r="I193" s="8">
        <v>0</v>
      </c>
      <c r="J193" s="8">
        <v>24.88</v>
      </c>
      <c r="K193" s="12" t="s">
        <v>1358</v>
      </c>
      <c r="L193" s="13" t="s">
        <v>1358</v>
      </c>
      <c r="M193" s="13" t="s">
        <v>1358</v>
      </c>
      <c r="O193" s="14">
        <v>0</v>
      </c>
      <c r="P193" s="12">
        <v>4146.01</v>
      </c>
      <c r="R193" s="14">
        <v>4146.01</v>
      </c>
      <c r="S193" s="15">
        <v>4146.01</v>
      </c>
      <c r="T193" s="15"/>
    </row>
    <row r="194" spans="1:20">
      <c r="A194" t="s">
        <v>1725</v>
      </c>
      <c r="B194" t="s">
        <v>390</v>
      </c>
      <c r="C194" t="s">
        <v>1356</v>
      </c>
      <c r="D194" t="s">
        <v>1726</v>
      </c>
      <c r="E194" s="8">
        <v>2289</v>
      </c>
      <c r="F194" s="8">
        <v>2289</v>
      </c>
      <c r="G194" s="8">
        <v>0</v>
      </c>
      <c r="H194" s="8">
        <v>0</v>
      </c>
      <c r="I194" s="8">
        <v>0</v>
      </c>
      <c r="J194" s="8">
        <v>15.55</v>
      </c>
      <c r="K194" s="12" t="s">
        <v>1358</v>
      </c>
      <c r="L194" s="13" t="s">
        <v>1358</v>
      </c>
      <c r="M194" s="13" t="s">
        <v>1358</v>
      </c>
      <c r="O194" s="14">
        <v>0</v>
      </c>
      <c r="P194" s="12">
        <v>4785.79</v>
      </c>
      <c r="R194" s="14">
        <v>4785.79</v>
      </c>
      <c r="S194" s="15">
        <v>4785.79</v>
      </c>
      <c r="T194" s="15"/>
    </row>
    <row r="195" spans="1:20">
      <c r="A195" t="s">
        <v>1727</v>
      </c>
      <c r="B195" t="s">
        <v>392</v>
      </c>
      <c r="C195" t="s">
        <v>1356</v>
      </c>
      <c r="D195" t="s">
        <v>1728</v>
      </c>
      <c r="E195" s="8">
        <v>625</v>
      </c>
      <c r="F195" s="8">
        <v>625</v>
      </c>
      <c r="G195" s="8">
        <v>0</v>
      </c>
      <c r="H195" s="8">
        <v>0</v>
      </c>
      <c r="I195" s="8">
        <v>0</v>
      </c>
      <c r="J195" s="8">
        <v>6.36</v>
      </c>
      <c r="K195" s="12" t="s">
        <v>1358</v>
      </c>
      <c r="L195" s="13" t="s">
        <v>1358</v>
      </c>
      <c r="M195" s="13" t="s">
        <v>1358</v>
      </c>
      <c r="O195" s="14">
        <v>0</v>
      </c>
      <c r="P195" s="12">
        <v>1306.74</v>
      </c>
      <c r="R195" s="14">
        <v>1306.74</v>
      </c>
      <c r="S195" s="15">
        <v>1306.74</v>
      </c>
      <c r="T195" s="15"/>
    </row>
    <row r="196" spans="1:20">
      <c r="A196" t="s">
        <v>1729</v>
      </c>
      <c r="B196" t="s">
        <v>394</v>
      </c>
      <c r="C196" t="s">
        <v>1356</v>
      </c>
      <c r="D196" t="s">
        <v>1730</v>
      </c>
      <c r="E196" s="8">
        <v>159</v>
      </c>
      <c r="F196" s="8">
        <v>159</v>
      </c>
      <c r="G196" s="8">
        <v>0</v>
      </c>
      <c r="H196" s="8">
        <v>0</v>
      </c>
      <c r="I196" s="8">
        <v>0</v>
      </c>
      <c r="J196" s="8">
        <v>4.4400000000000004</v>
      </c>
      <c r="K196" s="12" t="s">
        <v>1358</v>
      </c>
      <c r="L196" s="13" t="s">
        <v>1358</v>
      </c>
      <c r="M196" s="13" t="s">
        <v>1358</v>
      </c>
      <c r="O196" s="14">
        <v>0</v>
      </c>
      <c r="P196" s="12">
        <v>332.43</v>
      </c>
      <c r="R196" s="14">
        <v>332.43</v>
      </c>
      <c r="S196" s="15">
        <v>332.43</v>
      </c>
      <c r="T196" s="15"/>
    </row>
    <row r="197" spans="1:20">
      <c r="A197" t="s">
        <v>1731</v>
      </c>
      <c r="B197" t="s">
        <v>396</v>
      </c>
      <c r="C197" t="s">
        <v>1356</v>
      </c>
      <c r="D197" t="s">
        <v>1732</v>
      </c>
      <c r="E197" s="8">
        <v>268</v>
      </c>
      <c r="F197" s="8">
        <v>268</v>
      </c>
      <c r="G197" s="8">
        <v>0</v>
      </c>
      <c r="H197" s="8">
        <v>0</v>
      </c>
      <c r="I197" s="8">
        <v>0</v>
      </c>
      <c r="J197" s="8">
        <v>2.9</v>
      </c>
      <c r="K197" s="12" t="s">
        <v>1358</v>
      </c>
      <c r="L197" s="13" t="s">
        <v>1358</v>
      </c>
      <c r="M197" s="13" t="s">
        <v>1358</v>
      </c>
      <c r="O197" s="14">
        <v>0</v>
      </c>
      <c r="P197" s="12">
        <v>560.33000000000004</v>
      </c>
      <c r="R197" s="14">
        <v>560.33000000000004</v>
      </c>
      <c r="S197" s="15">
        <v>560.33000000000004</v>
      </c>
      <c r="T197" s="15"/>
    </row>
    <row r="198" spans="1:20">
      <c r="A198" t="s">
        <v>1733</v>
      </c>
      <c r="B198" t="s">
        <v>398</v>
      </c>
      <c r="C198" t="s">
        <v>1356</v>
      </c>
      <c r="D198" t="s">
        <v>1734</v>
      </c>
      <c r="E198" s="8">
        <v>1393</v>
      </c>
      <c r="F198" s="8">
        <v>1393</v>
      </c>
      <c r="G198" s="8">
        <v>0</v>
      </c>
      <c r="H198" s="8">
        <v>0</v>
      </c>
      <c r="I198" s="8">
        <v>0</v>
      </c>
      <c r="J198" s="8">
        <v>12.94</v>
      </c>
      <c r="K198" s="12" t="s">
        <v>1358</v>
      </c>
      <c r="L198" s="13" t="s">
        <v>1358</v>
      </c>
      <c r="M198" s="13" t="s">
        <v>1358</v>
      </c>
      <c r="O198" s="14">
        <v>0</v>
      </c>
      <c r="P198" s="12">
        <v>2912.45</v>
      </c>
      <c r="R198" s="14">
        <v>2912.45</v>
      </c>
      <c r="S198" s="15">
        <v>2912.45</v>
      </c>
      <c r="T198" s="15"/>
    </row>
    <row r="199" spans="1:20">
      <c r="A199" t="s">
        <v>1735</v>
      </c>
      <c r="B199" t="s">
        <v>400</v>
      </c>
      <c r="C199" t="s">
        <v>1353</v>
      </c>
      <c r="D199" t="s">
        <v>1736</v>
      </c>
      <c r="E199" s="8">
        <v>22085</v>
      </c>
      <c r="F199" s="8">
        <v>19975</v>
      </c>
      <c r="G199" s="8">
        <v>0</v>
      </c>
      <c r="H199" s="8">
        <v>307483</v>
      </c>
      <c r="I199" s="8">
        <v>390483</v>
      </c>
      <c r="J199" s="8">
        <v>429.39</v>
      </c>
      <c r="K199" s="12">
        <v>330173.24</v>
      </c>
      <c r="L199" s="13">
        <v>86836.800000000003</v>
      </c>
      <c r="M199" s="13">
        <v>11051.38</v>
      </c>
      <c r="O199" s="14">
        <v>428061.42</v>
      </c>
      <c r="P199" s="12">
        <v>0</v>
      </c>
      <c r="R199" s="14">
        <v>0</v>
      </c>
      <c r="S199" s="15">
        <v>428061.42</v>
      </c>
      <c r="T199" s="15"/>
    </row>
    <row r="200" spans="1:20">
      <c r="A200" t="s">
        <v>1737</v>
      </c>
      <c r="B200" t="s">
        <v>402</v>
      </c>
      <c r="C200" t="s">
        <v>1356</v>
      </c>
      <c r="D200" t="s">
        <v>1738</v>
      </c>
      <c r="E200" s="8">
        <v>99757</v>
      </c>
      <c r="F200" s="8">
        <v>99757</v>
      </c>
      <c r="G200" s="8">
        <v>0</v>
      </c>
      <c r="H200" s="8">
        <v>0</v>
      </c>
      <c r="I200" s="8">
        <v>0</v>
      </c>
      <c r="J200" s="8">
        <v>536.41</v>
      </c>
      <c r="K200" s="12" t="s">
        <v>1358</v>
      </c>
      <c r="L200" s="13" t="s">
        <v>1358</v>
      </c>
      <c r="M200" s="13" t="s">
        <v>1358</v>
      </c>
      <c r="O200" s="14">
        <v>0</v>
      </c>
      <c r="P200" s="12">
        <v>208569.83</v>
      </c>
      <c r="R200" s="14">
        <v>208569.83</v>
      </c>
      <c r="S200" s="15">
        <v>208569.83</v>
      </c>
      <c r="T200" s="15"/>
    </row>
    <row r="201" spans="1:20">
      <c r="A201" t="s">
        <v>1739</v>
      </c>
      <c r="B201" t="s">
        <v>404</v>
      </c>
      <c r="C201" t="s">
        <v>1356</v>
      </c>
      <c r="D201" t="s">
        <v>1740</v>
      </c>
      <c r="E201" s="8">
        <v>69604</v>
      </c>
      <c r="F201" s="8">
        <v>69604</v>
      </c>
      <c r="G201" s="8">
        <v>0</v>
      </c>
      <c r="H201" s="8">
        <v>0</v>
      </c>
      <c r="I201" s="8">
        <v>0</v>
      </c>
      <c r="J201" s="8">
        <v>337.49</v>
      </c>
      <c r="K201" s="12" t="s">
        <v>1358</v>
      </c>
      <c r="L201" s="13" t="s">
        <v>1358</v>
      </c>
      <c r="M201" s="13" t="s">
        <v>1358</v>
      </c>
      <c r="O201" s="14">
        <v>0</v>
      </c>
      <c r="P201" s="12">
        <v>145526.57</v>
      </c>
      <c r="R201" s="14">
        <v>145526.57</v>
      </c>
      <c r="S201" s="15">
        <v>145526.57</v>
      </c>
      <c r="T201" s="15"/>
    </row>
    <row r="202" spans="1:20">
      <c r="A202" t="s">
        <v>1741</v>
      </c>
      <c r="B202" t="s">
        <v>406</v>
      </c>
      <c r="C202" t="s">
        <v>1356</v>
      </c>
      <c r="D202" t="s">
        <v>1742</v>
      </c>
      <c r="E202" s="8">
        <v>1515</v>
      </c>
      <c r="F202" s="8">
        <v>1515</v>
      </c>
      <c r="G202" s="8">
        <v>0</v>
      </c>
      <c r="H202" s="8">
        <v>0</v>
      </c>
      <c r="I202" s="8">
        <v>0</v>
      </c>
      <c r="J202" s="8">
        <v>9.73</v>
      </c>
      <c r="K202" s="12" t="s">
        <v>1358</v>
      </c>
      <c r="L202" s="13" t="s">
        <v>1358</v>
      </c>
      <c r="M202" s="13" t="s">
        <v>1358</v>
      </c>
      <c r="O202" s="14">
        <v>0</v>
      </c>
      <c r="P202" s="12">
        <v>3167.53</v>
      </c>
      <c r="R202" s="14">
        <v>3167.53</v>
      </c>
      <c r="S202" s="15">
        <v>3167.53</v>
      </c>
      <c r="T202" s="15"/>
    </row>
    <row r="203" spans="1:20">
      <c r="A203" t="s">
        <v>1743</v>
      </c>
      <c r="B203" t="s">
        <v>408</v>
      </c>
      <c r="C203" t="s">
        <v>1356</v>
      </c>
      <c r="D203" t="s">
        <v>1744</v>
      </c>
      <c r="E203" s="8">
        <v>712</v>
      </c>
      <c r="F203" s="8">
        <v>712</v>
      </c>
      <c r="G203" s="8">
        <v>0</v>
      </c>
      <c r="H203" s="8">
        <v>0</v>
      </c>
      <c r="I203" s="8">
        <v>0</v>
      </c>
      <c r="J203" s="8">
        <v>5.79</v>
      </c>
      <c r="K203" s="12" t="s">
        <v>1358</v>
      </c>
      <c r="L203" s="13" t="s">
        <v>1358</v>
      </c>
      <c r="M203" s="13" t="s">
        <v>1358</v>
      </c>
      <c r="O203" s="14">
        <v>0</v>
      </c>
      <c r="P203" s="12">
        <v>1488.63</v>
      </c>
      <c r="R203" s="14">
        <v>1488.63</v>
      </c>
      <c r="S203" s="15">
        <v>1488.63</v>
      </c>
      <c r="T203" s="15"/>
    </row>
    <row r="204" spans="1:20">
      <c r="A204" t="s">
        <v>1745</v>
      </c>
      <c r="B204" t="s">
        <v>410</v>
      </c>
      <c r="C204" t="s">
        <v>1356</v>
      </c>
      <c r="D204" t="s">
        <v>1746</v>
      </c>
      <c r="E204" s="8">
        <v>5301</v>
      </c>
      <c r="F204" s="8">
        <v>5301</v>
      </c>
      <c r="G204" s="8">
        <v>0</v>
      </c>
      <c r="H204" s="8">
        <v>0</v>
      </c>
      <c r="I204" s="8">
        <v>0</v>
      </c>
      <c r="J204" s="8">
        <v>28.3</v>
      </c>
      <c r="K204" s="12" t="s">
        <v>1358</v>
      </c>
      <c r="L204" s="13" t="s">
        <v>1358</v>
      </c>
      <c r="M204" s="13" t="s">
        <v>1358</v>
      </c>
      <c r="O204" s="14">
        <v>0</v>
      </c>
      <c r="P204" s="12">
        <v>11083.22</v>
      </c>
      <c r="R204" s="14">
        <v>11083.22</v>
      </c>
      <c r="S204" s="15">
        <v>11083.22</v>
      </c>
      <c r="T204" s="15"/>
    </row>
    <row r="205" spans="1:20">
      <c r="A205" t="s">
        <v>1747</v>
      </c>
      <c r="B205" t="s">
        <v>412</v>
      </c>
      <c r="C205" t="s">
        <v>1356</v>
      </c>
      <c r="D205" t="s">
        <v>1748</v>
      </c>
      <c r="E205" s="8">
        <v>98977</v>
      </c>
      <c r="F205" s="8">
        <v>98977</v>
      </c>
      <c r="G205" s="8">
        <v>0</v>
      </c>
      <c r="H205" s="8">
        <v>0</v>
      </c>
      <c r="I205" s="8">
        <v>0</v>
      </c>
      <c r="J205" s="8">
        <v>423.98</v>
      </c>
      <c r="K205" s="12" t="s">
        <v>1358</v>
      </c>
      <c r="L205" s="13" t="s">
        <v>1358</v>
      </c>
      <c r="M205" s="13" t="s">
        <v>1358</v>
      </c>
      <c r="O205" s="14">
        <v>0</v>
      </c>
      <c r="P205" s="12">
        <v>206939.02</v>
      </c>
      <c r="R205" s="14">
        <v>206939.02</v>
      </c>
      <c r="S205" s="15">
        <v>206939.02</v>
      </c>
      <c r="T205" s="15"/>
    </row>
    <row r="206" spans="1:20">
      <c r="A206" t="s">
        <v>1749</v>
      </c>
      <c r="B206" t="s">
        <v>414</v>
      </c>
      <c r="C206" t="s">
        <v>1356</v>
      </c>
      <c r="D206" t="s">
        <v>1750</v>
      </c>
      <c r="E206" s="8">
        <v>3106</v>
      </c>
      <c r="F206" s="8">
        <v>5216</v>
      </c>
      <c r="G206" s="8">
        <v>0</v>
      </c>
      <c r="H206" s="8">
        <v>0</v>
      </c>
      <c r="I206" s="8">
        <v>0</v>
      </c>
      <c r="J206" s="8">
        <v>121.88</v>
      </c>
      <c r="K206" s="12" t="s">
        <v>1358</v>
      </c>
      <c r="L206" s="13" t="s">
        <v>1358</v>
      </c>
      <c r="M206" s="13" t="s">
        <v>1358</v>
      </c>
      <c r="O206" s="14">
        <v>0</v>
      </c>
      <c r="P206" s="12">
        <v>10905.5</v>
      </c>
      <c r="R206" s="14">
        <v>10905.5</v>
      </c>
      <c r="S206" s="15">
        <v>10905.5</v>
      </c>
      <c r="T206" s="15"/>
    </row>
    <row r="207" spans="1:20">
      <c r="A207" t="s">
        <v>1751</v>
      </c>
      <c r="B207" t="s">
        <v>416</v>
      </c>
      <c r="C207" t="s">
        <v>1356</v>
      </c>
      <c r="D207" t="s">
        <v>1752</v>
      </c>
      <c r="E207" s="8">
        <v>46410</v>
      </c>
      <c r="F207" s="8">
        <v>46410</v>
      </c>
      <c r="G207" s="8">
        <v>0</v>
      </c>
      <c r="H207" s="8">
        <v>0</v>
      </c>
      <c r="I207" s="8">
        <v>0</v>
      </c>
      <c r="J207" s="8">
        <v>304.67</v>
      </c>
      <c r="K207" s="12" t="s">
        <v>1358</v>
      </c>
      <c r="L207" s="13" t="s">
        <v>1358</v>
      </c>
      <c r="M207" s="13" t="s">
        <v>1358</v>
      </c>
      <c r="O207" s="14">
        <v>0</v>
      </c>
      <c r="P207" s="12">
        <v>97033.05</v>
      </c>
      <c r="R207" s="14">
        <v>97033.05</v>
      </c>
      <c r="S207" s="15">
        <v>97033.05</v>
      </c>
      <c r="T207" s="15"/>
    </row>
    <row r="208" spans="1:20">
      <c r="A208" t="s">
        <v>1753</v>
      </c>
      <c r="B208" t="s">
        <v>418</v>
      </c>
      <c r="C208" t="s">
        <v>1353</v>
      </c>
      <c r="D208" t="s">
        <v>1754</v>
      </c>
      <c r="E208" s="8">
        <v>35625</v>
      </c>
      <c r="F208" s="8">
        <v>35625</v>
      </c>
      <c r="G208" s="8">
        <v>0</v>
      </c>
      <c r="H208" s="8">
        <v>63735</v>
      </c>
      <c r="I208" s="8">
        <v>100421</v>
      </c>
      <c r="J208" s="8">
        <v>638.53</v>
      </c>
      <c r="K208" s="12">
        <v>84911.06</v>
      </c>
      <c r="L208" s="13">
        <v>129131.8</v>
      </c>
      <c r="M208" s="13">
        <v>11051.38</v>
      </c>
      <c r="O208" s="14">
        <v>225094.24</v>
      </c>
      <c r="P208" s="12">
        <v>0</v>
      </c>
      <c r="R208" s="14">
        <v>0</v>
      </c>
      <c r="S208" s="15">
        <v>225094.24</v>
      </c>
      <c r="T208" s="15"/>
    </row>
    <row r="209" spans="1:20">
      <c r="A209" t="s">
        <v>1755</v>
      </c>
      <c r="B209" t="s">
        <v>420</v>
      </c>
      <c r="C209" t="s">
        <v>1356</v>
      </c>
      <c r="D209" t="s">
        <v>1756</v>
      </c>
      <c r="E209" s="8">
        <v>23488</v>
      </c>
      <c r="F209" s="8">
        <v>23488</v>
      </c>
      <c r="G209" s="8">
        <v>0</v>
      </c>
      <c r="H209" s="8">
        <v>0</v>
      </c>
      <c r="I209" s="8">
        <v>0</v>
      </c>
      <c r="J209" s="8">
        <v>130.38</v>
      </c>
      <c r="K209" s="12" t="s">
        <v>1358</v>
      </c>
      <c r="L209" s="13" t="s">
        <v>1358</v>
      </c>
      <c r="M209" s="13" t="s">
        <v>1358</v>
      </c>
      <c r="O209" s="14">
        <v>0</v>
      </c>
      <c r="P209" s="12">
        <v>49108.21</v>
      </c>
      <c r="R209" s="14">
        <v>49108.21</v>
      </c>
      <c r="S209" s="15">
        <v>49108.21</v>
      </c>
      <c r="T209" s="15"/>
    </row>
    <row r="210" spans="1:20">
      <c r="A210" t="s">
        <v>1757</v>
      </c>
      <c r="B210" t="s">
        <v>422</v>
      </c>
      <c r="C210" t="s">
        <v>1356</v>
      </c>
      <c r="D210" t="s">
        <v>1758</v>
      </c>
      <c r="E210" s="8">
        <v>4784</v>
      </c>
      <c r="F210" s="8">
        <v>4784</v>
      </c>
      <c r="G210" s="8">
        <v>0</v>
      </c>
      <c r="H210" s="8">
        <v>0</v>
      </c>
      <c r="I210" s="8">
        <v>0</v>
      </c>
      <c r="J210" s="8">
        <v>38.619999999999997</v>
      </c>
      <c r="K210" s="12" t="s">
        <v>1358</v>
      </c>
      <c r="L210" s="13" t="s">
        <v>1358</v>
      </c>
      <c r="M210" s="13" t="s">
        <v>1358</v>
      </c>
      <c r="O210" s="14">
        <v>0</v>
      </c>
      <c r="P210" s="12">
        <v>10002.290000000001</v>
      </c>
      <c r="R210" s="14">
        <v>10002.290000000001</v>
      </c>
      <c r="S210" s="15">
        <v>10002.290000000001</v>
      </c>
      <c r="T210" s="15"/>
    </row>
    <row r="211" spans="1:20">
      <c r="A211" t="s">
        <v>1759</v>
      </c>
      <c r="B211" t="s">
        <v>424</v>
      </c>
      <c r="C211" t="s">
        <v>1356</v>
      </c>
      <c r="D211" t="s">
        <v>1760</v>
      </c>
      <c r="E211" s="8">
        <v>2744</v>
      </c>
      <c r="F211" s="8">
        <v>2744</v>
      </c>
      <c r="G211" s="8">
        <v>0</v>
      </c>
      <c r="H211" s="8">
        <v>0</v>
      </c>
      <c r="I211" s="8">
        <v>0</v>
      </c>
      <c r="J211" s="8">
        <v>21.72</v>
      </c>
      <c r="K211" s="12" t="s">
        <v>1358</v>
      </c>
      <c r="L211" s="13" t="s">
        <v>1358</v>
      </c>
      <c r="M211" s="13" t="s">
        <v>1358</v>
      </c>
      <c r="O211" s="14">
        <v>0</v>
      </c>
      <c r="P211" s="12">
        <v>5737.1</v>
      </c>
      <c r="R211" s="14">
        <v>5737.1</v>
      </c>
      <c r="S211" s="15">
        <v>5737.1</v>
      </c>
      <c r="T211" s="15"/>
    </row>
    <row r="212" spans="1:20">
      <c r="A212" t="s">
        <v>1761</v>
      </c>
      <c r="B212" t="s">
        <v>426</v>
      </c>
      <c r="C212" t="s">
        <v>1356</v>
      </c>
      <c r="D212" t="s">
        <v>1762</v>
      </c>
      <c r="E212" s="8">
        <v>819</v>
      </c>
      <c r="F212" s="8">
        <v>819</v>
      </c>
      <c r="G212" s="8">
        <v>0</v>
      </c>
      <c r="H212" s="8">
        <v>0</v>
      </c>
      <c r="I212" s="8">
        <v>0</v>
      </c>
      <c r="J212" s="8">
        <v>7.59</v>
      </c>
      <c r="K212" s="12" t="s">
        <v>1358</v>
      </c>
      <c r="L212" s="13" t="s">
        <v>1358</v>
      </c>
      <c r="M212" s="13" t="s">
        <v>1358</v>
      </c>
      <c r="O212" s="14">
        <v>0</v>
      </c>
      <c r="P212" s="12">
        <v>1712.35</v>
      </c>
      <c r="R212" s="14">
        <v>1712.35</v>
      </c>
      <c r="S212" s="15">
        <v>1712.35</v>
      </c>
      <c r="T212" s="15"/>
    </row>
    <row r="213" spans="1:20">
      <c r="A213" t="s">
        <v>1763</v>
      </c>
      <c r="B213" t="s">
        <v>428</v>
      </c>
      <c r="C213" t="s">
        <v>1356</v>
      </c>
      <c r="D213" t="s">
        <v>1764</v>
      </c>
      <c r="E213" s="8">
        <v>210</v>
      </c>
      <c r="F213" s="8">
        <v>210</v>
      </c>
      <c r="G213" s="8">
        <v>0</v>
      </c>
      <c r="H213" s="8">
        <v>0</v>
      </c>
      <c r="I213" s="8">
        <v>0</v>
      </c>
      <c r="J213" s="8">
        <v>2.2000000000000002</v>
      </c>
      <c r="K213" s="12" t="s">
        <v>1358</v>
      </c>
      <c r="L213" s="13" t="s">
        <v>1358</v>
      </c>
      <c r="M213" s="13" t="s">
        <v>1358</v>
      </c>
      <c r="O213" s="14">
        <v>0</v>
      </c>
      <c r="P213" s="12">
        <v>439.06</v>
      </c>
      <c r="R213" s="14">
        <v>439.06</v>
      </c>
      <c r="S213" s="15">
        <v>439.06</v>
      </c>
      <c r="T213" s="15"/>
    </row>
    <row r="214" spans="1:20">
      <c r="A214" t="s">
        <v>1765</v>
      </c>
      <c r="B214" t="s">
        <v>430</v>
      </c>
      <c r="C214" t="s">
        <v>1356</v>
      </c>
      <c r="D214" t="s">
        <v>1766</v>
      </c>
      <c r="E214" s="8">
        <v>414</v>
      </c>
      <c r="F214" s="8">
        <v>414</v>
      </c>
      <c r="G214" s="8">
        <v>0</v>
      </c>
      <c r="H214" s="8">
        <v>0</v>
      </c>
      <c r="I214" s="8">
        <v>0</v>
      </c>
      <c r="J214" s="8">
        <v>2.64</v>
      </c>
      <c r="K214" s="12" t="s">
        <v>1358</v>
      </c>
      <c r="L214" s="13" t="s">
        <v>1358</v>
      </c>
      <c r="M214" s="13" t="s">
        <v>1358</v>
      </c>
      <c r="O214" s="14">
        <v>0</v>
      </c>
      <c r="P214" s="12">
        <v>865.58</v>
      </c>
      <c r="R214" s="14">
        <v>865.58</v>
      </c>
      <c r="S214" s="15">
        <v>865.58</v>
      </c>
      <c r="T214" s="15"/>
    </row>
    <row r="215" spans="1:20">
      <c r="A215" t="s">
        <v>1767</v>
      </c>
      <c r="B215" t="s">
        <v>432</v>
      </c>
      <c r="C215" t="s">
        <v>1356</v>
      </c>
      <c r="D215" t="s">
        <v>1768</v>
      </c>
      <c r="E215" s="8">
        <v>8503</v>
      </c>
      <c r="F215" s="8">
        <v>8503</v>
      </c>
      <c r="G215" s="8">
        <v>0</v>
      </c>
      <c r="H215" s="8">
        <v>0</v>
      </c>
      <c r="I215" s="8">
        <v>0</v>
      </c>
      <c r="J215" s="8">
        <v>74.180000000000007</v>
      </c>
      <c r="K215" s="12" t="s">
        <v>1358</v>
      </c>
      <c r="L215" s="13" t="s">
        <v>1358</v>
      </c>
      <c r="M215" s="13" t="s">
        <v>1358</v>
      </c>
      <c r="O215" s="14">
        <v>0</v>
      </c>
      <c r="P215" s="12">
        <v>17777.89</v>
      </c>
      <c r="R215" s="14">
        <v>17777.89</v>
      </c>
      <c r="S215" s="15">
        <v>17777.89</v>
      </c>
      <c r="T215" s="15"/>
    </row>
    <row r="216" spans="1:20">
      <c r="A216" t="s">
        <v>1769</v>
      </c>
      <c r="B216" t="s">
        <v>434</v>
      </c>
      <c r="C216" t="s">
        <v>1353</v>
      </c>
      <c r="D216" t="s">
        <v>1770</v>
      </c>
      <c r="E216" s="8">
        <v>33735</v>
      </c>
      <c r="F216" s="8">
        <v>33735</v>
      </c>
      <c r="G216" s="8">
        <v>0</v>
      </c>
      <c r="H216" s="8">
        <v>28540</v>
      </c>
      <c r="I216" s="8">
        <v>53387</v>
      </c>
      <c r="J216" s="8">
        <v>858.7</v>
      </c>
      <c r="K216" s="12">
        <v>45141.42</v>
      </c>
      <c r="L216" s="13">
        <v>173657.42</v>
      </c>
      <c r="M216" s="13">
        <v>11051.38</v>
      </c>
      <c r="O216" s="14">
        <v>229850.22</v>
      </c>
      <c r="P216" s="12">
        <v>0</v>
      </c>
      <c r="R216" s="14">
        <v>0</v>
      </c>
      <c r="S216" s="15">
        <v>229850.22</v>
      </c>
      <c r="T216" s="15"/>
    </row>
    <row r="217" spans="1:20">
      <c r="A217" t="s">
        <v>1771</v>
      </c>
      <c r="B217" t="s">
        <v>436</v>
      </c>
      <c r="C217" t="s">
        <v>1356</v>
      </c>
      <c r="D217" t="s">
        <v>1772</v>
      </c>
      <c r="E217" s="8">
        <v>3153</v>
      </c>
      <c r="F217" s="8">
        <v>3153</v>
      </c>
      <c r="G217" s="8">
        <v>0</v>
      </c>
      <c r="H217" s="8">
        <v>0</v>
      </c>
      <c r="I217" s="8">
        <v>0</v>
      </c>
      <c r="J217" s="8">
        <v>19.37</v>
      </c>
      <c r="K217" s="12" t="s">
        <v>1358</v>
      </c>
      <c r="L217" s="13" t="s">
        <v>1358</v>
      </c>
      <c r="M217" s="13" t="s">
        <v>1358</v>
      </c>
      <c r="O217" s="14">
        <v>0</v>
      </c>
      <c r="P217" s="12">
        <v>6592.23</v>
      </c>
      <c r="R217" s="14">
        <v>6592.23</v>
      </c>
      <c r="S217" s="15">
        <v>6592.23</v>
      </c>
      <c r="T217" s="15"/>
    </row>
    <row r="218" spans="1:20">
      <c r="A218" t="s">
        <v>1773</v>
      </c>
      <c r="B218" t="s">
        <v>438</v>
      </c>
      <c r="C218" t="s">
        <v>1356</v>
      </c>
      <c r="D218" t="s">
        <v>1774</v>
      </c>
      <c r="E218" s="8">
        <v>134</v>
      </c>
      <c r="F218" s="8">
        <v>134</v>
      </c>
      <c r="G218" s="8">
        <v>0</v>
      </c>
      <c r="H218" s="8">
        <v>0</v>
      </c>
      <c r="I218" s="8">
        <v>0</v>
      </c>
      <c r="J218" s="8">
        <v>2.0299999999999998</v>
      </c>
      <c r="K218" s="12" t="s">
        <v>1358</v>
      </c>
      <c r="L218" s="13" t="s">
        <v>1358</v>
      </c>
      <c r="M218" s="13" t="s">
        <v>1358</v>
      </c>
      <c r="O218" s="14">
        <v>0</v>
      </c>
      <c r="P218" s="12">
        <v>280.16000000000003</v>
      </c>
      <c r="R218" s="14">
        <v>280.16000000000003</v>
      </c>
      <c r="S218" s="15">
        <v>280.16000000000003</v>
      </c>
      <c r="T218" s="15"/>
    </row>
    <row r="219" spans="1:20">
      <c r="A219" t="s">
        <v>1775</v>
      </c>
      <c r="B219" t="s">
        <v>440</v>
      </c>
      <c r="C219" t="s">
        <v>1356</v>
      </c>
      <c r="D219" t="s">
        <v>1776</v>
      </c>
      <c r="E219" s="8">
        <v>199</v>
      </c>
      <c r="F219" s="8">
        <v>199</v>
      </c>
      <c r="G219" s="8">
        <v>0</v>
      </c>
      <c r="H219" s="8">
        <v>0</v>
      </c>
      <c r="I219" s="8">
        <v>0</v>
      </c>
      <c r="J219" s="8">
        <v>2.7</v>
      </c>
      <c r="K219" s="12" t="s">
        <v>1358</v>
      </c>
      <c r="L219" s="13" t="s">
        <v>1358</v>
      </c>
      <c r="M219" s="13" t="s">
        <v>1358</v>
      </c>
      <c r="O219" s="14">
        <v>0</v>
      </c>
      <c r="P219" s="12">
        <v>416.06</v>
      </c>
      <c r="R219" s="14">
        <v>416.06</v>
      </c>
      <c r="S219" s="15">
        <v>416.06</v>
      </c>
      <c r="T219" s="15"/>
    </row>
    <row r="220" spans="1:20">
      <c r="A220" t="s">
        <v>1777</v>
      </c>
      <c r="B220" t="s">
        <v>442</v>
      </c>
      <c r="C220" t="s">
        <v>1356</v>
      </c>
      <c r="D220" t="s">
        <v>1778</v>
      </c>
      <c r="E220" s="8">
        <v>73</v>
      </c>
      <c r="F220" s="8">
        <v>73</v>
      </c>
      <c r="G220" s="8">
        <v>0</v>
      </c>
      <c r="H220" s="8">
        <v>0</v>
      </c>
      <c r="I220" s="8">
        <v>0</v>
      </c>
      <c r="J220" s="8">
        <v>0.91</v>
      </c>
      <c r="K220" s="12" t="s">
        <v>1358</v>
      </c>
      <c r="L220" s="13" t="s">
        <v>1358</v>
      </c>
      <c r="M220" s="13" t="s">
        <v>1358</v>
      </c>
      <c r="O220" s="14">
        <v>0</v>
      </c>
      <c r="P220" s="12">
        <v>152.63</v>
      </c>
      <c r="R220" s="14">
        <v>152.63</v>
      </c>
      <c r="S220" s="15">
        <v>152.63</v>
      </c>
      <c r="T220" s="15"/>
    </row>
    <row r="221" spans="1:20">
      <c r="A221" t="s">
        <v>1779</v>
      </c>
      <c r="B221" t="s">
        <v>444</v>
      </c>
      <c r="C221" t="s">
        <v>1356</v>
      </c>
      <c r="D221" t="s">
        <v>1780</v>
      </c>
      <c r="E221" s="8">
        <v>935</v>
      </c>
      <c r="F221" s="8">
        <v>935</v>
      </c>
      <c r="G221" s="8">
        <v>0</v>
      </c>
      <c r="H221" s="8">
        <v>0</v>
      </c>
      <c r="I221" s="8">
        <v>0</v>
      </c>
      <c r="J221" s="8">
        <v>6.11</v>
      </c>
      <c r="K221" s="12" t="s">
        <v>1358</v>
      </c>
      <c r="L221" s="13" t="s">
        <v>1358</v>
      </c>
      <c r="M221" s="13" t="s">
        <v>1358</v>
      </c>
      <c r="O221" s="14">
        <v>0</v>
      </c>
      <c r="P221" s="12">
        <v>1954.88</v>
      </c>
      <c r="R221" s="14">
        <v>1954.88</v>
      </c>
      <c r="S221" s="15">
        <v>1954.88</v>
      </c>
      <c r="T221" s="15"/>
    </row>
    <row r="222" spans="1:20">
      <c r="A222" t="s">
        <v>1781</v>
      </c>
      <c r="B222" t="s">
        <v>446</v>
      </c>
      <c r="C222" t="s">
        <v>1356</v>
      </c>
      <c r="D222" t="s">
        <v>1782</v>
      </c>
      <c r="E222" s="8">
        <v>46</v>
      </c>
      <c r="F222" s="8">
        <v>46</v>
      </c>
      <c r="G222" s="8">
        <v>0</v>
      </c>
      <c r="H222" s="8">
        <v>0</v>
      </c>
      <c r="I222" s="8">
        <v>0</v>
      </c>
      <c r="J222" s="8">
        <v>1.98</v>
      </c>
      <c r="K222" s="12" t="s">
        <v>1358</v>
      </c>
      <c r="L222" s="13" t="s">
        <v>1358</v>
      </c>
      <c r="M222" s="13" t="s">
        <v>1358</v>
      </c>
      <c r="O222" s="14">
        <v>0</v>
      </c>
      <c r="P222" s="12">
        <v>96.18</v>
      </c>
      <c r="R222" s="14">
        <v>96.18</v>
      </c>
      <c r="S222" s="15">
        <v>96.18</v>
      </c>
      <c r="T222" s="15"/>
    </row>
    <row r="223" spans="1:20">
      <c r="A223" t="s">
        <v>1783</v>
      </c>
      <c r="B223" t="s">
        <v>448</v>
      </c>
      <c r="C223" t="s">
        <v>1356</v>
      </c>
      <c r="D223" t="s">
        <v>1784</v>
      </c>
      <c r="E223" s="8">
        <v>12</v>
      </c>
      <c r="F223" s="8">
        <v>12</v>
      </c>
      <c r="G223" s="8">
        <v>0</v>
      </c>
      <c r="H223" s="8">
        <v>0</v>
      </c>
      <c r="I223" s="8">
        <v>0</v>
      </c>
      <c r="J223" s="8">
        <v>1.28</v>
      </c>
      <c r="K223" s="12" t="s">
        <v>1358</v>
      </c>
      <c r="L223" s="13" t="s">
        <v>1358</v>
      </c>
      <c r="M223" s="13" t="s">
        <v>1358</v>
      </c>
      <c r="O223" s="14">
        <v>0</v>
      </c>
      <c r="P223" s="12">
        <v>25.09</v>
      </c>
      <c r="R223" s="14">
        <v>25.09</v>
      </c>
      <c r="S223" s="15">
        <v>25.09</v>
      </c>
      <c r="T223" s="15"/>
    </row>
    <row r="224" spans="1:20">
      <c r="A224" t="s">
        <v>1785</v>
      </c>
      <c r="B224" t="s">
        <v>450</v>
      </c>
      <c r="C224" t="s">
        <v>1356</v>
      </c>
      <c r="D224" t="s">
        <v>1786</v>
      </c>
      <c r="E224" s="8">
        <v>90</v>
      </c>
      <c r="F224" s="8">
        <v>90</v>
      </c>
      <c r="G224" s="8">
        <v>0</v>
      </c>
      <c r="H224" s="8">
        <v>0</v>
      </c>
      <c r="I224" s="8">
        <v>0</v>
      </c>
      <c r="J224" s="8">
        <v>1.28</v>
      </c>
      <c r="K224" s="12" t="s">
        <v>1358</v>
      </c>
      <c r="L224" s="13" t="s">
        <v>1358</v>
      </c>
      <c r="M224" s="13" t="s">
        <v>1358</v>
      </c>
      <c r="O224" s="14">
        <v>0</v>
      </c>
      <c r="P224" s="12">
        <v>188.17</v>
      </c>
      <c r="R224" s="14">
        <v>188.17</v>
      </c>
      <c r="S224" s="15">
        <v>188.17</v>
      </c>
      <c r="T224" s="15"/>
    </row>
    <row r="225" spans="1:20">
      <c r="A225" t="s">
        <v>1787</v>
      </c>
      <c r="B225" t="s">
        <v>452</v>
      </c>
      <c r="C225" t="s">
        <v>1356</v>
      </c>
      <c r="D225" t="s">
        <v>1788</v>
      </c>
      <c r="E225" s="8">
        <v>898</v>
      </c>
      <c r="F225" s="8">
        <v>898</v>
      </c>
      <c r="G225" s="8">
        <v>0</v>
      </c>
      <c r="H225" s="8">
        <v>0</v>
      </c>
      <c r="I225" s="8">
        <v>0</v>
      </c>
      <c r="J225" s="8">
        <v>5.77</v>
      </c>
      <c r="K225" s="12" t="s">
        <v>1358</v>
      </c>
      <c r="L225" s="13" t="s">
        <v>1358</v>
      </c>
      <c r="M225" s="13" t="s">
        <v>1358</v>
      </c>
      <c r="O225" s="14">
        <v>0</v>
      </c>
      <c r="P225" s="12">
        <v>1877.52</v>
      </c>
      <c r="R225" s="14">
        <v>1877.52</v>
      </c>
      <c r="S225" s="15">
        <v>1877.52</v>
      </c>
      <c r="T225" s="15"/>
    </row>
    <row r="226" spans="1:20">
      <c r="A226" t="s">
        <v>1789</v>
      </c>
      <c r="B226" t="s">
        <v>454</v>
      </c>
      <c r="C226" t="s">
        <v>1353</v>
      </c>
      <c r="D226" t="s">
        <v>1790</v>
      </c>
      <c r="E226" s="8">
        <v>72336</v>
      </c>
      <c r="F226" s="8">
        <v>72336</v>
      </c>
      <c r="G226" s="8">
        <v>0</v>
      </c>
      <c r="H226" s="8">
        <v>132120</v>
      </c>
      <c r="I226" s="8">
        <v>195559</v>
      </c>
      <c r="J226" s="8">
        <v>745.15</v>
      </c>
      <c r="K226" s="12">
        <v>165355.07999999999</v>
      </c>
      <c r="L226" s="13">
        <v>150693.87</v>
      </c>
      <c r="M226" s="13">
        <v>11051.38</v>
      </c>
      <c r="O226" s="14">
        <v>327100.33</v>
      </c>
      <c r="P226" s="12">
        <v>0</v>
      </c>
      <c r="R226" s="14">
        <v>0</v>
      </c>
      <c r="S226" s="15">
        <v>327100.33</v>
      </c>
      <c r="T226" s="15"/>
    </row>
    <row r="227" spans="1:20">
      <c r="A227" t="s">
        <v>1791</v>
      </c>
      <c r="B227" t="s">
        <v>456</v>
      </c>
      <c r="C227" t="s">
        <v>1356</v>
      </c>
      <c r="D227" t="s">
        <v>1792</v>
      </c>
      <c r="E227" s="8">
        <v>28973</v>
      </c>
      <c r="F227" s="8">
        <v>28973</v>
      </c>
      <c r="G227" s="8">
        <v>0</v>
      </c>
      <c r="H227" s="8">
        <v>0</v>
      </c>
      <c r="I227" s="8">
        <v>0</v>
      </c>
      <c r="J227" s="8">
        <v>149</v>
      </c>
      <c r="K227" s="12" t="s">
        <v>1358</v>
      </c>
      <c r="L227" s="13" t="s">
        <v>1358</v>
      </c>
      <c r="M227" s="13" t="s">
        <v>1358</v>
      </c>
      <c r="O227" s="14">
        <v>0</v>
      </c>
      <c r="P227" s="12">
        <v>60576.14</v>
      </c>
      <c r="R227" s="14">
        <v>60576.14</v>
      </c>
      <c r="S227" s="15">
        <v>60576.14</v>
      </c>
      <c r="T227" s="15"/>
    </row>
    <row r="228" spans="1:20">
      <c r="A228" t="s">
        <v>1793</v>
      </c>
      <c r="B228" t="s">
        <v>458</v>
      </c>
      <c r="C228" t="s">
        <v>1356</v>
      </c>
      <c r="D228" t="s">
        <v>1794</v>
      </c>
      <c r="E228" s="8">
        <v>34625</v>
      </c>
      <c r="F228" s="8">
        <v>34625</v>
      </c>
      <c r="G228" s="8">
        <v>0</v>
      </c>
      <c r="H228" s="8">
        <v>0</v>
      </c>
      <c r="I228" s="8">
        <v>0</v>
      </c>
      <c r="J228" s="8">
        <v>197.26</v>
      </c>
      <c r="K228" s="12" t="s">
        <v>1358</v>
      </c>
      <c r="L228" s="13" t="s">
        <v>1358</v>
      </c>
      <c r="M228" s="13" t="s">
        <v>1358</v>
      </c>
      <c r="O228" s="14">
        <v>0</v>
      </c>
      <c r="P228" s="12">
        <v>72393.22</v>
      </c>
      <c r="R228" s="14">
        <v>72393.22</v>
      </c>
      <c r="S228" s="15">
        <v>72393.22</v>
      </c>
      <c r="T228" s="15"/>
    </row>
    <row r="229" spans="1:20">
      <c r="A229" t="s">
        <v>1795</v>
      </c>
      <c r="B229" t="s">
        <v>460</v>
      </c>
      <c r="C229" t="s">
        <v>1356</v>
      </c>
      <c r="D229" t="s">
        <v>1796</v>
      </c>
      <c r="E229" s="8">
        <v>408</v>
      </c>
      <c r="F229" s="8">
        <v>408</v>
      </c>
      <c r="G229" s="8">
        <v>0</v>
      </c>
      <c r="H229" s="8">
        <v>0</v>
      </c>
      <c r="I229" s="8">
        <v>0</v>
      </c>
      <c r="J229" s="8">
        <v>3.72</v>
      </c>
      <c r="K229" s="12" t="s">
        <v>1358</v>
      </c>
      <c r="L229" s="13" t="s">
        <v>1358</v>
      </c>
      <c r="M229" s="13" t="s">
        <v>1358</v>
      </c>
      <c r="O229" s="14">
        <v>0</v>
      </c>
      <c r="P229" s="12">
        <v>853.04</v>
      </c>
      <c r="R229" s="14">
        <v>853.04</v>
      </c>
      <c r="S229" s="15">
        <v>853.04</v>
      </c>
      <c r="T229" s="15"/>
    </row>
    <row r="230" spans="1:20">
      <c r="A230" t="s">
        <v>1797</v>
      </c>
      <c r="B230" t="s">
        <v>462</v>
      </c>
      <c r="C230" t="s">
        <v>1356</v>
      </c>
      <c r="D230" t="s">
        <v>1798</v>
      </c>
      <c r="E230" s="8">
        <v>908</v>
      </c>
      <c r="F230" s="8">
        <v>908</v>
      </c>
      <c r="G230" s="8">
        <v>0</v>
      </c>
      <c r="H230" s="8">
        <v>0</v>
      </c>
      <c r="I230" s="8">
        <v>0</v>
      </c>
      <c r="J230" s="8">
        <v>5.63</v>
      </c>
      <c r="K230" s="12" t="s">
        <v>1358</v>
      </c>
      <c r="L230" s="13" t="s">
        <v>1358</v>
      </c>
      <c r="M230" s="13" t="s">
        <v>1358</v>
      </c>
      <c r="O230" s="14">
        <v>0</v>
      </c>
      <c r="P230" s="12">
        <v>1898.43</v>
      </c>
      <c r="R230" s="14">
        <v>1898.43</v>
      </c>
      <c r="S230" s="15">
        <v>1898.43</v>
      </c>
      <c r="T230" s="15"/>
    </row>
    <row r="231" spans="1:20">
      <c r="A231" t="s">
        <v>1799</v>
      </c>
      <c r="B231" t="s">
        <v>464</v>
      </c>
      <c r="C231" t="s">
        <v>1356</v>
      </c>
      <c r="D231" t="s">
        <v>1800</v>
      </c>
      <c r="E231" s="8">
        <v>555</v>
      </c>
      <c r="F231" s="8">
        <v>555</v>
      </c>
      <c r="G231" s="8">
        <v>0</v>
      </c>
      <c r="H231" s="8">
        <v>0</v>
      </c>
      <c r="I231" s="8">
        <v>0</v>
      </c>
      <c r="J231" s="8">
        <v>4.47</v>
      </c>
      <c r="K231" s="12" t="s">
        <v>1358</v>
      </c>
      <c r="L231" s="13" t="s">
        <v>1358</v>
      </c>
      <c r="M231" s="13" t="s">
        <v>1358</v>
      </c>
      <c r="O231" s="14">
        <v>0</v>
      </c>
      <c r="P231" s="12">
        <v>1160.3800000000001</v>
      </c>
      <c r="R231" s="14">
        <v>1160.3800000000001</v>
      </c>
      <c r="S231" s="15">
        <v>1160.3800000000001</v>
      </c>
      <c r="T231" s="15"/>
    </row>
    <row r="232" spans="1:20">
      <c r="A232" t="s">
        <v>1801</v>
      </c>
      <c r="B232" t="s">
        <v>466</v>
      </c>
      <c r="C232" t="s">
        <v>1356</v>
      </c>
      <c r="D232" t="s">
        <v>1802</v>
      </c>
      <c r="E232" s="8">
        <v>10559</v>
      </c>
      <c r="F232" s="8">
        <v>10559</v>
      </c>
      <c r="G232" s="8">
        <v>0</v>
      </c>
      <c r="H232" s="8">
        <v>0</v>
      </c>
      <c r="I232" s="8">
        <v>0</v>
      </c>
      <c r="J232" s="8">
        <v>58.76</v>
      </c>
      <c r="K232" s="12" t="s">
        <v>1358</v>
      </c>
      <c r="L232" s="13" t="s">
        <v>1358</v>
      </c>
      <c r="M232" s="13" t="s">
        <v>1358</v>
      </c>
      <c r="O232" s="14">
        <v>0</v>
      </c>
      <c r="P232" s="12">
        <v>22076.53</v>
      </c>
      <c r="R232" s="14">
        <v>22076.53</v>
      </c>
      <c r="S232" s="15">
        <v>22076.53</v>
      </c>
      <c r="T232" s="15"/>
    </row>
    <row r="233" spans="1:20">
      <c r="A233" t="s">
        <v>1803</v>
      </c>
      <c r="B233" t="s">
        <v>468</v>
      </c>
      <c r="C233" t="s">
        <v>1356</v>
      </c>
      <c r="D233" t="s">
        <v>1804</v>
      </c>
      <c r="E233" s="8">
        <v>511</v>
      </c>
      <c r="F233" s="8">
        <v>511</v>
      </c>
      <c r="G233" s="8">
        <v>0</v>
      </c>
      <c r="H233" s="8">
        <v>0</v>
      </c>
      <c r="I233" s="8">
        <v>0</v>
      </c>
      <c r="J233" s="8">
        <v>2.7</v>
      </c>
      <c r="K233" s="12" t="s">
        <v>1358</v>
      </c>
      <c r="L233" s="13" t="s">
        <v>1358</v>
      </c>
      <c r="M233" s="13" t="s">
        <v>1358</v>
      </c>
      <c r="O233" s="14">
        <v>0</v>
      </c>
      <c r="P233" s="12">
        <v>1068.3900000000001</v>
      </c>
      <c r="R233" s="14">
        <v>1068.3900000000001</v>
      </c>
      <c r="S233" s="15">
        <v>1068.3900000000001</v>
      </c>
      <c r="T233" s="15"/>
    </row>
    <row r="234" spans="1:20">
      <c r="A234" t="s">
        <v>1805</v>
      </c>
      <c r="B234" t="s">
        <v>470</v>
      </c>
      <c r="C234" t="s">
        <v>1356</v>
      </c>
      <c r="D234" t="s">
        <v>1806</v>
      </c>
      <c r="E234" s="8">
        <v>464</v>
      </c>
      <c r="F234" s="8">
        <v>464</v>
      </c>
      <c r="G234" s="8">
        <v>0</v>
      </c>
      <c r="H234" s="8">
        <v>0</v>
      </c>
      <c r="I234" s="8">
        <v>0</v>
      </c>
      <c r="J234" s="8">
        <v>3.97</v>
      </c>
      <c r="K234" s="12" t="s">
        <v>1358</v>
      </c>
      <c r="L234" s="13" t="s">
        <v>1358</v>
      </c>
      <c r="M234" s="13" t="s">
        <v>1358</v>
      </c>
      <c r="O234" s="14">
        <v>0</v>
      </c>
      <c r="P234" s="12">
        <v>970.12</v>
      </c>
      <c r="R234" s="14">
        <v>970.12</v>
      </c>
      <c r="S234" s="15">
        <v>970.12</v>
      </c>
      <c r="T234" s="15"/>
    </row>
    <row r="235" spans="1:20">
      <c r="A235" t="s">
        <v>1807</v>
      </c>
      <c r="B235" t="s">
        <v>472</v>
      </c>
      <c r="C235" t="s">
        <v>1356</v>
      </c>
      <c r="D235" t="s">
        <v>1808</v>
      </c>
      <c r="E235" s="8">
        <v>3682</v>
      </c>
      <c r="F235" s="8">
        <v>3682</v>
      </c>
      <c r="G235" s="8">
        <v>0</v>
      </c>
      <c r="H235" s="8">
        <v>0</v>
      </c>
      <c r="I235" s="8">
        <v>0</v>
      </c>
      <c r="J235" s="8">
        <v>27.37</v>
      </c>
      <c r="K235" s="12" t="s">
        <v>1358</v>
      </c>
      <c r="L235" s="13" t="s">
        <v>1358</v>
      </c>
      <c r="M235" s="13" t="s">
        <v>1358</v>
      </c>
      <c r="O235" s="14">
        <v>0</v>
      </c>
      <c r="P235" s="12">
        <v>7698.25</v>
      </c>
      <c r="R235" s="14">
        <v>7698.25</v>
      </c>
      <c r="S235" s="15">
        <v>7698.25</v>
      </c>
      <c r="T235" s="15"/>
    </row>
    <row r="236" spans="1:20">
      <c r="A236" t="s">
        <v>1809</v>
      </c>
      <c r="B236" t="s">
        <v>474</v>
      </c>
      <c r="C236" t="s">
        <v>1356</v>
      </c>
      <c r="D236" t="s">
        <v>1810</v>
      </c>
      <c r="E236" s="8">
        <v>269</v>
      </c>
      <c r="F236" s="8">
        <v>269</v>
      </c>
      <c r="G236" s="8">
        <v>0</v>
      </c>
      <c r="H236" s="8">
        <v>0</v>
      </c>
      <c r="I236" s="8">
        <v>0</v>
      </c>
      <c r="J236" s="8">
        <v>2.79</v>
      </c>
      <c r="K236" s="12" t="s">
        <v>1358</v>
      </c>
      <c r="L236" s="13" t="s">
        <v>1358</v>
      </c>
      <c r="M236" s="13" t="s">
        <v>1358</v>
      </c>
      <c r="O236" s="14">
        <v>0</v>
      </c>
      <c r="P236" s="12">
        <v>562.41999999999996</v>
      </c>
      <c r="R236" s="14">
        <v>562.41999999999996</v>
      </c>
      <c r="S236" s="15">
        <v>562.41999999999996</v>
      </c>
      <c r="T236" s="15"/>
    </row>
    <row r="237" spans="1:20">
      <c r="A237" t="s">
        <v>1811</v>
      </c>
      <c r="B237" t="s">
        <v>476</v>
      </c>
      <c r="C237" t="s">
        <v>1356</v>
      </c>
      <c r="D237" t="s">
        <v>1812</v>
      </c>
      <c r="E237" s="8">
        <v>21474</v>
      </c>
      <c r="F237" s="8">
        <v>21474</v>
      </c>
      <c r="G237" s="8">
        <v>0</v>
      </c>
      <c r="H237" s="8">
        <v>0</v>
      </c>
      <c r="I237" s="8">
        <v>0</v>
      </c>
      <c r="J237" s="8">
        <v>139.66</v>
      </c>
      <c r="K237" s="12" t="s">
        <v>1358</v>
      </c>
      <c r="L237" s="13" t="s">
        <v>1358</v>
      </c>
      <c r="M237" s="13" t="s">
        <v>1358</v>
      </c>
      <c r="O237" s="14">
        <v>0</v>
      </c>
      <c r="P237" s="12">
        <v>44897.39</v>
      </c>
      <c r="R237" s="14">
        <v>44897.39</v>
      </c>
      <c r="S237" s="15">
        <v>44897.39</v>
      </c>
      <c r="T237" s="15"/>
    </row>
    <row r="238" spans="1:20">
      <c r="A238" t="s">
        <v>1813</v>
      </c>
      <c r="B238" t="s">
        <v>478</v>
      </c>
      <c r="C238" t="s">
        <v>1353</v>
      </c>
      <c r="D238" t="s">
        <v>1814</v>
      </c>
      <c r="E238" s="8">
        <v>23218</v>
      </c>
      <c r="F238" s="8">
        <v>23218</v>
      </c>
      <c r="G238" s="8">
        <v>0</v>
      </c>
      <c r="H238" s="8">
        <v>31624</v>
      </c>
      <c r="I238" s="8">
        <v>54931</v>
      </c>
      <c r="J238" s="8">
        <v>780.05</v>
      </c>
      <c r="K238" s="12">
        <v>46446.95</v>
      </c>
      <c r="L238" s="13">
        <v>157751.79999999999</v>
      </c>
      <c r="M238" s="13">
        <v>11051.38</v>
      </c>
      <c r="O238" s="14">
        <v>215250.13</v>
      </c>
      <c r="P238" s="12">
        <v>0</v>
      </c>
      <c r="R238" s="14">
        <v>0</v>
      </c>
      <c r="S238" s="15">
        <v>215250.13</v>
      </c>
      <c r="T238" s="15"/>
    </row>
    <row r="239" spans="1:20">
      <c r="A239" t="s">
        <v>1815</v>
      </c>
      <c r="B239" t="s">
        <v>480</v>
      </c>
      <c r="C239" t="s">
        <v>1356</v>
      </c>
      <c r="D239" t="s">
        <v>1816</v>
      </c>
      <c r="E239" s="8">
        <v>17396</v>
      </c>
      <c r="F239" s="8">
        <v>17396</v>
      </c>
      <c r="G239" s="8">
        <v>0</v>
      </c>
      <c r="H239" s="8">
        <v>0</v>
      </c>
      <c r="I239" s="8">
        <v>0</v>
      </c>
      <c r="J239" s="8">
        <v>95.3</v>
      </c>
      <c r="K239" s="12" t="s">
        <v>1358</v>
      </c>
      <c r="L239" s="13" t="s">
        <v>1358</v>
      </c>
      <c r="M239" s="13" t="s">
        <v>1358</v>
      </c>
      <c r="O239" s="14">
        <v>0</v>
      </c>
      <c r="P239" s="12">
        <v>36371.19</v>
      </c>
      <c r="R239" s="14">
        <v>36371.19</v>
      </c>
      <c r="S239" s="15">
        <v>36371.19</v>
      </c>
      <c r="T239" s="15"/>
    </row>
    <row r="240" spans="1:20">
      <c r="A240" t="s">
        <v>1817</v>
      </c>
      <c r="B240" t="s">
        <v>482</v>
      </c>
      <c r="C240" t="s">
        <v>1356</v>
      </c>
      <c r="D240" t="s">
        <v>1818</v>
      </c>
      <c r="E240" s="8">
        <v>98</v>
      </c>
      <c r="F240" s="8">
        <v>98</v>
      </c>
      <c r="G240" s="8">
        <v>0</v>
      </c>
      <c r="H240" s="8">
        <v>0</v>
      </c>
      <c r="I240" s="8">
        <v>0</v>
      </c>
      <c r="J240" s="8">
        <v>1.36</v>
      </c>
      <c r="K240" s="12" t="s">
        <v>1358</v>
      </c>
      <c r="L240" s="13" t="s">
        <v>1358</v>
      </c>
      <c r="M240" s="13" t="s">
        <v>1358</v>
      </c>
      <c r="O240" s="14">
        <v>0</v>
      </c>
      <c r="P240" s="12">
        <v>204.9</v>
      </c>
      <c r="R240" s="14">
        <v>204.9</v>
      </c>
      <c r="S240" s="15">
        <v>204.9</v>
      </c>
      <c r="T240" s="15"/>
    </row>
    <row r="241" spans="1:20">
      <c r="A241" t="s">
        <v>1819</v>
      </c>
      <c r="B241" t="s">
        <v>484</v>
      </c>
      <c r="C241" t="s">
        <v>1356</v>
      </c>
      <c r="D241" t="s">
        <v>1820</v>
      </c>
      <c r="E241" s="8">
        <v>163</v>
      </c>
      <c r="F241" s="8">
        <v>163</v>
      </c>
      <c r="G241" s="8">
        <v>0</v>
      </c>
      <c r="H241" s="8">
        <v>0</v>
      </c>
      <c r="I241" s="8">
        <v>0</v>
      </c>
      <c r="J241" s="8">
        <v>1.25</v>
      </c>
      <c r="K241" s="12" t="s">
        <v>1358</v>
      </c>
      <c r="L241" s="13" t="s">
        <v>1358</v>
      </c>
      <c r="M241" s="13" t="s">
        <v>1358</v>
      </c>
      <c r="O241" s="14">
        <v>0</v>
      </c>
      <c r="P241" s="12">
        <v>340.8</v>
      </c>
      <c r="R241" s="14">
        <v>340.8</v>
      </c>
      <c r="S241" s="15">
        <v>340.8</v>
      </c>
      <c r="T241" s="15"/>
    </row>
    <row r="242" spans="1:20">
      <c r="A242" t="s">
        <v>1821</v>
      </c>
      <c r="B242" t="s">
        <v>486</v>
      </c>
      <c r="C242" t="s">
        <v>1356</v>
      </c>
      <c r="D242" t="s">
        <v>1822</v>
      </c>
      <c r="E242" s="8">
        <v>171</v>
      </c>
      <c r="F242" s="8">
        <v>171</v>
      </c>
      <c r="G242" s="8">
        <v>0</v>
      </c>
      <c r="H242" s="8">
        <v>0</v>
      </c>
      <c r="I242" s="8">
        <v>0</v>
      </c>
      <c r="J242" s="8">
        <v>1.73</v>
      </c>
      <c r="K242" s="12" t="s">
        <v>1358</v>
      </c>
      <c r="L242" s="13" t="s">
        <v>1358</v>
      </c>
      <c r="M242" s="13" t="s">
        <v>1358</v>
      </c>
      <c r="O242" s="14">
        <v>0</v>
      </c>
      <c r="P242" s="12">
        <v>357.52</v>
      </c>
      <c r="R242" s="14">
        <v>357.52</v>
      </c>
      <c r="S242" s="15">
        <v>357.52</v>
      </c>
      <c r="T242" s="15"/>
    </row>
    <row r="243" spans="1:20">
      <c r="A243" t="s">
        <v>1823</v>
      </c>
      <c r="B243" t="s">
        <v>488</v>
      </c>
      <c r="C243" t="s">
        <v>1356</v>
      </c>
      <c r="D243" t="s">
        <v>1824</v>
      </c>
      <c r="E243" s="8">
        <v>123</v>
      </c>
      <c r="F243" s="8">
        <v>123</v>
      </c>
      <c r="G243" s="8">
        <v>0</v>
      </c>
      <c r="H243" s="8">
        <v>0</v>
      </c>
      <c r="I243" s="8">
        <v>0</v>
      </c>
      <c r="J243" s="8">
        <v>1.36</v>
      </c>
      <c r="K243" s="12" t="s">
        <v>1358</v>
      </c>
      <c r="L243" s="13" t="s">
        <v>1358</v>
      </c>
      <c r="M243" s="13" t="s">
        <v>1358</v>
      </c>
      <c r="O243" s="14">
        <v>0</v>
      </c>
      <c r="P243" s="12">
        <v>257.17</v>
      </c>
      <c r="R243" s="14">
        <v>257.17</v>
      </c>
      <c r="S243" s="15">
        <v>257.17</v>
      </c>
      <c r="T243" s="15"/>
    </row>
    <row r="244" spans="1:20">
      <c r="A244" t="s">
        <v>1825</v>
      </c>
      <c r="B244" t="s">
        <v>490</v>
      </c>
      <c r="C244" t="s">
        <v>1356</v>
      </c>
      <c r="D244" t="s">
        <v>1826</v>
      </c>
      <c r="E244" s="8">
        <v>451</v>
      </c>
      <c r="F244" s="8">
        <v>451</v>
      </c>
      <c r="G244" s="8">
        <v>0</v>
      </c>
      <c r="H244" s="8">
        <v>0</v>
      </c>
      <c r="I244" s="8">
        <v>0</v>
      </c>
      <c r="J244" s="8">
        <v>3.43</v>
      </c>
      <c r="K244" s="12" t="s">
        <v>1358</v>
      </c>
      <c r="L244" s="13" t="s">
        <v>1358</v>
      </c>
      <c r="M244" s="13" t="s">
        <v>1358</v>
      </c>
      <c r="O244" s="14">
        <v>0</v>
      </c>
      <c r="P244" s="12">
        <v>942.94</v>
      </c>
      <c r="R244" s="14">
        <v>942.94</v>
      </c>
      <c r="S244" s="15">
        <v>942.94</v>
      </c>
      <c r="T244" s="15"/>
    </row>
    <row r="245" spans="1:20">
      <c r="A245" t="s">
        <v>1827</v>
      </c>
      <c r="B245" t="s">
        <v>492</v>
      </c>
      <c r="C245" t="s">
        <v>1356</v>
      </c>
      <c r="D245" t="s">
        <v>1828</v>
      </c>
      <c r="E245" s="8">
        <v>2140</v>
      </c>
      <c r="F245" s="8">
        <v>2140</v>
      </c>
      <c r="G245" s="8">
        <v>0</v>
      </c>
      <c r="H245" s="8">
        <v>0</v>
      </c>
      <c r="I245" s="8">
        <v>0</v>
      </c>
      <c r="J245" s="8">
        <v>12.07</v>
      </c>
      <c r="K245" s="12" t="s">
        <v>1358</v>
      </c>
      <c r="L245" s="13" t="s">
        <v>1358</v>
      </c>
      <c r="M245" s="13" t="s">
        <v>1358</v>
      </c>
      <c r="O245" s="14">
        <v>0</v>
      </c>
      <c r="P245" s="12">
        <v>4474.2700000000004</v>
      </c>
      <c r="R245" s="14">
        <v>4474.2700000000004</v>
      </c>
      <c r="S245" s="15">
        <v>4474.2700000000004</v>
      </c>
      <c r="T245" s="15"/>
    </row>
    <row r="246" spans="1:20">
      <c r="A246" t="s">
        <v>1829</v>
      </c>
      <c r="B246" t="s">
        <v>494</v>
      </c>
      <c r="C246" t="s">
        <v>1356</v>
      </c>
      <c r="D246" t="s">
        <v>1830</v>
      </c>
      <c r="E246" s="8">
        <v>337</v>
      </c>
      <c r="F246" s="8">
        <v>337</v>
      </c>
      <c r="G246" s="8">
        <v>0</v>
      </c>
      <c r="H246" s="8">
        <v>0</v>
      </c>
      <c r="I246" s="8">
        <v>0</v>
      </c>
      <c r="J246" s="8">
        <v>3.1</v>
      </c>
      <c r="K246" s="12" t="s">
        <v>1358</v>
      </c>
      <c r="L246" s="13" t="s">
        <v>1358</v>
      </c>
      <c r="M246" s="13" t="s">
        <v>1358</v>
      </c>
      <c r="O246" s="14">
        <v>0</v>
      </c>
      <c r="P246" s="12">
        <v>704.59</v>
      </c>
      <c r="R246" s="14">
        <v>704.59</v>
      </c>
      <c r="S246" s="15">
        <v>704.59</v>
      </c>
      <c r="T246" s="15"/>
    </row>
    <row r="247" spans="1:20">
      <c r="A247" t="s">
        <v>1831</v>
      </c>
      <c r="B247" t="s">
        <v>496</v>
      </c>
      <c r="C247" t="s">
        <v>1356</v>
      </c>
      <c r="D247" t="s">
        <v>1832</v>
      </c>
      <c r="E247" s="8">
        <v>2253</v>
      </c>
      <c r="F247" s="8">
        <v>2253</v>
      </c>
      <c r="G247" s="8">
        <v>0</v>
      </c>
      <c r="H247" s="8">
        <v>0</v>
      </c>
      <c r="I247" s="8">
        <v>0</v>
      </c>
      <c r="J247" s="8">
        <v>12.78</v>
      </c>
      <c r="K247" s="12" t="s">
        <v>1358</v>
      </c>
      <c r="L247" s="13" t="s">
        <v>1358</v>
      </c>
      <c r="M247" s="13" t="s">
        <v>1358</v>
      </c>
      <c r="O247" s="14">
        <v>0</v>
      </c>
      <c r="P247" s="12">
        <v>4710.5200000000004</v>
      </c>
      <c r="R247" s="14">
        <v>4710.5200000000004</v>
      </c>
      <c r="S247" s="15">
        <v>4710.5200000000004</v>
      </c>
      <c r="T247" s="15"/>
    </row>
    <row r="248" spans="1:20">
      <c r="A248" t="s">
        <v>1833</v>
      </c>
      <c r="B248" t="s">
        <v>498</v>
      </c>
      <c r="C248" t="s">
        <v>1356</v>
      </c>
      <c r="D248" t="s">
        <v>1834</v>
      </c>
      <c r="E248" s="8">
        <v>335</v>
      </c>
      <c r="F248" s="8">
        <v>335</v>
      </c>
      <c r="G248" s="8">
        <v>0</v>
      </c>
      <c r="H248" s="8">
        <v>0</v>
      </c>
      <c r="I248" s="8">
        <v>0</v>
      </c>
      <c r="J248" s="8">
        <v>2.5499999999999998</v>
      </c>
      <c r="K248" s="12" t="s">
        <v>1358</v>
      </c>
      <c r="L248" s="13" t="s">
        <v>1358</v>
      </c>
      <c r="M248" s="13" t="s">
        <v>1358</v>
      </c>
      <c r="O248" s="14">
        <v>0</v>
      </c>
      <c r="P248" s="12">
        <v>700.41</v>
      </c>
      <c r="R248" s="14">
        <v>700.41</v>
      </c>
      <c r="S248" s="15">
        <v>700.41</v>
      </c>
      <c r="T248" s="15"/>
    </row>
    <row r="249" spans="1:20">
      <c r="A249" t="s">
        <v>1835</v>
      </c>
      <c r="B249" t="s">
        <v>500</v>
      </c>
      <c r="C249" t="s">
        <v>1356</v>
      </c>
      <c r="D249" t="s">
        <v>1836</v>
      </c>
      <c r="E249" s="8">
        <v>342</v>
      </c>
      <c r="F249" s="8">
        <v>342</v>
      </c>
      <c r="G249" s="8">
        <v>0</v>
      </c>
      <c r="H249" s="8">
        <v>0</v>
      </c>
      <c r="I249" s="8">
        <v>0</v>
      </c>
      <c r="J249" s="8">
        <v>2.73</v>
      </c>
      <c r="K249" s="12" t="s">
        <v>1358</v>
      </c>
      <c r="L249" s="13" t="s">
        <v>1358</v>
      </c>
      <c r="M249" s="13" t="s">
        <v>1358</v>
      </c>
      <c r="O249" s="14">
        <v>0</v>
      </c>
      <c r="P249" s="12">
        <v>715.05</v>
      </c>
      <c r="R249" s="14">
        <v>715.05</v>
      </c>
      <c r="S249" s="15">
        <v>715.05</v>
      </c>
      <c r="T249" s="15"/>
    </row>
    <row r="250" spans="1:20">
      <c r="A250" t="s">
        <v>1837</v>
      </c>
      <c r="B250" t="s">
        <v>502</v>
      </c>
      <c r="C250" t="s">
        <v>1356</v>
      </c>
      <c r="D250" t="s">
        <v>1838</v>
      </c>
      <c r="E250" s="8">
        <v>958</v>
      </c>
      <c r="F250" s="8">
        <v>958</v>
      </c>
      <c r="G250" s="8">
        <v>0</v>
      </c>
      <c r="H250" s="8">
        <v>0</v>
      </c>
      <c r="I250" s="8">
        <v>0</v>
      </c>
      <c r="J250" s="8">
        <v>8.18</v>
      </c>
      <c r="K250" s="12" t="s">
        <v>1358</v>
      </c>
      <c r="L250" s="13" t="s">
        <v>1358</v>
      </c>
      <c r="M250" s="13" t="s">
        <v>1358</v>
      </c>
      <c r="O250" s="14">
        <v>0</v>
      </c>
      <c r="P250" s="12">
        <v>2002.97</v>
      </c>
      <c r="R250" s="14">
        <v>2002.97</v>
      </c>
      <c r="S250" s="15">
        <v>2002.97</v>
      </c>
      <c r="T250" s="15"/>
    </row>
    <row r="251" spans="1:20">
      <c r="A251" t="s">
        <v>1839</v>
      </c>
      <c r="B251" t="s">
        <v>504</v>
      </c>
      <c r="C251" t="s">
        <v>1356</v>
      </c>
      <c r="D251" t="s">
        <v>1840</v>
      </c>
      <c r="E251" s="8">
        <v>131</v>
      </c>
      <c r="F251" s="8">
        <v>131</v>
      </c>
      <c r="G251" s="8">
        <v>0</v>
      </c>
      <c r="H251" s="8">
        <v>0</v>
      </c>
      <c r="I251" s="8">
        <v>0</v>
      </c>
      <c r="J251" s="8">
        <v>1.97</v>
      </c>
      <c r="K251" s="12" t="s">
        <v>1358</v>
      </c>
      <c r="L251" s="13" t="s">
        <v>1358</v>
      </c>
      <c r="M251" s="13" t="s">
        <v>1358</v>
      </c>
      <c r="O251" s="14">
        <v>0</v>
      </c>
      <c r="P251" s="12">
        <v>273.89</v>
      </c>
      <c r="R251" s="14">
        <v>273.89</v>
      </c>
      <c r="S251" s="15">
        <v>273.89</v>
      </c>
      <c r="T251" s="15"/>
    </row>
    <row r="252" spans="1:20">
      <c r="A252" t="s">
        <v>1841</v>
      </c>
      <c r="B252" t="s">
        <v>506</v>
      </c>
      <c r="C252" t="s">
        <v>1356</v>
      </c>
      <c r="D252" t="s">
        <v>1842</v>
      </c>
      <c r="E252" s="8">
        <v>259</v>
      </c>
      <c r="F252" s="8">
        <v>259</v>
      </c>
      <c r="G252" s="8">
        <v>0</v>
      </c>
      <c r="H252" s="8">
        <v>0</v>
      </c>
      <c r="I252" s="8">
        <v>0</v>
      </c>
      <c r="J252" s="8">
        <v>1.8</v>
      </c>
      <c r="K252" s="12" t="s">
        <v>1358</v>
      </c>
      <c r="L252" s="13" t="s">
        <v>1358</v>
      </c>
      <c r="M252" s="13" t="s">
        <v>1358</v>
      </c>
      <c r="O252" s="14">
        <v>0</v>
      </c>
      <c r="P252" s="12">
        <v>541.51</v>
      </c>
      <c r="R252" s="14">
        <v>541.51</v>
      </c>
      <c r="S252" s="15">
        <v>541.51</v>
      </c>
      <c r="T252" s="15"/>
    </row>
    <row r="253" spans="1:20">
      <c r="A253" t="s">
        <v>1843</v>
      </c>
      <c r="B253" t="s">
        <v>508</v>
      </c>
      <c r="C253" t="s">
        <v>1356</v>
      </c>
      <c r="D253" t="s">
        <v>1844</v>
      </c>
      <c r="E253" s="8">
        <v>331</v>
      </c>
      <c r="F253" s="8">
        <v>331</v>
      </c>
      <c r="G253" s="8">
        <v>0</v>
      </c>
      <c r="H253" s="8">
        <v>0</v>
      </c>
      <c r="I253" s="8">
        <v>0</v>
      </c>
      <c r="J253" s="8">
        <v>2.44</v>
      </c>
      <c r="K253" s="12" t="s">
        <v>1358</v>
      </c>
      <c r="L253" s="13" t="s">
        <v>1358</v>
      </c>
      <c r="M253" s="13" t="s">
        <v>1358</v>
      </c>
      <c r="O253" s="14">
        <v>0</v>
      </c>
      <c r="P253" s="12">
        <v>692.05</v>
      </c>
      <c r="R253" s="14">
        <v>692.05</v>
      </c>
      <c r="S253" s="15">
        <v>692.05</v>
      </c>
      <c r="T253" s="15"/>
    </row>
    <row r="254" spans="1:20">
      <c r="A254" t="s">
        <v>1845</v>
      </c>
      <c r="B254" t="s">
        <v>510</v>
      </c>
      <c r="C254" t="s">
        <v>1353</v>
      </c>
      <c r="D254" t="s">
        <v>1846</v>
      </c>
      <c r="E254" s="8">
        <v>20365</v>
      </c>
      <c r="F254" s="8">
        <v>20365</v>
      </c>
      <c r="G254" s="8">
        <v>0</v>
      </c>
      <c r="H254" s="8">
        <v>56289</v>
      </c>
      <c r="I254" s="8">
        <v>89142</v>
      </c>
      <c r="J254" s="8">
        <v>586.03</v>
      </c>
      <c r="K254" s="12">
        <v>75374.09</v>
      </c>
      <c r="L254" s="13">
        <v>118514.57</v>
      </c>
      <c r="M254" s="13">
        <v>11051.38</v>
      </c>
      <c r="O254" s="14">
        <v>204940.04</v>
      </c>
      <c r="P254" s="12">
        <v>0</v>
      </c>
      <c r="R254" s="14">
        <v>0</v>
      </c>
      <c r="S254" s="15">
        <v>204940.04</v>
      </c>
      <c r="T254" s="15"/>
    </row>
    <row r="255" spans="1:20">
      <c r="A255" t="s">
        <v>1847</v>
      </c>
      <c r="B255" t="s">
        <v>512</v>
      </c>
      <c r="C255" t="s">
        <v>1356</v>
      </c>
      <c r="D255" t="s">
        <v>1848</v>
      </c>
      <c r="E255" s="8">
        <v>59604</v>
      </c>
      <c r="F255" s="8">
        <v>59604</v>
      </c>
      <c r="G255" s="8">
        <v>0</v>
      </c>
      <c r="H255" s="8">
        <v>0</v>
      </c>
      <c r="I255" s="8">
        <v>0</v>
      </c>
      <c r="J255" s="8">
        <v>320.87</v>
      </c>
      <c r="K255" s="12" t="s">
        <v>1358</v>
      </c>
      <c r="L255" s="13" t="s">
        <v>1358</v>
      </c>
      <c r="M255" s="13" t="s">
        <v>1358</v>
      </c>
      <c r="O255" s="14">
        <v>0</v>
      </c>
      <c r="P255" s="12">
        <v>124618.78</v>
      </c>
      <c r="R255" s="14">
        <v>124618.78</v>
      </c>
      <c r="S255" s="15">
        <v>124618.78</v>
      </c>
      <c r="T255" s="15"/>
    </row>
    <row r="256" spans="1:20">
      <c r="A256" t="s">
        <v>1849</v>
      </c>
      <c r="B256" t="s">
        <v>514</v>
      </c>
      <c r="C256" t="s">
        <v>1356</v>
      </c>
      <c r="D256" t="s">
        <v>1850</v>
      </c>
      <c r="E256" s="8">
        <v>2370</v>
      </c>
      <c r="F256" s="8">
        <v>2370</v>
      </c>
      <c r="G256" s="8">
        <v>0</v>
      </c>
      <c r="H256" s="8">
        <v>0</v>
      </c>
      <c r="I256" s="8">
        <v>0</v>
      </c>
      <c r="J256" s="8">
        <v>12.68</v>
      </c>
      <c r="K256" s="12" t="s">
        <v>1358</v>
      </c>
      <c r="L256" s="13" t="s">
        <v>1358</v>
      </c>
      <c r="M256" s="13" t="s">
        <v>1358</v>
      </c>
      <c r="O256" s="14">
        <v>0</v>
      </c>
      <c r="P256" s="12">
        <v>4955.1499999999996</v>
      </c>
      <c r="R256" s="14">
        <v>4955.1499999999996</v>
      </c>
      <c r="S256" s="15">
        <v>4955.1499999999996</v>
      </c>
      <c r="T256" s="15"/>
    </row>
    <row r="257" spans="1:20">
      <c r="A257" t="s">
        <v>1851</v>
      </c>
      <c r="B257" t="s">
        <v>516</v>
      </c>
      <c r="C257" t="s">
        <v>1356</v>
      </c>
      <c r="D257" t="s">
        <v>1852</v>
      </c>
      <c r="E257" s="8">
        <v>1319</v>
      </c>
      <c r="F257" s="8">
        <v>1319</v>
      </c>
      <c r="G257" s="8">
        <v>0</v>
      </c>
      <c r="H257" s="8">
        <v>0</v>
      </c>
      <c r="I257" s="8">
        <v>0</v>
      </c>
      <c r="J257" s="8">
        <v>7.86</v>
      </c>
      <c r="K257" s="12" t="s">
        <v>1358</v>
      </c>
      <c r="L257" s="13" t="s">
        <v>1358</v>
      </c>
      <c r="M257" s="13" t="s">
        <v>1358</v>
      </c>
      <c r="O257" s="14">
        <v>0</v>
      </c>
      <c r="P257" s="12">
        <v>2757.74</v>
      </c>
      <c r="R257" s="14">
        <v>2757.74</v>
      </c>
      <c r="S257" s="15">
        <v>2757.74</v>
      </c>
      <c r="T257" s="15"/>
    </row>
    <row r="258" spans="1:20">
      <c r="A258" t="s">
        <v>1853</v>
      </c>
      <c r="B258" t="s">
        <v>518</v>
      </c>
      <c r="C258" t="s">
        <v>1353</v>
      </c>
      <c r="D258" t="s">
        <v>1854</v>
      </c>
      <c r="E258" s="8">
        <v>14965</v>
      </c>
      <c r="F258" s="8">
        <v>14965</v>
      </c>
      <c r="G258" s="8">
        <v>0</v>
      </c>
      <c r="H258" s="8">
        <v>24934</v>
      </c>
      <c r="I258" s="8">
        <v>43261</v>
      </c>
      <c r="J258" s="8">
        <v>664.23</v>
      </c>
      <c r="K258" s="12">
        <v>36579.379999999997</v>
      </c>
      <c r="L258" s="13">
        <v>134329.18</v>
      </c>
      <c r="M258" s="13">
        <v>11051.38</v>
      </c>
      <c r="O258" s="14">
        <v>181959.94</v>
      </c>
      <c r="P258" s="12">
        <v>0</v>
      </c>
      <c r="R258" s="14">
        <v>0</v>
      </c>
      <c r="S258" s="15">
        <v>181959.94</v>
      </c>
      <c r="T258" s="15"/>
    </row>
    <row r="259" spans="1:20">
      <c r="A259" t="s">
        <v>1855</v>
      </c>
      <c r="B259" t="s">
        <v>520</v>
      </c>
      <c r="C259" t="s">
        <v>1356</v>
      </c>
      <c r="D259" t="s">
        <v>1856</v>
      </c>
      <c r="E259" s="8">
        <v>17022</v>
      </c>
      <c r="F259" s="8">
        <v>17022</v>
      </c>
      <c r="G259" s="8">
        <v>0</v>
      </c>
      <c r="H259" s="8">
        <v>0</v>
      </c>
      <c r="I259" s="8">
        <v>0</v>
      </c>
      <c r="J259" s="8">
        <v>97.6</v>
      </c>
      <c r="K259" s="12" t="s">
        <v>1358</v>
      </c>
      <c r="L259" s="13" t="s">
        <v>1358</v>
      </c>
      <c r="M259" s="13" t="s">
        <v>1358</v>
      </c>
      <c r="O259" s="14">
        <v>0</v>
      </c>
      <c r="P259" s="12">
        <v>35589.24</v>
      </c>
      <c r="R259" s="14">
        <v>35589.24</v>
      </c>
      <c r="S259" s="15">
        <v>35589.24</v>
      </c>
      <c r="T259" s="15"/>
    </row>
    <row r="260" spans="1:20">
      <c r="A260" t="s">
        <v>1857</v>
      </c>
      <c r="B260" t="s">
        <v>522</v>
      </c>
      <c r="C260" t="s">
        <v>1356</v>
      </c>
      <c r="D260" t="s">
        <v>1858</v>
      </c>
      <c r="E260" s="8">
        <v>1048</v>
      </c>
      <c r="F260" s="8">
        <v>1048</v>
      </c>
      <c r="G260" s="8">
        <v>0</v>
      </c>
      <c r="H260" s="8">
        <v>0</v>
      </c>
      <c r="I260" s="8">
        <v>0</v>
      </c>
      <c r="J260" s="8">
        <v>8.7100000000000009</v>
      </c>
      <c r="K260" s="12" t="s">
        <v>1358</v>
      </c>
      <c r="L260" s="13" t="s">
        <v>1358</v>
      </c>
      <c r="M260" s="13" t="s">
        <v>1358</v>
      </c>
      <c r="O260" s="14">
        <v>0</v>
      </c>
      <c r="P260" s="12">
        <v>2191.14</v>
      </c>
      <c r="R260" s="14">
        <v>2191.14</v>
      </c>
      <c r="S260" s="15">
        <v>2191.14</v>
      </c>
      <c r="T260" s="15"/>
    </row>
    <row r="261" spans="1:20">
      <c r="A261" t="s">
        <v>1859</v>
      </c>
      <c r="B261" t="s">
        <v>524</v>
      </c>
      <c r="C261" t="s">
        <v>1356</v>
      </c>
      <c r="D261" t="s">
        <v>1860</v>
      </c>
      <c r="E261" s="8">
        <v>1071</v>
      </c>
      <c r="F261" s="8">
        <v>1071</v>
      </c>
      <c r="G261" s="8">
        <v>0</v>
      </c>
      <c r="H261" s="8">
        <v>0</v>
      </c>
      <c r="I261" s="8">
        <v>0</v>
      </c>
      <c r="J261" s="8">
        <v>9.3000000000000007</v>
      </c>
      <c r="K261" s="12" t="s">
        <v>1358</v>
      </c>
      <c r="L261" s="13" t="s">
        <v>1358</v>
      </c>
      <c r="M261" s="13" t="s">
        <v>1358</v>
      </c>
      <c r="O261" s="14">
        <v>0</v>
      </c>
      <c r="P261" s="12">
        <v>2239.2199999999998</v>
      </c>
      <c r="R261" s="14">
        <v>2239.2199999999998</v>
      </c>
      <c r="S261" s="15">
        <v>2239.2199999999998</v>
      </c>
      <c r="T261" s="15"/>
    </row>
    <row r="262" spans="1:20">
      <c r="A262" t="s">
        <v>1861</v>
      </c>
      <c r="B262" t="s">
        <v>526</v>
      </c>
      <c r="C262" t="s">
        <v>1356</v>
      </c>
      <c r="D262" t="s">
        <v>1862</v>
      </c>
      <c r="E262" s="8">
        <v>111</v>
      </c>
      <c r="F262" s="8">
        <v>111</v>
      </c>
      <c r="G262" s="8">
        <v>0</v>
      </c>
      <c r="H262" s="8">
        <v>0</v>
      </c>
      <c r="I262" s="8">
        <v>0</v>
      </c>
      <c r="J262" s="8">
        <v>1.72</v>
      </c>
      <c r="K262" s="12" t="s">
        <v>1358</v>
      </c>
      <c r="L262" s="13" t="s">
        <v>1358</v>
      </c>
      <c r="M262" s="13" t="s">
        <v>1358</v>
      </c>
      <c r="O262" s="14">
        <v>0</v>
      </c>
      <c r="P262" s="12">
        <v>232.08</v>
      </c>
      <c r="R262" s="14">
        <v>232.08</v>
      </c>
      <c r="S262" s="15">
        <v>232.08</v>
      </c>
      <c r="T262" s="15"/>
    </row>
    <row r="263" spans="1:20">
      <c r="A263" t="s">
        <v>1863</v>
      </c>
      <c r="B263" t="s">
        <v>528</v>
      </c>
      <c r="C263" t="s">
        <v>1356</v>
      </c>
      <c r="D263" t="s">
        <v>1864</v>
      </c>
      <c r="E263" s="8">
        <v>1762</v>
      </c>
      <c r="F263" s="8">
        <v>1762</v>
      </c>
      <c r="G263" s="8">
        <v>0</v>
      </c>
      <c r="H263" s="8">
        <v>0</v>
      </c>
      <c r="I263" s="8">
        <v>0</v>
      </c>
      <c r="J263" s="8">
        <v>12.66</v>
      </c>
      <c r="K263" s="12" t="s">
        <v>1358</v>
      </c>
      <c r="L263" s="13" t="s">
        <v>1358</v>
      </c>
      <c r="M263" s="13" t="s">
        <v>1358</v>
      </c>
      <c r="O263" s="14">
        <v>0</v>
      </c>
      <c r="P263" s="12">
        <v>3683.95</v>
      </c>
      <c r="R263" s="14">
        <v>3683.95</v>
      </c>
      <c r="S263" s="15">
        <v>3683.95</v>
      </c>
      <c r="T263" s="15"/>
    </row>
    <row r="264" spans="1:20">
      <c r="A264" t="s">
        <v>1865</v>
      </c>
      <c r="B264" t="s">
        <v>530</v>
      </c>
      <c r="C264" t="s">
        <v>1356</v>
      </c>
      <c r="D264" t="s">
        <v>1866</v>
      </c>
      <c r="E264" s="8">
        <v>1182</v>
      </c>
      <c r="F264" s="8">
        <v>1182</v>
      </c>
      <c r="G264" s="8">
        <v>0</v>
      </c>
      <c r="H264" s="8">
        <v>0</v>
      </c>
      <c r="I264" s="8">
        <v>0</v>
      </c>
      <c r="J264" s="8">
        <v>8.43</v>
      </c>
      <c r="K264" s="12" t="s">
        <v>1358</v>
      </c>
      <c r="L264" s="13" t="s">
        <v>1358</v>
      </c>
      <c r="M264" s="13" t="s">
        <v>1358</v>
      </c>
      <c r="O264" s="14">
        <v>0</v>
      </c>
      <c r="P264" s="12">
        <v>2471.3000000000002</v>
      </c>
      <c r="R264" s="14">
        <v>2471.3000000000002</v>
      </c>
      <c r="S264" s="15">
        <v>2471.3000000000002</v>
      </c>
      <c r="T264" s="15"/>
    </row>
    <row r="265" spans="1:20">
      <c r="A265" t="s">
        <v>1867</v>
      </c>
      <c r="B265" t="s">
        <v>532</v>
      </c>
      <c r="C265" t="s">
        <v>1353</v>
      </c>
      <c r="D265" t="s">
        <v>1868</v>
      </c>
      <c r="E265" s="8">
        <v>19690</v>
      </c>
      <c r="F265" s="8">
        <v>19690</v>
      </c>
      <c r="G265" s="8">
        <v>0</v>
      </c>
      <c r="H265" s="8">
        <v>31347</v>
      </c>
      <c r="I265" s="8">
        <v>56970</v>
      </c>
      <c r="J265" s="8">
        <v>731.39</v>
      </c>
      <c r="K265" s="12">
        <v>48171.03</v>
      </c>
      <c r="L265" s="13">
        <v>147911.15</v>
      </c>
      <c r="M265" s="13">
        <v>11051.38</v>
      </c>
      <c r="O265" s="14">
        <v>207133.56</v>
      </c>
      <c r="P265" s="12">
        <v>0</v>
      </c>
      <c r="R265" s="14">
        <v>0</v>
      </c>
      <c r="S265" s="15">
        <v>207133.56</v>
      </c>
      <c r="T265" s="15"/>
    </row>
    <row r="266" spans="1:20">
      <c r="A266" t="s">
        <v>1869</v>
      </c>
      <c r="B266" t="s">
        <v>534</v>
      </c>
      <c r="C266" t="s">
        <v>1356</v>
      </c>
      <c r="D266" t="s">
        <v>1870</v>
      </c>
      <c r="E266" s="8">
        <v>21569</v>
      </c>
      <c r="F266" s="8">
        <v>21569</v>
      </c>
      <c r="G266" s="8">
        <v>0</v>
      </c>
      <c r="H266" s="8">
        <v>0</v>
      </c>
      <c r="I266" s="8">
        <v>0</v>
      </c>
      <c r="J266" s="8">
        <v>110.45</v>
      </c>
      <c r="K266" s="12" t="s">
        <v>1358</v>
      </c>
      <c r="L266" s="13" t="s">
        <v>1358</v>
      </c>
      <c r="M266" s="13" t="s">
        <v>1358</v>
      </c>
      <c r="O266" s="14">
        <v>0</v>
      </c>
      <c r="P266" s="12">
        <v>45096.01</v>
      </c>
      <c r="R266" s="14">
        <v>45096.01</v>
      </c>
      <c r="S266" s="15">
        <v>45096.01</v>
      </c>
      <c r="T266" s="15"/>
    </row>
    <row r="267" spans="1:20">
      <c r="A267" t="s">
        <v>1871</v>
      </c>
      <c r="B267" t="s">
        <v>536</v>
      </c>
      <c r="C267" t="s">
        <v>1356</v>
      </c>
      <c r="D267" t="s">
        <v>1872</v>
      </c>
      <c r="E267" s="8">
        <v>3025</v>
      </c>
      <c r="F267" s="8">
        <v>3025</v>
      </c>
      <c r="G267" s="8">
        <v>0</v>
      </c>
      <c r="H267" s="8">
        <v>0</v>
      </c>
      <c r="I267" s="8">
        <v>0</v>
      </c>
      <c r="J267" s="8">
        <v>15.61</v>
      </c>
      <c r="K267" s="12" t="s">
        <v>1358</v>
      </c>
      <c r="L267" s="13" t="s">
        <v>1358</v>
      </c>
      <c r="M267" s="13" t="s">
        <v>1358</v>
      </c>
      <c r="O267" s="14">
        <v>0</v>
      </c>
      <c r="P267" s="12">
        <v>6324.61</v>
      </c>
      <c r="R267" s="14">
        <v>6324.61</v>
      </c>
      <c r="S267" s="15">
        <v>6324.61</v>
      </c>
      <c r="T267" s="15"/>
    </row>
    <row r="268" spans="1:20">
      <c r="A268" t="s">
        <v>1873</v>
      </c>
      <c r="B268" t="s">
        <v>538</v>
      </c>
      <c r="C268" t="s">
        <v>1356</v>
      </c>
      <c r="D268" t="s">
        <v>1874</v>
      </c>
      <c r="E268" s="8">
        <v>1509</v>
      </c>
      <c r="F268" s="8">
        <v>1509</v>
      </c>
      <c r="G268" s="8">
        <v>0</v>
      </c>
      <c r="H268" s="8">
        <v>0</v>
      </c>
      <c r="I268" s="8">
        <v>0</v>
      </c>
      <c r="J268" s="8">
        <v>12.31</v>
      </c>
      <c r="K268" s="12" t="s">
        <v>1358</v>
      </c>
      <c r="L268" s="13" t="s">
        <v>1358</v>
      </c>
      <c r="M268" s="13" t="s">
        <v>1358</v>
      </c>
      <c r="O268" s="14">
        <v>0</v>
      </c>
      <c r="P268" s="12">
        <v>3154.99</v>
      </c>
      <c r="R268" s="14">
        <v>3154.99</v>
      </c>
      <c r="S268" s="15">
        <v>3154.99</v>
      </c>
      <c r="T268" s="15"/>
    </row>
    <row r="269" spans="1:20">
      <c r="A269" t="s">
        <v>1875</v>
      </c>
      <c r="B269" t="s">
        <v>540</v>
      </c>
      <c r="C269" t="s">
        <v>1356</v>
      </c>
      <c r="D269" t="s">
        <v>1876</v>
      </c>
      <c r="E269" s="8">
        <v>635</v>
      </c>
      <c r="F269" s="8">
        <v>635</v>
      </c>
      <c r="G269" s="8">
        <v>0</v>
      </c>
      <c r="H269" s="8">
        <v>0</v>
      </c>
      <c r="I269" s="8">
        <v>0</v>
      </c>
      <c r="J269" s="8">
        <v>5.16</v>
      </c>
      <c r="K269" s="12" t="s">
        <v>1358</v>
      </c>
      <c r="L269" s="13" t="s">
        <v>1358</v>
      </c>
      <c r="M269" s="13" t="s">
        <v>1358</v>
      </c>
      <c r="O269" s="14">
        <v>0</v>
      </c>
      <c r="P269" s="12">
        <v>1327.64</v>
      </c>
      <c r="R269" s="14">
        <v>1327.64</v>
      </c>
      <c r="S269" s="15">
        <v>1327.64</v>
      </c>
      <c r="T269" s="15"/>
    </row>
    <row r="270" spans="1:20">
      <c r="A270" t="s">
        <v>1877</v>
      </c>
      <c r="B270" t="s">
        <v>542</v>
      </c>
      <c r="C270" t="s">
        <v>1353</v>
      </c>
      <c r="D270" t="s">
        <v>1878</v>
      </c>
      <c r="E270" s="8">
        <v>20757</v>
      </c>
      <c r="F270" s="8">
        <v>20757</v>
      </c>
      <c r="G270" s="8">
        <v>0</v>
      </c>
      <c r="H270" s="8">
        <v>24370</v>
      </c>
      <c r="I270" s="8">
        <v>45112</v>
      </c>
      <c r="J270" s="8">
        <v>927.43</v>
      </c>
      <c r="K270" s="12">
        <v>38144.49</v>
      </c>
      <c r="L270" s="13">
        <v>187556.89</v>
      </c>
      <c r="M270" s="13">
        <v>11051.38</v>
      </c>
      <c r="O270" s="14">
        <v>236752.76</v>
      </c>
      <c r="P270" s="12">
        <v>0</v>
      </c>
      <c r="R270" s="14">
        <v>0</v>
      </c>
      <c r="S270" s="15">
        <v>236752.76</v>
      </c>
      <c r="T270" s="15"/>
    </row>
    <row r="271" spans="1:20">
      <c r="A271" t="s">
        <v>1879</v>
      </c>
      <c r="B271" t="s">
        <v>544</v>
      </c>
      <c r="C271" t="s">
        <v>1356</v>
      </c>
      <c r="D271" t="s">
        <v>1880</v>
      </c>
      <c r="E271" s="8">
        <v>5733</v>
      </c>
      <c r="F271" s="8">
        <v>5733</v>
      </c>
      <c r="G271" s="8">
        <v>0</v>
      </c>
      <c r="H271" s="8">
        <v>0</v>
      </c>
      <c r="I271" s="8">
        <v>0</v>
      </c>
      <c r="J271" s="8">
        <v>41.78</v>
      </c>
      <c r="K271" s="12" t="s">
        <v>1358</v>
      </c>
      <c r="L271" s="13" t="s">
        <v>1358</v>
      </c>
      <c r="M271" s="13" t="s">
        <v>1358</v>
      </c>
      <c r="O271" s="14">
        <v>0</v>
      </c>
      <c r="P271" s="12">
        <v>11986.44</v>
      </c>
      <c r="R271" s="14">
        <v>11986.44</v>
      </c>
      <c r="S271" s="15">
        <v>11986.44</v>
      </c>
      <c r="T271" s="15"/>
    </row>
    <row r="272" spans="1:20">
      <c r="A272" t="s">
        <v>1881</v>
      </c>
      <c r="B272" t="s">
        <v>546</v>
      </c>
      <c r="C272" t="s">
        <v>1356</v>
      </c>
      <c r="D272" t="s">
        <v>1882</v>
      </c>
      <c r="E272" s="8">
        <v>4168</v>
      </c>
      <c r="F272" s="8">
        <v>4168</v>
      </c>
      <c r="G272" s="8">
        <v>0</v>
      </c>
      <c r="H272" s="8">
        <v>0</v>
      </c>
      <c r="I272" s="8">
        <v>0</v>
      </c>
      <c r="J272" s="8">
        <v>30.23</v>
      </c>
      <c r="K272" s="12" t="s">
        <v>1358</v>
      </c>
      <c r="L272" s="13" t="s">
        <v>1358</v>
      </c>
      <c r="M272" s="13" t="s">
        <v>1358</v>
      </c>
      <c r="O272" s="14">
        <v>0</v>
      </c>
      <c r="P272" s="12">
        <v>8714.3700000000008</v>
      </c>
      <c r="R272" s="14">
        <v>8714.3700000000008</v>
      </c>
      <c r="S272" s="15">
        <v>8714.3700000000008</v>
      </c>
      <c r="T272" s="15"/>
    </row>
    <row r="273" spans="1:20">
      <c r="A273" t="s">
        <v>1883</v>
      </c>
      <c r="B273" t="s">
        <v>548</v>
      </c>
      <c r="C273" t="s">
        <v>1356</v>
      </c>
      <c r="D273" t="s">
        <v>1884</v>
      </c>
      <c r="E273" s="8">
        <v>1356</v>
      </c>
      <c r="F273" s="8">
        <v>1356</v>
      </c>
      <c r="G273" s="8">
        <v>0</v>
      </c>
      <c r="H273" s="8">
        <v>0</v>
      </c>
      <c r="I273" s="8">
        <v>0</v>
      </c>
      <c r="J273" s="8">
        <v>16.09</v>
      </c>
      <c r="K273" s="12" t="s">
        <v>1358</v>
      </c>
      <c r="L273" s="13" t="s">
        <v>1358</v>
      </c>
      <c r="M273" s="13" t="s">
        <v>1358</v>
      </c>
      <c r="O273" s="14">
        <v>0</v>
      </c>
      <c r="P273" s="12">
        <v>2835.1</v>
      </c>
      <c r="R273" s="14">
        <v>2835.1</v>
      </c>
      <c r="S273" s="15">
        <v>2835.1</v>
      </c>
      <c r="T273" s="15"/>
    </row>
    <row r="274" spans="1:20">
      <c r="A274" t="s">
        <v>1885</v>
      </c>
      <c r="B274" t="s">
        <v>550</v>
      </c>
      <c r="C274" t="s">
        <v>1356</v>
      </c>
      <c r="D274" t="s">
        <v>1886</v>
      </c>
      <c r="E274" s="8">
        <v>904</v>
      </c>
      <c r="F274" s="8">
        <v>904</v>
      </c>
      <c r="G274" s="8">
        <v>0</v>
      </c>
      <c r="H274" s="8">
        <v>0</v>
      </c>
      <c r="I274" s="8">
        <v>0</v>
      </c>
      <c r="J274" s="8">
        <v>5.85</v>
      </c>
      <c r="K274" s="12" t="s">
        <v>1358</v>
      </c>
      <c r="L274" s="13" t="s">
        <v>1358</v>
      </c>
      <c r="M274" s="13" t="s">
        <v>1358</v>
      </c>
      <c r="O274" s="14">
        <v>0</v>
      </c>
      <c r="P274" s="12">
        <v>1890.06</v>
      </c>
      <c r="R274" s="14">
        <v>1890.06</v>
      </c>
      <c r="S274" s="15">
        <v>1890.06</v>
      </c>
      <c r="T274" s="15"/>
    </row>
    <row r="275" spans="1:20">
      <c r="A275" t="s">
        <v>1887</v>
      </c>
      <c r="B275" t="s">
        <v>552</v>
      </c>
      <c r="C275" t="s">
        <v>1353</v>
      </c>
      <c r="D275" t="s">
        <v>1888</v>
      </c>
      <c r="E275" s="8">
        <v>10015</v>
      </c>
      <c r="F275" s="8">
        <v>10015</v>
      </c>
      <c r="G275" s="8">
        <v>0</v>
      </c>
      <c r="H275" s="8">
        <v>12905</v>
      </c>
      <c r="I275" s="8">
        <v>25506</v>
      </c>
      <c r="J275" s="8">
        <v>733.17</v>
      </c>
      <c r="K275" s="12">
        <v>21566.62</v>
      </c>
      <c r="L275" s="13">
        <v>148271.12</v>
      </c>
      <c r="M275" s="13">
        <v>11051.38</v>
      </c>
      <c r="O275" s="14">
        <v>180889.12</v>
      </c>
      <c r="P275" s="12">
        <v>0</v>
      </c>
      <c r="R275" s="14">
        <v>0</v>
      </c>
      <c r="S275" s="15">
        <v>180889.12</v>
      </c>
      <c r="T275" s="15"/>
    </row>
    <row r="276" spans="1:20">
      <c r="A276" t="s">
        <v>1889</v>
      </c>
      <c r="B276" t="s">
        <v>554</v>
      </c>
      <c r="C276" t="s">
        <v>1356</v>
      </c>
      <c r="D276" t="s">
        <v>1890</v>
      </c>
      <c r="E276" s="8">
        <v>6320</v>
      </c>
      <c r="F276" s="8">
        <v>6320</v>
      </c>
      <c r="G276" s="8">
        <v>0</v>
      </c>
      <c r="H276" s="8">
        <v>0</v>
      </c>
      <c r="I276" s="8">
        <v>0</v>
      </c>
      <c r="J276" s="8">
        <v>43.22</v>
      </c>
      <c r="K276" s="12" t="s">
        <v>1358</v>
      </c>
      <c r="L276" s="13" t="s">
        <v>1358</v>
      </c>
      <c r="M276" s="13" t="s">
        <v>1358</v>
      </c>
      <c r="O276" s="14">
        <v>0</v>
      </c>
      <c r="P276" s="12">
        <v>13213.72</v>
      </c>
      <c r="R276" s="14">
        <v>13213.72</v>
      </c>
      <c r="S276" s="15">
        <v>13213.72</v>
      </c>
      <c r="T276" s="15"/>
    </row>
    <row r="277" spans="1:20">
      <c r="A277" t="s">
        <v>1891</v>
      </c>
      <c r="B277" t="s">
        <v>556</v>
      </c>
      <c r="C277" t="s">
        <v>1356</v>
      </c>
      <c r="D277" t="s">
        <v>1892</v>
      </c>
      <c r="E277" s="8">
        <v>2164</v>
      </c>
      <c r="F277" s="8">
        <v>2164</v>
      </c>
      <c r="G277" s="8">
        <v>0</v>
      </c>
      <c r="H277" s="8">
        <v>0</v>
      </c>
      <c r="I277" s="8">
        <v>0</v>
      </c>
      <c r="J277" s="8">
        <v>16.64</v>
      </c>
      <c r="K277" s="12" t="s">
        <v>1358</v>
      </c>
      <c r="L277" s="13" t="s">
        <v>1358</v>
      </c>
      <c r="M277" s="13" t="s">
        <v>1358</v>
      </c>
      <c r="O277" s="14">
        <v>0</v>
      </c>
      <c r="P277" s="12">
        <v>4524.45</v>
      </c>
      <c r="R277" s="14">
        <v>4524.45</v>
      </c>
      <c r="S277" s="15">
        <v>4524.45</v>
      </c>
      <c r="T277" s="15"/>
    </row>
    <row r="278" spans="1:20">
      <c r="A278" t="s">
        <v>1893</v>
      </c>
      <c r="B278" t="s">
        <v>558</v>
      </c>
      <c r="C278" t="s">
        <v>1356</v>
      </c>
      <c r="D278" t="s">
        <v>1894</v>
      </c>
      <c r="E278" s="8">
        <v>239</v>
      </c>
      <c r="F278" s="8">
        <v>239</v>
      </c>
      <c r="G278" s="8">
        <v>0</v>
      </c>
      <c r="H278" s="8">
        <v>0</v>
      </c>
      <c r="I278" s="8">
        <v>0</v>
      </c>
      <c r="J278" s="8">
        <v>2.6</v>
      </c>
      <c r="K278" s="12" t="s">
        <v>1358</v>
      </c>
      <c r="L278" s="13" t="s">
        <v>1358</v>
      </c>
      <c r="M278" s="13" t="s">
        <v>1358</v>
      </c>
      <c r="O278" s="14">
        <v>0</v>
      </c>
      <c r="P278" s="12">
        <v>499.7</v>
      </c>
      <c r="R278" s="14">
        <v>499.7</v>
      </c>
      <c r="S278" s="15">
        <v>499.7</v>
      </c>
      <c r="T278" s="15"/>
    </row>
    <row r="279" spans="1:20">
      <c r="A279" t="s">
        <v>1895</v>
      </c>
      <c r="B279" t="s">
        <v>560</v>
      </c>
      <c r="C279" t="s">
        <v>1356</v>
      </c>
      <c r="D279" t="s">
        <v>1896</v>
      </c>
      <c r="E279" s="8">
        <v>621</v>
      </c>
      <c r="F279" s="8">
        <v>621</v>
      </c>
      <c r="G279" s="8">
        <v>0</v>
      </c>
      <c r="H279" s="8">
        <v>0</v>
      </c>
      <c r="I279" s="8">
        <v>0</v>
      </c>
      <c r="J279" s="8">
        <v>7.42</v>
      </c>
      <c r="K279" s="12" t="s">
        <v>1358</v>
      </c>
      <c r="L279" s="13" t="s">
        <v>1358</v>
      </c>
      <c r="M279" s="13" t="s">
        <v>1358</v>
      </c>
      <c r="O279" s="14">
        <v>0</v>
      </c>
      <c r="P279" s="12">
        <v>1298.3699999999999</v>
      </c>
      <c r="R279" s="14">
        <v>1298.3699999999999</v>
      </c>
      <c r="S279" s="15">
        <v>1298.3699999999999</v>
      </c>
      <c r="T279" s="15"/>
    </row>
    <row r="280" spans="1:20">
      <c r="A280" t="s">
        <v>1897</v>
      </c>
      <c r="B280" t="s">
        <v>562</v>
      </c>
      <c r="C280" t="s">
        <v>1356</v>
      </c>
      <c r="D280" t="s">
        <v>1898</v>
      </c>
      <c r="E280" s="8">
        <v>1100</v>
      </c>
      <c r="F280" s="8">
        <v>1100</v>
      </c>
      <c r="G280" s="8">
        <v>0</v>
      </c>
      <c r="H280" s="8">
        <v>0</v>
      </c>
      <c r="I280" s="8">
        <v>0</v>
      </c>
      <c r="J280" s="8">
        <v>11.59</v>
      </c>
      <c r="K280" s="12" t="s">
        <v>1358</v>
      </c>
      <c r="L280" s="13" t="s">
        <v>1358</v>
      </c>
      <c r="M280" s="13" t="s">
        <v>1358</v>
      </c>
      <c r="O280" s="14">
        <v>0</v>
      </c>
      <c r="P280" s="12">
        <v>2299.86</v>
      </c>
      <c r="R280" s="14">
        <v>2299.86</v>
      </c>
      <c r="S280" s="15">
        <v>2299.86</v>
      </c>
      <c r="T280" s="15"/>
    </row>
    <row r="281" spans="1:20">
      <c r="A281" t="s">
        <v>1899</v>
      </c>
      <c r="B281" t="s">
        <v>564</v>
      </c>
      <c r="C281" t="s">
        <v>1356</v>
      </c>
      <c r="D281" t="s">
        <v>1900</v>
      </c>
      <c r="E281" s="8">
        <v>151</v>
      </c>
      <c r="F281" s="8">
        <v>151</v>
      </c>
      <c r="G281" s="8">
        <v>0</v>
      </c>
      <c r="H281" s="8">
        <v>0</v>
      </c>
      <c r="I281" s="8">
        <v>0</v>
      </c>
      <c r="J281" s="8">
        <v>3.1</v>
      </c>
      <c r="K281" s="12" t="s">
        <v>1358</v>
      </c>
      <c r="L281" s="13" t="s">
        <v>1358</v>
      </c>
      <c r="M281" s="13" t="s">
        <v>1358</v>
      </c>
      <c r="O281" s="14">
        <v>0</v>
      </c>
      <c r="P281" s="12">
        <v>315.70999999999998</v>
      </c>
      <c r="R281" s="14">
        <v>315.70999999999998</v>
      </c>
      <c r="S281" s="15">
        <v>315.70999999999998</v>
      </c>
      <c r="T281" s="15"/>
    </row>
    <row r="282" spans="1:20">
      <c r="A282" t="s">
        <v>1901</v>
      </c>
      <c r="B282" t="s">
        <v>566</v>
      </c>
      <c r="C282" t="s">
        <v>1353</v>
      </c>
      <c r="D282" t="s">
        <v>1902</v>
      </c>
      <c r="E282" s="8">
        <v>16632</v>
      </c>
      <c r="F282" s="8">
        <v>16632</v>
      </c>
      <c r="G282" s="8">
        <v>0</v>
      </c>
      <c r="H282" s="8">
        <v>20724</v>
      </c>
      <c r="I282" s="8">
        <v>36638</v>
      </c>
      <c r="J282" s="8">
        <v>529.35</v>
      </c>
      <c r="K282" s="12">
        <v>30979.29</v>
      </c>
      <c r="L282" s="13">
        <v>107052</v>
      </c>
      <c r="M282" s="13">
        <v>11051.38</v>
      </c>
      <c r="O282" s="14">
        <v>149082.67000000001</v>
      </c>
      <c r="P282" s="12">
        <v>0</v>
      </c>
      <c r="R282" s="14">
        <v>0</v>
      </c>
      <c r="S282" s="15">
        <v>149082.67000000001</v>
      </c>
      <c r="T282" s="15"/>
    </row>
    <row r="283" spans="1:20">
      <c r="A283" t="s">
        <v>1903</v>
      </c>
      <c r="B283" t="s">
        <v>568</v>
      </c>
      <c r="C283" t="s">
        <v>1356</v>
      </c>
      <c r="D283" t="s">
        <v>1904</v>
      </c>
      <c r="E283" s="8">
        <v>12357</v>
      </c>
      <c r="F283" s="8">
        <v>12357</v>
      </c>
      <c r="G283" s="8">
        <v>0</v>
      </c>
      <c r="H283" s="8">
        <v>0</v>
      </c>
      <c r="I283" s="8">
        <v>0</v>
      </c>
      <c r="J283" s="8">
        <v>70.72</v>
      </c>
      <c r="K283" s="12" t="s">
        <v>1358</v>
      </c>
      <c r="L283" s="13" t="s">
        <v>1358</v>
      </c>
      <c r="M283" s="13" t="s">
        <v>1358</v>
      </c>
      <c r="O283" s="14">
        <v>0</v>
      </c>
      <c r="P283" s="12">
        <v>25835.75</v>
      </c>
      <c r="R283" s="14">
        <v>25835.75</v>
      </c>
      <c r="S283" s="15">
        <v>25835.75</v>
      </c>
      <c r="T283" s="15"/>
    </row>
    <row r="284" spans="1:20">
      <c r="A284" t="s">
        <v>1905</v>
      </c>
      <c r="B284" t="s">
        <v>570</v>
      </c>
      <c r="C284" t="s">
        <v>1356</v>
      </c>
      <c r="D284" t="s">
        <v>1906</v>
      </c>
      <c r="E284" s="8">
        <v>72</v>
      </c>
      <c r="F284" s="8">
        <v>72</v>
      </c>
      <c r="G284" s="8">
        <v>0</v>
      </c>
      <c r="H284" s="8">
        <v>0</v>
      </c>
      <c r="I284" s="8">
        <v>0</v>
      </c>
      <c r="J284" s="8">
        <v>0.91</v>
      </c>
      <c r="K284" s="12" t="s">
        <v>1358</v>
      </c>
      <c r="L284" s="13" t="s">
        <v>1358</v>
      </c>
      <c r="M284" s="13" t="s">
        <v>1358</v>
      </c>
      <c r="O284" s="14">
        <v>0</v>
      </c>
      <c r="P284" s="12">
        <v>150.54</v>
      </c>
      <c r="R284" s="14">
        <v>150.54</v>
      </c>
      <c r="S284" s="15">
        <v>150.54</v>
      </c>
      <c r="T284" s="15"/>
    </row>
    <row r="285" spans="1:20">
      <c r="A285" t="s">
        <v>1907</v>
      </c>
      <c r="B285" t="s">
        <v>572</v>
      </c>
      <c r="C285" t="s">
        <v>1356</v>
      </c>
      <c r="D285" t="s">
        <v>1908</v>
      </c>
      <c r="E285" s="8">
        <v>343</v>
      </c>
      <c r="F285" s="8">
        <v>343</v>
      </c>
      <c r="G285" s="8">
        <v>0</v>
      </c>
      <c r="H285" s="8">
        <v>0</v>
      </c>
      <c r="I285" s="8">
        <v>0</v>
      </c>
      <c r="J285" s="8">
        <v>3.52</v>
      </c>
      <c r="K285" s="12" t="s">
        <v>1358</v>
      </c>
      <c r="L285" s="13" t="s">
        <v>1358</v>
      </c>
      <c r="M285" s="13" t="s">
        <v>1358</v>
      </c>
      <c r="O285" s="14">
        <v>0</v>
      </c>
      <c r="P285" s="12">
        <v>717.14</v>
      </c>
      <c r="R285" s="14">
        <v>717.14</v>
      </c>
      <c r="S285" s="15">
        <v>717.14</v>
      </c>
      <c r="T285" s="15"/>
    </row>
    <row r="286" spans="1:20">
      <c r="A286" t="s">
        <v>1909</v>
      </c>
      <c r="B286" t="s">
        <v>574</v>
      </c>
      <c r="C286" t="s">
        <v>1356</v>
      </c>
      <c r="D286" t="s">
        <v>1910</v>
      </c>
      <c r="E286" s="8">
        <v>3743</v>
      </c>
      <c r="F286" s="8">
        <v>3743</v>
      </c>
      <c r="G286" s="8">
        <v>0</v>
      </c>
      <c r="H286" s="8">
        <v>0</v>
      </c>
      <c r="I286" s="8">
        <v>0</v>
      </c>
      <c r="J286" s="8">
        <v>14.82</v>
      </c>
      <c r="K286" s="12" t="s">
        <v>1358</v>
      </c>
      <c r="L286" s="13" t="s">
        <v>1358</v>
      </c>
      <c r="M286" s="13" t="s">
        <v>1358</v>
      </c>
      <c r="O286" s="14">
        <v>0</v>
      </c>
      <c r="P286" s="12">
        <v>7825.79</v>
      </c>
      <c r="R286" s="14">
        <v>7825.79</v>
      </c>
      <c r="S286" s="15">
        <v>7825.79</v>
      </c>
      <c r="T286" s="15"/>
    </row>
    <row r="287" spans="1:20">
      <c r="A287" t="s">
        <v>1911</v>
      </c>
      <c r="B287" t="s">
        <v>576</v>
      </c>
      <c r="C287" t="s">
        <v>1353</v>
      </c>
      <c r="D287" t="s">
        <v>1912</v>
      </c>
      <c r="E287" s="8">
        <v>20769</v>
      </c>
      <c r="F287" s="8">
        <v>20769</v>
      </c>
      <c r="G287" s="8">
        <v>0</v>
      </c>
      <c r="H287" s="8">
        <v>18322</v>
      </c>
      <c r="I287" s="8">
        <v>36104</v>
      </c>
      <c r="J287" s="8">
        <v>684</v>
      </c>
      <c r="K287" s="12">
        <v>30527.77</v>
      </c>
      <c r="L287" s="13">
        <v>138327.32999999999</v>
      </c>
      <c r="M287" s="13">
        <v>11051.38</v>
      </c>
      <c r="O287" s="14">
        <v>179906.48</v>
      </c>
      <c r="P287" s="12">
        <v>0</v>
      </c>
      <c r="R287" s="14">
        <v>0</v>
      </c>
      <c r="S287" s="15">
        <v>179906.48</v>
      </c>
      <c r="T287" s="15"/>
    </row>
    <row r="288" spans="1:20">
      <c r="A288" t="s">
        <v>1913</v>
      </c>
      <c r="B288" t="s">
        <v>578</v>
      </c>
      <c r="C288" t="s">
        <v>1356</v>
      </c>
      <c r="D288" t="s">
        <v>1914</v>
      </c>
      <c r="E288" s="8">
        <v>6608</v>
      </c>
      <c r="F288" s="8">
        <v>6608</v>
      </c>
      <c r="G288" s="8">
        <v>0</v>
      </c>
      <c r="H288" s="8">
        <v>0</v>
      </c>
      <c r="I288" s="8">
        <v>0</v>
      </c>
      <c r="J288" s="8">
        <v>47.92</v>
      </c>
      <c r="K288" s="12" t="s">
        <v>1358</v>
      </c>
      <c r="L288" s="13" t="s">
        <v>1358</v>
      </c>
      <c r="M288" s="13" t="s">
        <v>1358</v>
      </c>
      <c r="O288" s="14">
        <v>0</v>
      </c>
      <c r="P288" s="12">
        <v>13815.87</v>
      </c>
      <c r="R288" s="14">
        <v>13815.87</v>
      </c>
      <c r="S288" s="15">
        <v>13815.87</v>
      </c>
      <c r="T288" s="15"/>
    </row>
    <row r="289" spans="1:20">
      <c r="A289" t="s">
        <v>1915</v>
      </c>
      <c r="B289" t="s">
        <v>580</v>
      </c>
      <c r="C289" t="s">
        <v>1356</v>
      </c>
      <c r="D289" t="s">
        <v>1916</v>
      </c>
      <c r="E289" s="8">
        <v>236</v>
      </c>
      <c r="F289" s="8">
        <v>236</v>
      </c>
      <c r="G289" s="8">
        <v>0</v>
      </c>
      <c r="H289" s="8">
        <v>0</v>
      </c>
      <c r="I289" s="8">
        <v>0</v>
      </c>
      <c r="J289" s="8">
        <v>2.87</v>
      </c>
      <c r="K289" s="12" t="s">
        <v>1358</v>
      </c>
      <c r="L289" s="13" t="s">
        <v>1358</v>
      </c>
      <c r="M289" s="13" t="s">
        <v>1358</v>
      </c>
      <c r="O289" s="14">
        <v>0</v>
      </c>
      <c r="P289" s="12">
        <v>493.42</v>
      </c>
      <c r="R289" s="14">
        <v>493.42</v>
      </c>
      <c r="S289" s="15">
        <v>493.42</v>
      </c>
      <c r="T289" s="15"/>
    </row>
    <row r="290" spans="1:20">
      <c r="A290" t="s">
        <v>1917</v>
      </c>
      <c r="B290" t="s">
        <v>582</v>
      </c>
      <c r="C290" t="s">
        <v>1353</v>
      </c>
      <c r="D290" t="s">
        <v>1918</v>
      </c>
      <c r="E290" s="8">
        <v>46238</v>
      </c>
      <c r="F290" s="8">
        <v>46238</v>
      </c>
      <c r="G290" s="8">
        <v>0</v>
      </c>
      <c r="H290" s="8">
        <v>119071</v>
      </c>
      <c r="I290" s="8">
        <v>174050</v>
      </c>
      <c r="J290" s="8">
        <v>579.94000000000005</v>
      </c>
      <c r="K290" s="12">
        <v>147168.13</v>
      </c>
      <c r="L290" s="13">
        <v>117282.97</v>
      </c>
      <c r="M290" s="13">
        <v>11051.38</v>
      </c>
      <c r="O290" s="14">
        <v>275502.48</v>
      </c>
      <c r="P290" s="12">
        <v>0</v>
      </c>
      <c r="R290" s="14">
        <v>0</v>
      </c>
      <c r="S290" s="15">
        <v>275502.48</v>
      </c>
      <c r="T290" s="15"/>
    </row>
    <row r="291" spans="1:20">
      <c r="A291" t="s">
        <v>1919</v>
      </c>
      <c r="B291" t="s">
        <v>584</v>
      </c>
      <c r="C291" t="s">
        <v>1356</v>
      </c>
      <c r="D291" t="s">
        <v>1920</v>
      </c>
      <c r="E291" s="8">
        <v>25313</v>
      </c>
      <c r="F291" s="8">
        <v>25313</v>
      </c>
      <c r="G291" s="8">
        <v>0</v>
      </c>
      <c r="H291" s="8">
        <v>0</v>
      </c>
      <c r="I291" s="8">
        <v>0</v>
      </c>
      <c r="J291" s="8">
        <v>122.54</v>
      </c>
      <c r="K291" s="12" t="s">
        <v>1358</v>
      </c>
      <c r="L291" s="13" t="s">
        <v>1358</v>
      </c>
      <c r="M291" s="13" t="s">
        <v>1358</v>
      </c>
      <c r="O291" s="14">
        <v>0</v>
      </c>
      <c r="P291" s="12">
        <v>52923.89</v>
      </c>
      <c r="R291" s="14">
        <v>52923.89</v>
      </c>
      <c r="S291" s="15">
        <v>52923.89</v>
      </c>
      <c r="T291" s="15"/>
    </row>
    <row r="292" spans="1:20">
      <c r="A292" t="s">
        <v>1921</v>
      </c>
      <c r="B292" t="s">
        <v>586</v>
      </c>
      <c r="C292" t="s">
        <v>1356</v>
      </c>
      <c r="D292" t="s">
        <v>1922</v>
      </c>
      <c r="E292" s="8">
        <v>63830</v>
      </c>
      <c r="F292" s="8">
        <v>63830</v>
      </c>
      <c r="G292" s="8">
        <v>0</v>
      </c>
      <c r="H292" s="8">
        <v>0</v>
      </c>
      <c r="I292" s="8">
        <v>0</v>
      </c>
      <c r="J292" s="8">
        <v>233.71</v>
      </c>
      <c r="K292" s="12" t="s">
        <v>1358</v>
      </c>
      <c r="L292" s="13" t="s">
        <v>1358</v>
      </c>
      <c r="M292" s="13" t="s">
        <v>1358</v>
      </c>
      <c r="O292" s="14">
        <v>0</v>
      </c>
      <c r="P292" s="12">
        <v>133454.42000000001</v>
      </c>
      <c r="R292" s="14">
        <v>133454.42000000001</v>
      </c>
      <c r="S292" s="15">
        <v>133454.42000000001</v>
      </c>
      <c r="T292" s="15"/>
    </row>
    <row r="293" spans="1:20">
      <c r="A293" t="s">
        <v>1923</v>
      </c>
      <c r="B293" t="s">
        <v>588</v>
      </c>
      <c r="C293" t="s">
        <v>1356</v>
      </c>
      <c r="D293" t="s">
        <v>1924</v>
      </c>
      <c r="E293" s="8">
        <v>9560</v>
      </c>
      <c r="F293" s="8">
        <v>9560</v>
      </c>
      <c r="G293" s="8">
        <v>0</v>
      </c>
      <c r="H293" s="8">
        <v>0</v>
      </c>
      <c r="I293" s="8">
        <v>0</v>
      </c>
      <c r="J293" s="8">
        <v>41.48</v>
      </c>
      <c r="K293" s="12" t="s">
        <v>1358</v>
      </c>
      <c r="L293" s="13" t="s">
        <v>1358</v>
      </c>
      <c r="M293" s="13" t="s">
        <v>1358</v>
      </c>
      <c r="O293" s="14">
        <v>0</v>
      </c>
      <c r="P293" s="12">
        <v>19987.849999999999</v>
      </c>
      <c r="R293" s="14">
        <v>19987.849999999999</v>
      </c>
      <c r="S293" s="15">
        <v>19987.849999999999</v>
      </c>
      <c r="T293" s="15"/>
    </row>
    <row r="294" spans="1:20">
      <c r="A294" t="s">
        <v>1925</v>
      </c>
      <c r="B294" t="s">
        <v>590</v>
      </c>
      <c r="C294" t="s">
        <v>1356</v>
      </c>
      <c r="D294" t="s">
        <v>1926</v>
      </c>
      <c r="E294" s="8">
        <v>4435</v>
      </c>
      <c r="F294" s="8">
        <v>4435</v>
      </c>
      <c r="G294" s="8">
        <v>0</v>
      </c>
      <c r="H294" s="8">
        <v>0</v>
      </c>
      <c r="I294" s="8">
        <v>0</v>
      </c>
      <c r="J294" s="8">
        <v>27.04</v>
      </c>
      <c r="K294" s="12" t="s">
        <v>1358</v>
      </c>
      <c r="L294" s="13" t="s">
        <v>1358</v>
      </c>
      <c r="M294" s="13" t="s">
        <v>1358</v>
      </c>
      <c r="O294" s="14">
        <v>0</v>
      </c>
      <c r="P294" s="12">
        <v>9272.6</v>
      </c>
      <c r="R294" s="14">
        <v>9272.6</v>
      </c>
      <c r="S294" s="15">
        <v>9272.6</v>
      </c>
      <c r="T294" s="15"/>
    </row>
    <row r="295" spans="1:20">
      <c r="A295" t="s">
        <v>1927</v>
      </c>
      <c r="B295" t="s">
        <v>592</v>
      </c>
      <c r="C295" t="s">
        <v>1356</v>
      </c>
      <c r="D295" t="s">
        <v>1928</v>
      </c>
      <c r="E295" s="8">
        <v>5550</v>
      </c>
      <c r="F295" s="8">
        <v>5550</v>
      </c>
      <c r="G295" s="8">
        <v>0</v>
      </c>
      <c r="H295" s="8">
        <v>0</v>
      </c>
      <c r="I295" s="8">
        <v>0</v>
      </c>
      <c r="J295" s="8">
        <v>23.53</v>
      </c>
      <c r="K295" s="12" t="s">
        <v>1358</v>
      </c>
      <c r="L295" s="13" t="s">
        <v>1358</v>
      </c>
      <c r="M295" s="13" t="s">
        <v>1358</v>
      </c>
      <c r="O295" s="14">
        <v>0</v>
      </c>
      <c r="P295" s="12">
        <v>11603.82</v>
      </c>
      <c r="R295" s="14">
        <v>11603.82</v>
      </c>
      <c r="S295" s="15">
        <v>11603.82</v>
      </c>
      <c r="T295" s="15"/>
    </row>
    <row r="296" spans="1:20">
      <c r="A296" t="s">
        <v>1929</v>
      </c>
      <c r="B296" t="s">
        <v>594</v>
      </c>
      <c r="C296" t="s">
        <v>1356</v>
      </c>
      <c r="D296" t="s">
        <v>1930</v>
      </c>
      <c r="E296" s="8">
        <v>1372</v>
      </c>
      <c r="F296" s="8">
        <v>1372</v>
      </c>
      <c r="G296" s="8">
        <v>0</v>
      </c>
      <c r="H296" s="8">
        <v>0</v>
      </c>
      <c r="I296" s="8">
        <v>0</v>
      </c>
      <c r="J296" s="8">
        <v>14.27</v>
      </c>
      <c r="K296" s="12" t="s">
        <v>1358</v>
      </c>
      <c r="L296" s="13" t="s">
        <v>1358</v>
      </c>
      <c r="M296" s="13" t="s">
        <v>1358</v>
      </c>
      <c r="O296" s="14">
        <v>0</v>
      </c>
      <c r="P296" s="12">
        <v>2868.55</v>
      </c>
      <c r="R296" s="14">
        <v>2868.55</v>
      </c>
      <c r="S296" s="15">
        <v>2868.55</v>
      </c>
      <c r="T296" s="15"/>
    </row>
    <row r="297" spans="1:20">
      <c r="A297" t="s">
        <v>1931</v>
      </c>
      <c r="B297" t="s">
        <v>596</v>
      </c>
      <c r="C297" t="s">
        <v>1356</v>
      </c>
      <c r="D297" t="s">
        <v>1932</v>
      </c>
      <c r="E297" s="8">
        <v>1422</v>
      </c>
      <c r="F297" s="8">
        <v>1422</v>
      </c>
      <c r="G297" s="8">
        <v>0</v>
      </c>
      <c r="H297" s="8">
        <v>0</v>
      </c>
      <c r="I297" s="8">
        <v>0</v>
      </c>
      <c r="J297" s="8">
        <v>10.46</v>
      </c>
      <c r="K297" s="12" t="s">
        <v>1358</v>
      </c>
      <c r="L297" s="13" t="s">
        <v>1358</v>
      </c>
      <c r="M297" s="13" t="s">
        <v>1358</v>
      </c>
      <c r="O297" s="14">
        <v>0</v>
      </c>
      <c r="P297" s="12">
        <v>2973.09</v>
      </c>
      <c r="R297" s="14">
        <v>2973.09</v>
      </c>
      <c r="S297" s="15">
        <v>2973.09</v>
      </c>
      <c r="T297" s="15"/>
    </row>
    <row r="298" spans="1:20">
      <c r="A298" t="s">
        <v>1933</v>
      </c>
      <c r="B298" t="s">
        <v>598</v>
      </c>
      <c r="C298" t="s">
        <v>1356</v>
      </c>
      <c r="D298" t="s">
        <v>1934</v>
      </c>
      <c r="E298" s="8">
        <v>4599</v>
      </c>
      <c r="F298" s="8">
        <v>4599</v>
      </c>
      <c r="G298" s="8">
        <v>0</v>
      </c>
      <c r="H298" s="8">
        <v>0</v>
      </c>
      <c r="I298" s="8">
        <v>0</v>
      </c>
      <c r="J298" s="8">
        <v>38.020000000000003</v>
      </c>
      <c r="K298" s="12" t="s">
        <v>1358</v>
      </c>
      <c r="L298" s="13" t="s">
        <v>1358</v>
      </c>
      <c r="M298" s="13" t="s">
        <v>1358</v>
      </c>
      <c r="O298" s="14">
        <v>0</v>
      </c>
      <c r="P298" s="12">
        <v>9615.49</v>
      </c>
      <c r="R298" s="14">
        <v>9615.49</v>
      </c>
      <c r="S298" s="15">
        <v>9615.49</v>
      </c>
      <c r="T298" s="15"/>
    </row>
    <row r="299" spans="1:20">
      <c r="A299" t="s">
        <v>1935</v>
      </c>
      <c r="B299" t="s">
        <v>600</v>
      </c>
      <c r="C299" t="s">
        <v>1353</v>
      </c>
      <c r="D299" t="s">
        <v>1936</v>
      </c>
      <c r="E299" s="8">
        <v>13727</v>
      </c>
      <c r="F299" s="8">
        <v>13727</v>
      </c>
      <c r="G299" s="8">
        <v>0</v>
      </c>
      <c r="H299" s="8">
        <v>22122</v>
      </c>
      <c r="I299" s="8">
        <v>43223</v>
      </c>
      <c r="J299" s="8">
        <v>860.64</v>
      </c>
      <c r="K299" s="12">
        <v>36547.24</v>
      </c>
      <c r="L299" s="13">
        <v>174049.75</v>
      </c>
      <c r="M299" s="13">
        <v>11051.38</v>
      </c>
      <c r="O299" s="14">
        <v>221648.37</v>
      </c>
      <c r="P299" s="12">
        <v>0</v>
      </c>
      <c r="R299" s="14">
        <v>0</v>
      </c>
      <c r="S299" s="15">
        <v>221648.37</v>
      </c>
      <c r="T299" s="15"/>
    </row>
    <row r="300" spans="1:20">
      <c r="A300" t="s">
        <v>1937</v>
      </c>
      <c r="B300" t="s">
        <v>602</v>
      </c>
      <c r="C300" t="s">
        <v>1356</v>
      </c>
      <c r="D300" t="s">
        <v>1938</v>
      </c>
      <c r="E300" s="8">
        <v>16759</v>
      </c>
      <c r="F300" s="8">
        <v>16759</v>
      </c>
      <c r="G300" s="8">
        <v>0</v>
      </c>
      <c r="H300" s="8">
        <v>0</v>
      </c>
      <c r="I300" s="8">
        <v>0</v>
      </c>
      <c r="J300" s="8">
        <v>110.86</v>
      </c>
      <c r="K300" s="12" t="s">
        <v>1358</v>
      </c>
      <c r="L300" s="13" t="s">
        <v>1358</v>
      </c>
      <c r="M300" s="13" t="s">
        <v>1358</v>
      </c>
      <c r="O300" s="14">
        <v>0</v>
      </c>
      <c r="P300" s="12">
        <v>35039.360000000001</v>
      </c>
      <c r="R300" s="14">
        <v>35039.360000000001</v>
      </c>
      <c r="S300" s="15">
        <v>35039.360000000001</v>
      </c>
      <c r="T300" s="15"/>
    </row>
    <row r="301" spans="1:20">
      <c r="A301" t="s">
        <v>1939</v>
      </c>
      <c r="B301" t="s">
        <v>604</v>
      </c>
      <c r="C301" t="s">
        <v>1356</v>
      </c>
      <c r="D301" t="s">
        <v>1940</v>
      </c>
      <c r="E301" s="8">
        <v>3029</v>
      </c>
      <c r="F301" s="8">
        <v>3029</v>
      </c>
      <c r="G301" s="8">
        <v>0</v>
      </c>
      <c r="H301" s="8">
        <v>0</v>
      </c>
      <c r="I301" s="8">
        <v>0</v>
      </c>
      <c r="J301" s="8">
        <v>29.6</v>
      </c>
      <c r="K301" s="12" t="s">
        <v>1358</v>
      </c>
      <c r="L301" s="13" t="s">
        <v>1358</v>
      </c>
      <c r="M301" s="13" t="s">
        <v>1358</v>
      </c>
      <c r="O301" s="14">
        <v>0</v>
      </c>
      <c r="P301" s="12">
        <v>6332.97</v>
      </c>
      <c r="R301" s="14">
        <v>6332.97</v>
      </c>
      <c r="S301" s="15">
        <v>6332.97</v>
      </c>
      <c r="T301" s="15"/>
    </row>
    <row r="302" spans="1:20">
      <c r="A302" t="s">
        <v>1941</v>
      </c>
      <c r="B302" t="s">
        <v>606</v>
      </c>
      <c r="C302" t="s">
        <v>1356</v>
      </c>
      <c r="D302" t="s">
        <v>1942</v>
      </c>
      <c r="E302" s="8">
        <v>450</v>
      </c>
      <c r="F302" s="8">
        <v>450</v>
      </c>
      <c r="G302" s="8">
        <v>0</v>
      </c>
      <c r="H302" s="8">
        <v>0</v>
      </c>
      <c r="I302" s="8">
        <v>0</v>
      </c>
      <c r="J302" s="8">
        <v>4.93</v>
      </c>
      <c r="K302" s="12" t="s">
        <v>1358</v>
      </c>
      <c r="L302" s="13" t="s">
        <v>1358</v>
      </c>
      <c r="M302" s="13" t="s">
        <v>1358</v>
      </c>
      <c r="O302" s="14">
        <v>0</v>
      </c>
      <c r="P302" s="12">
        <v>940.85</v>
      </c>
      <c r="R302" s="14">
        <v>940.85</v>
      </c>
      <c r="S302" s="15">
        <v>940.85</v>
      </c>
      <c r="T302" s="15"/>
    </row>
    <row r="303" spans="1:20">
      <c r="A303" t="s">
        <v>1943</v>
      </c>
      <c r="B303" t="s">
        <v>608</v>
      </c>
      <c r="C303" t="s">
        <v>1356</v>
      </c>
      <c r="D303" t="s">
        <v>1944</v>
      </c>
      <c r="E303" s="8">
        <v>199</v>
      </c>
      <c r="F303" s="8">
        <v>199</v>
      </c>
      <c r="G303" s="8">
        <v>0</v>
      </c>
      <c r="H303" s="8">
        <v>0</v>
      </c>
      <c r="I303" s="8">
        <v>0</v>
      </c>
      <c r="J303" s="8">
        <v>2.66</v>
      </c>
      <c r="K303" s="12" t="s">
        <v>1358</v>
      </c>
      <c r="L303" s="13" t="s">
        <v>1358</v>
      </c>
      <c r="M303" s="13" t="s">
        <v>1358</v>
      </c>
      <c r="O303" s="14">
        <v>0</v>
      </c>
      <c r="P303" s="12">
        <v>416.06</v>
      </c>
      <c r="R303" s="14">
        <v>416.06</v>
      </c>
      <c r="S303" s="15">
        <v>416.06</v>
      </c>
      <c r="T303" s="15"/>
    </row>
    <row r="304" spans="1:20">
      <c r="A304" t="s">
        <v>1945</v>
      </c>
      <c r="B304" t="s">
        <v>610</v>
      </c>
      <c r="C304" t="s">
        <v>1356</v>
      </c>
      <c r="D304" t="s">
        <v>1946</v>
      </c>
      <c r="E304" s="8">
        <v>286</v>
      </c>
      <c r="F304" s="8">
        <v>286</v>
      </c>
      <c r="G304" s="8">
        <v>0</v>
      </c>
      <c r="H304" s="8">
        <v>0</v>
      </c>
      <c r="I304" s="8">
        <v>0</v>
      </c>
      <c r="J304" s="8">
        <v>4.53</v>
      </c>
      <c r="K304" s="12" t="s">
        <v>1358</v>
      </c>
      <c r="L304" s="13" t="s">
        <v>1358</v>
      </c>
      <c r="M304" s="13" t="s">
        <v>1358</v>
      </c>
      <c r="O304" s="14">
        <v>0</v>
      </c>
      <c r="P304" s="12">
        <v>597.96</v>
      </c>
      <c r="R304" s="14">
        <v>597.96</v>
      </c>
      <c r="S304" s="15">
        <v>597.96</v>
      </c>
      <c r="T304" s="15"/>
    </row>
    <row r="305" spans="1:20">
      <c r="A305" t="s">
        <v>1947</v>
      </c>
      <c r="B305" t="s">
        <v>612</v>
      </c>
      <c r="C305" t="s">
        <v>1356</v>
      </c>
      <c r="D305" t="s">
        <v>1948</v>
      </c>
      <c r="E305" s="8">
        <v>502</v>
      </c>
      <c r="F305" s="8">
        <v>502</v>
      </c>
      <c r="G305" s="8">
        <v>0</v>
      </c>
      <c r="H305" s="8">
        <v>0</v>
      </c>
      <c r="I305" s="8">
        <v>0</v>
      </c>
      <c r="J305" s="8">
        <v>5.32</v>
      </c>
      <c r="K305" s="12" t="s">
        <v>1358</v>
      </c>
      <c r="L305" s="13" t="s">
        <v>1358</v>
      </c>
      <c r="M305" s="13" t="s">
        <v>1358</v>
      </c>
      <c r="O305" s="14">
        <v>0</v>
      </c>
      <c r="P305" s="12">
        <v>1049.57</v>
      </c>
      <c r="R305" s="14">
        <v>1049.57</v>
      </c>
      <c r="S305" s="15">
        <v>1049.57</v>
      </c>
      <c r="T305" s="15"/>
    </row>
    <row r="306" spans="1:20">
      <c r="A306" t="s">
        <v>1949</v>
      </c>
      <c r="B306" t="s">
        <v>614</v>
      </c>
      <c r="C306" t="s">
        <v>1356</v>
      </c>
      <c r="D306" t="s">
        <v>1950</v>
      </c>
      <c r="E306" s="8">
        <v>581</v>
      </c>
      <c r="F306" s="8">
        <v>581</v>
      </c>
      <c r="G306" s="8">
        <v>0</v>
      </c>
      <c r="H306" s="8">
        <v>0</v>
      </c>
      <c r="I306" s="8">
        <v>0</v>
      </c>
      <c r="J306" s="8">
        <v>6.05</v>
      </c>
      <c r="K306" s="12" t="s">
        <v>1358</v>
      </c>
      <c r="L306" s="13" t="s">
        <v>1358</v>
      </c>
      <c r="M306" s="13" t="s">
        <v>1358</v>
      </c>
      <c r="O306" s="14">
        <v>0</v>
      </c>
      <c r="P306" s="12">
        <v>1214.74</v>
      </c>
      <c r="R306" s="14">
        <v>1214.74</v>
      </c>
      <c r="S306" s="15">
        <v>1214.74</v>
      </c>
      <c r="T306" s="15"/>
    </row>
    <row r="307" spans="1:20">
      <c r="A307" t="s">
        <v>1951</v>
      </c>
      <c r="B307" t="s">
        <v>616</v>
      </c>
      <c r="C307" t="s">
        <v>1356</v>
      </c>
      <c r="D307" t="s">
        <v>1952</v>
      </c>
      <c r="E307" s="8">
        <v>359</v>
      </c>
      <c r="F307" s="8">
        <v>359</v>
      </c>
      <c r="G307" s="8">
        <v>0</v>
      </c>
      <c r="H307" s="8">
        <v>0</v>
      </c>
      <c r="I307" s="8">
        <v>0</v>
      </c>
      <c r="J307" s="8">
        <v>4.8</v>
      </c>
      <c r="K307" s="12" t="s">
        <v>1358</v>
      </c>
      <c r="L307" s="13" t="s">
        <v>1358</v>
      </c>
      <c r="M307" s="13" t="s">
        <v>1358</v>
      </c>
      <c r="O307" s="14">
        <v>0</v>
      </c>
      <c r="P307" s="12">
        <v>750.59</v>
      </c>
      <c r="R307" s="14">
        <v>750.59</v>
      </c>
      <c r="S307" s="15">
        <v>750.59</v>
      </c>
      <c r="T307" s="15"/>
    </row>
    <row r="308" spans="1:20">
      <c r="A308" t="s">
        <v>1953</v>
      </c>
      <c r="B308" t="s">
        <v>618</v>
      </c>
      <c r="C308" t="s">
        <v>1356</v>
      </c>
      <c r="D308" t="s">
        <v>1954</v>
      </c>
      <c r="E308" s="8">
        <v>390</v>
      </c>
      <c r="F308" s="8">
        <v>390</v>
      </c>
      <c r="G308" s="8">
        <v>0</v>
      </c>
      <c r="H308" s="8">
        <v>0</v>
      </c>
      <c r="I308" s="8">
        <v>0</v>
      </c>
      <c r="J308" s="8">
        <v>7</v>
      </c>
      <c r="K308" s="12" t="s">
        <v>1358</v>
      </c>
      <c r="L308" s="13" t="s">
        <v>1358</v>
      </c>
      <c r="M308" s="13" t="s">
        <v>1358</v>
      </c>
      <c r="O308" s="14">
        <v>0</v>
      </c>
      <c r="P308" s="12">
        <v>815.4</v>
      </c>
      <c r="R308" s="14">
        <v>815.4</v>
      </c>
      <c r="S308" s="15">
        <v>815.4</v>
      </c>
      <c r="T308" s="15"/>
    </row>
    <row r="309" spans="1:20">
      <c r="A309" t="s">
        <v>1955</v>
      </c>
      <c r="B309" t="s">
        <v>620</v>
      </c>
      <c r="C309" t="s">
        <v>1353</v>
      </c>
      <c r="D309" t="s">
        <v>1956</v>
      </c>
      <c r="E309" s="8">
        <v>48847</v>
      </c>
      <c r="F309" s="8">
        <v>48847</v>
      </c>
      <c r="G309" s="8">
        <v>0</v>
      </c>
      <c r="H309" s="8">
        <v>54230</v>
      </c>
      <c r="I309" s="8">
        <v>91674</v>
      </c>
      <c r="J309" s="8">
        <v>1163.21</v>
      </c>
      <c r="K309" s="12">
        <v>77515.03</v>
      </c>
      <c r="L309" s="13">
        <v>235239.37</v>
      </c>
      <c r="M309" s="13">
        <v>11051.38</v>
      </c>
      <c r="O309" s="14">
        <v>323805.78000000003</v>
      </c>
      <c r="P309" s="12">
        <v>0</v>
      </c>
      <c r="R309" s="14">
        <v>0</v>
      </c>
      <c r="S309" s="15">
        <v>323805.78000000003</v>
      </c>
      <c r="T309" s="15"/>
    </row>
    <row r="310" spans="1:20">
      <c r="A310" t="s">
        <v>1957</v>
      </c>
      <c r="B310" t="s">
        <v>622</v>
      </c>
      <c r="C310" t="s">
        <v>1356</v>
      </c>
      <c r="D310" t="s">
        <v>1958</v>
      </c>
      <c r="E310" s="8">
        <v>15804</v>
      </c>
      <c r="F310" s="8">
        <v>15804</v>
      </c>
      <c r="G310" s="8">
        <v>0</v>
      </c>
      <c r="H310" s="8">
        <v>0</v>
      </c>
      <c r="I310" s="8">
        <v>0</v>
      </c>
      <c r="J310" s="8">
        <v>103.69</v>
      </c>
      <c r="K310" s="12" t="s">
        <v>1358</v>
      </c>
      <c r="L310" s="13" t="s">
        <v>1358</v>
      </c>
      <c r="M310" s="13" t="s">
        <v>1358</v>
      </c>
      <c r="O310" s="14">
        <v>0</v>
      </c>
      <c r="P310" s="12">
        <v>33042.67</v>
      </c>
      <c r="R310" s="14">
        <v>33042.67</v>
      </c>
      <c r="S310" s="15">
        <v>33042.67</v>
      </c>
      <c r="T310" s="15"/>
    </row>
    <row r="311" spans="1:20">
      <c r="A311" t="s">
        <v>1959</v>
      </c>
      <c r="B311" t="s">
        <v>624</v>
      </c>
      <c r="C311" t="s">
        <v>1356</v>
      </c>
      <c r="D311" t="s">
        <v>1960</v>
      </c>
      <c r="E311" s="8">
        <v>123</v>
      </c>
      <c r="F311" s="8">
        <v>123</v>
      </c>
      <c r="G311" s="8">
        <v>0</v>
      </c>
      <c r="H311" s="8">
        <v>0</v>
      </c>
      <c r="I311" s="8">
        <v>0</v>
      </c>
      <c r="J311" s="8">
        <v>1.99</v>
      </c>
      <c r="K311" s="12" t="s">
        <v>1358</v>
      </c>
      <c r="L311" s="13" t="s">
        <v>1358</v>
      </c>
      <c r="M311" s="13" t="s">
        <v>1358</v>
      </c>
      <c r="O311" s="14">
        <v>0</v>
      </c>
      <c r="P311" s="12">
        <v>257.17</v>
      </c>
      <c r="R311" s="14">
        <v>257.17</v>
      </c>
      <c r="S311" s="15">
        <v>257.17</v>
      </c>
      <c r="T311" s="15"/>
    </row>
    <row r="312" spans="1:20">
      <c r="A312" t="s">
        <v>1961</v>
      </c>
      <c r="B312" t="s">
        <v>626</v>
      </c>
      <c r="C312" t="s">
        <v>1356</v>
      </c>
      <c r="D312" t="s">
        <v>1962</v>
      </c>
      <c r="E312" s="8">
        <v>396</v>
      </c>
      <c r="F312" s="8">
        <v>396</v>
      </c>
      <c r="G312" s="8">
        <v>0</v>
      </c>
      <c r="H312" s="8">
        <v>0</v>
      </c>
      <c r="I312" s="8">
        <v>0</v>
      </c>
      <c r="J312" s="8">
        <v>2.88</v>
      </c>
      <c r="K312" s="12" t="s">
        <v>1358</v>
      </c>
      <c r="L312" s="13" t="s">
        <v>1358</v>
      </c>
      <c r="M312" s="13" t="s">
        <v>1358</v>
      </c>
      <c r="O312" s="14">
        <v>0</v>
      </c>
      <c r="P312" s="12">
        <v>827.95</v>
      </c>
      <c r="R312" s="14">
        <v>827.95</v>
      </c>
      <c r="S312" s="15">
        <v>827.95</v>
      </c>
      <c r="T312" s="15"/>
    </row>
    <row r="313" spans="1:20">
      <c r="A313" t="s">
        <v>1963</v>
      </c>
      <c r="B313" t="s">
        <v>628</v>
      </c>
      <c r="C313" t="s">
        <v>1356</v>
      </c>
      <c r="D313" t="s">
        <v>1964</v>
      </c>
      <c r="E313" s="8">
        <v>570</v>
      </c>
      <c r="F313" s="8">
        <v>570</v>
      </c>
      <c r="G313" s="8">
        <v>0</v>
      </c>
      <c r="H313" s="8">
        <v>0</v>
      </c>
      <c r="I313" s="8">
        <v>0</v>
      </c>
      <c r="J313" s="8">
        <v>3.92</v>
      </c>
      <c r="K313" s="12" t="s">
        <v>1358</v>
      </c>
      <c r="L313" s="13" t="s">
        <v>1358</v>
      </c>
      <c r="M313" s="13" t="s">
        <v>1358</v>
      </c>
      <c r="O313" s="14">
        <v>0</v>
      </c>
      <c r="P313" s="12">
        <v>1191.74</v>
      </c>
      <c r="R313" s="14">
        <v>1191.74</v>
      </c>
      <c r="S313" s="15">
        <v>1191.74</v>
      </c>
      <c r="T313" s="15"/>
    </row>
    <row r="314" spans="1:20">
      <c r="A314" t="s">
        <v>1965</v>
      </c>
      <c r="B314" t="s">
        <v>630</v>
      </c>
      <c r="C314" t="s">
        <v>1356</v>
      </c>
      <c r="D314" t="s">
        <v>1966</v>
      </c>
      <c r="E314" s="8">
        <v>555</v>
      </c>
      <c r="F314" s="8">
        <v>555</v>
      </c>
      <c r="G314" s="8">
        <v>0</v>
      </c>
      <c r="H314" s="8">
        <v>0</v>
      </c>
      <c r="I314" s="8">
        <v>0</v>
      </c>
      <c r="J314" s="8">
        <v>4.63</v>
      </c>
      <c r="K314" s="12" t="s">
        <v>1358</v>
      </c>
      <c r="L314" s="13" t="s">
        <v>1358</v>
      </c>
      <c r="M314" s="13" t="s">
        <v>1358</v>
      </c>
      <c r="O314" s="14">
        <v>0</v>
      </c>
      <c r="P314" s="12">
        <v>1160.3800000000001</v>
      </c>
      <c r="R314" s="14">
        <v>1160.3800000000001</v>
      </c>
      <c r="S314" s="15">
        <v>1160.3800000000001</v>
      </c>
      <c r="T314" s="15"/>
    </row>
    <row r="315" spans="1:20">
      <c r="A315" t="s">
        <v>1967</v>
      </c>
      <c r="B315" t="s">
        <v>632</v>
      </c>
      <c r="C315" t="s">
        <v>1356</v>
      </c>
      <c r="D315" t="s">
        <v>1968</v>
      </c>
      <c r="E315" s="8">
        <v>943</v>
      </c>
      <c r="F315" s="8">
        <v>943</v>
      </c>
      <c r="G315" s="8">
        <v>0</v>
      </c>
      <c r="H315" s="8">
        <v>0</v>
      </c>
      <c r="I315" s="8">
        <v>0</v>
      </c>
      <c r="J315" s="8">
        <v>6.05</v>
      </c>
      <c r="K315" s="12" t="s">
        <v>1358</v>
      </c>
      <c r="L315" s="13" t="s">
        <v>1358</v>
      </c>
      <c r="M315" s="13" t="s">
        <v>1358</v>
      </c>
      <c r="O315" s="14">
        <v>0</v>
      </c>
      <c r="P315" s="12">
        <v>1971.6</v>
      </c>
      <c r="R315" s="14">
        <v>1971.6</v>
      </c>
      <c r="S315" s="15">
        <v>1971.6</v>
      </c>
      <c r="T315" s="15"/>
    </row>
    <row r="316" spans="1:20">
      <c r="A316" t="s">
        <v>1969</v>
      </c>
      <c r="B316" t="s">
        <v>634</v>
      </c>
      <c r="C316" t="s">
        <v>1356</v>
      </c>
      <c r="D316" t="s">
        <v>1970</v>
      </c>
      <c r="E316" s="8">
        <v>1614</v>
      </c>
      <c r="F316" s="8">
        <v>1614</v>
      </c>
      <c r="G316" s="8">
        <v>0</v>
      </c>
      <c r="H316" s="8">
        <v>0</v>
      </c>
      <c r="I316" s="8">
        <v>0</v>
      </c>
      <c r="J316" s="8">
        <v>13.78</v>
      </c>
      <c r="K316" s="12" t="s">
        <v>1358</v>
      </c>
      <c r="L316" s="13" t="s">
        <v>1358</v>
      </c>
      <c r="M316" s="13" t="s">
        <v>1358</v>
      </c>
      <c r="O316" s="14">
        <v>0</v>
      </c>
      <c r="P316" s="12">
        <v>3374.52</v>
      </c>
      <c r="R316" s="14">
        <v>3374.52</v>
      </c>
      <c r="S316" s="15">
        <v>3374.52</v>
      </c>
      <c r="T316" s="15"/>
    </row>
    <row r="317" spans="1:20">
      <c r="A317" t="s">
        <v>1971</v>
      </c>
      <c r="B317" t="s">
        <v>636</v>
      </c>
      <c r="C317" t="s">
        <v>1356</v>
      </c>
      <c r="D317" t="s">
        <v>1972</v>
      </c>
      <c r="E317" s="8">
        <v>998</v>
      </c>
      <c r="F317" s="8">
        <v>998</v>
      </c>
      <c r="G317" s="8">
        <v>0</v>
      </c>
      <c r="H317" s="8">
        <v>0</v>
      </c>
      <c r="I317" s="8">
        <v>0</v>
      </c>
      <c r="J317" s="8">
        <v>10.27</v>
      </c>
      <c r="K317" s="12" t="s">
        <v>1358</v>
      </c>
      <c r="L317" s="13" t="s">
        <v>1358</v>
      </c>
      <c r="M317" s="13" t="s">
        <v>1358</v>
      </c>
      <c r="O317" s="14">
        <v>0</v>
      </c>
      <c r="P317" s="12">
        <v>2086.6</v>
      </c>
      <c r="R317" s="14">
        <v>2086.6</v>
      </c>
      <c r="S317" s="15">
        <v>2086.6</v>
      </c>
      <c r="T317" s="15"/>
    </row>
    <row r="318" spans="1:20">
      <c r="A318" t="s">
        <v>1973</v>
      </c>
      <c r="B318" t="s">
        <v>638</v>
      </c>
      <c r="C318" t="s">
        <v>1356</v>
      </c>
      <c r="D318" t="s">
        <v>1974</v>
      </c>
      <c r="E318" s="8">
        <v>928</v>
      </c>
      <c r="F318" s="8">
        <v>928</v>
      </c>
      <c r="G318" s="8">
        <v>0</v>
      </c>
      <c r="H318" s="8">
        <v>0</v>
      </c>
      <c r="I318" s="8">
        <v>0</v>
      </c>
      <c r="J318" s="8">
        <v>9.91</v>
      </c>
      <c r="K318" s="12" t="s">
        <v>1358</v>
      </c>
      <c r="L318" s="13" t="s">
        <v>1358</v>
      </c>
      <c r="M318" s="13" t="s">
        <v>1358</v>
      </c>
      <c r="O318" s="14">
        <v>0</v>
      </c>
      <c r="P318" s="12">
        <v>1940.24</v>
      </c>
      <c r="R318" s="14">
        <v>1940.24</v>
      </c>
      <c r="S318" s="15">
        <v>1940.24</v>
      </c>
      <c r="T318" s="15"/>
    </row>
    <row r="319" spans="1:20">
      <c r="A319" t="s">
        <v>1975</v>
      </c>
      <c r="B319" t="s">
        <v>640</v>
      </c>
      <c r="C319" t="s">
        <v>1356</v>
      </c>
      <c r="D319" t="s">
        <v>1976</v>
      </c>
      <c r="E319" s="8">
        <v>131</v>
      </c>
      <c r="F319" s="8">
        <v>131</v>
      </c>
      <c r="G319" s="8">
        <v>0</v>
      </c>
      <c r="H319" s="8">
        <v>0</v>
      </c>
      <c r="I319" s="8">
        <v>0</v>
      </c>
      <c r="J319" s="8">
        <v>1.22</v>
      </c>
      <c r="K319" s="12" t="s">
        <v>1358</v>
      </c>
      <c r="L319" s="13" t="s">
        <v>1358</v>
      </c>
      <c r="M319" s="13" t="s">
        <v>1358</v>
      </c>
      <c r="O319" s="14">
        <v>0</v>
      </c>
      <c r="P319" s="12">
        <v>273.89</v>
      </c>
      <c r="R319" s="14">
        <v>273.89</v>
      </c>
      <c r="S319" s="15">
        <v>273.89</v>
      </c>
      <c r="T319" s="15"/>
    </row>
    <row r="320" spans="1:20">
      <c r="A320" t="s">
        <v>1977</v>
      </c>
      <c r="B320" t="s">
        <v>642</v>
      </c>
      <c r="C320" t="s">
        <v>1356</v>
      </c>
      <c r="D320" t="s">
        <v>1978</v>
      </c>
      <c r="E320" s="8">
        <v>875</v>
      </c>
      <c r="F320" s="8">
        <v>875</v>
      </c>
      <c r="G320" s="8">
        <v>0</v>
      </c>
      <c r="H320" s="8">
        <v>0</v>
      </c>
      <c r="I320" s="8">
        <v>0</v>
      </c>
      <c r="J320" s="8">
        <v>6.18</v>
      </c>
      <c r="K320" s="12" t="s">
        <v>1358</v>
      </c>
      <c r="L320" s="13" t="s">
        <v>1358</v>
      </c>
      <c r="M320" s="13" t="s">
        <v>1358</v>
      </c>
      <c r="O320" s="14">
        <v>0</v>
      </c>
      <c r="P320" s="12">
        <v>1829.43</v>
      </c>
      <c r="R320" s="14">
        <v>1829.43</v>
      </c>
      <c r="S320" s="15">
        <v>1829.43</v>
      </c>
      <c r="T320" s="15"/>
    </row>
    <row r="321" spans="1:20">
      <c r="A321" t="s">
        <v>1979</v>
      </c>
      <c r="B321" t="s">
        <v>644</v>
      </c>
      <c r="C321" t="s">
        <v>1356</v>
      </c>
      <c r="D321" t="s">
        <v>1980</v>
      </c>
      <c r="E321" s="8">
        <v>3079</v>
      </c>
      <c r="F321" s="8">
        <v>3079</v>
      </c>
      <c r="G321" s="8">
        <v>0</v>
      </c>
      <c r="H321" s="8">
        <v>0</v>
      </c>
      <c r="I321" s="8">
        <v>0</v>
      </c>
      <c r="J321" s="8">
        <v>22.69</v>
      </c>
      <c r="K321" s="12" t="s">
        <v>1358</v>
      </c>
      <c r="L321" s="13" t="s">
        <v>1358</v>
      </c>
      <c r="M321" s="13" t="s">
        <v>1358</v>
      </c>
      <c r="O321" s="14">
        <v>0</v>
      </c>
      <c r="P321" s="12">
        <v>6437.51</v>
      </c>
      <c r="R321" s="14">
        <v>6437.51</v>
      </c>
      <c r="S321" s="15">
        <v>6437.51</v>
      </c>
      <c r="T321" s="15"/>
    </row>
    <row r="322" spans="1:20">
      <c r="A322" t="s">
        <v>1981</v>
      </c>
      <c r="B322" t="s">
        <v>646</v>
      </c>
      <c r="C322" t="s">
        <v>1356</v>
      </c>
      <c r="D322" t="s">
        <v>1982</v>
      </c>
      <c r="E322" s="8">
        <v>5053</v>
      </c>
      <c r="F322" s="8">
        <v>5053</v>
      </c>
      <c r="G322" s="8">
        <v>0</v>
      </c>
      <c r="H322" s="8">
        <v>0</v>
      </c>
      <c r="I322" s="8">
        <v>0</v>
      </c>
      <c r="J322" s="8">
        <v>30.43</v>
      </c>
      <c r="K322" s="12" t="s">
        <v>1358</v>
      </c>
      <c r="L322" s="13" t="s">
        <v>1358</v>
      </c>
      <c r="M322" s="13" t="s">
        <v>1358</v>
      </c>
      <c r="O322" s="14">
        <v>0</v>
      </c>
      <c r="P322" s="12">
        <v>10564.71</v>
      </c>
      <c r="R322" s="14">
        <v>10564.71</v>
      </c>
      <c r="S322" s="15">
        <v>10564.71</v>
      </c>
      <c r="T322" s="15"/>
    </row>
    <row r="323" spans="1:20">
      <c r="A323" t="s">
        <v>1983</v>
      </c>
      <c r="B323" t="s">
        <v>648</v>
      </c>
      <c r="C323" t="s">
        <v>1353</v>
      </c>
      <c r="D323" t="s">
        <v>1984</v>
      </c>
      <c r="E323" s="8">
        <v>35273</v>
      </c>
      <c r="F323" s="8">
        <v>35273</v>
      </c>
      <c r="G323" s="8">
        <v>0</v>
      </c>
      <c r="H323" s="8">
        <v>18016</v>
      </c>
      <c r="I323" s="8">
        <v>35566</v>
      </c>
      <c r="J323" s="8">
        <v>780.46</v>
      </c>
      <c r="K323" s="12">
        <v>30072.86</v>
      </c>
      <c r="L323" s="13">
        <v>157834.72</v>
      </c>
      <c r="M323" s="13">
        <v>11051.38</v>
      </c>
      <c r="O323" s="14">
        <v>198958.96</v>
      </c>
      <c r="P323" s="12">
        <v>0</v>
      </c>
      <c r="R323" s="14">
        <v>0</v>
      </c>
      <c r="S323" s="15">
        <v>198958.96</v>
      </c>
      <c r="T323" s="15"/>
    </row>
    <row r="324" spans="1:20">
      <c r="A324" t="s">
        <v>1985</v>
      </c>
      <c r="B324" t="s">
        <v>650</v>
      </c>
      <c r="C324" t="s">
        <v>1356</v>
      </c>
      <c r="D324" t="s">
        <v>1986</v>
      </c>
      <c r="E324" s="8">
        <v>2715</v>
      </c>
      <c r="F324" s="8">
        <v>2715</v>
      </c>
      <c r="G324" s="8">
        <v>0</v>
      </c>
      <c r="H324" s="8">
        <v>0</v>
      </c>
      <c r="I324" s="8">
        <v>0</v>
      </c>
      <c r="J324" s="8">
        <v>17.34</v>
      </c>
      <c r="K324" s="12" t="s">
        <v>1358</v>
      </c>
      <c r="L324" s="13" t="s">
        <v>1358</v>
      </c>
      <c r="M324" s="13" t="s">
        <v>1358</v>
      </c>
      <c r="O324" s="14">
        <v>0</v>
      </c>
      <c r="P324" s="12">
        <v>5676.46</v>
      </c>
      <c r="R324" s="14">
        <v>5676.46</v>
      </c>
      <c r="S324" s="15">
        <v>5676.46</v>
      </c>
      <c r="T324" s="15"/>
    </row>
    <row r="325" spans="1:20">
      <c r="A325" t="s">
        <v>1987</v>
      </c>
      <c r="B325" t="s">
        <v>652</v>
      </c>
      <c r="C325" t="s">
        <v>1356</v>
      </c>
      <c r="D325" t="s">
        <v>1988</v>
      </c>
      <c r="E325" s="8">
        <v>839</v>
      </c>
      <c r="F325" s="8">
        <v>839</v>
      </c>
      <c r="G325" s="8">
        <v>0</v>
      </c>
      <c r="H325" s="8">
        <v>0</v>
      </c>
      <c r="I325" s="8">
        <v>0</v>
      </c>
      <c r="J325" s="8">
        <v>9.1300000000000008</v>
      </c>
      <c r="K325" s="12" t="s">
        <v>1358</v>
      </c>
      <c r="L325" s="13" t="s">
        <v>1358</v>
      </c>
      <c r="M325" s="13" t="s">
        <v>1358</v>
      </c>
      <c r="O325" s="14">
        <v>0</v>
      </c>
      <c r="P325" s="12">
        <v>1754.16</v>
      </c>
      <c r="R325" s="14">
        <v>1754.16</v>
      </c>
      <c r="S325" s="15">
        <v>1754.16</v>
      </c>
      <c r="T325" s="15"/>
    </row>
    <row r="326" spans="1:20">
      <c r="A326" t="s">
        <v>1989</v>
      </c>
      <c r="B326" t="s">
        <v>654</v>
      </c>
      <c r="C326" t="s">
        <v>1356</v>
      </c>
      <c r="D326" t="s">
        <v>1990</v>
      </c>
      <c r="E326" s="8">
        <v>1206</v>
      </c>
      <c r="F326" s="8">
        <v>1206</v>
      </c>
      <c r="G326" s="8">
        <v>0</v>
      </c>
      <c r="H326" s="8">
        <v>0</v>
      </c>
      <c r="I326" s="8">
        <v>0</v>
      </c>
      <c r="J326" s="8">
        <v>10.36</v>
      </c>
      <c r="K326" s="12" t="s">
        <v>1358</v>
      </c>
      <c r="L326" s="13" t="s">
        <v>1358</v>
      </c>
      <c r="M326" s="13" t="s">
        <v>1358</v>
      </c>
      <c r="O326" s="14">
        <v>0</v>
      </c>
      <c r="P326" s="12">
        <v>2521.48</v>
      </c>
      <c r="R326" s="14">
        <v>2521.48</v>
      </c>
      <c r="S326" s="15">
        <v>2521.48</v>
      </c>
      <c r="T326" s="15"/>
    </row>
    <row r="327" spans="1:20">
      <c r="A327" t="s">
        <v>1991</v>
      </c>
      <c r="B327" t="s">
        <v>656</v>
      </c>
      <c r="C327" t="s">
        <v>1356</v>
      </c>
      <c r="D327" t="s">
        <v>1992</v>
      </c>
      <c r="E327" s="8">
        <v>1004</v>
      </c>
      <c r="F327" s="8">
        <v>1004</v>
      </c>
      <c r="G327" s="8">
        <v>0</v>
      </c>
      <c r="H327" s="8">
        <v>0</v>
      </c>
      <c r="I327" s="8">
        <v>0</v>
      </c>
      <c r="J327" s="8">
        <v>5.73</v>
      </c>
      <c r="K327" s="12" t="s">
        <v>1358</v>
      </c>
      <c r="L327" s="13" t="s">
        <v>1358</v>
      </c>
      <c r="M327" s="13" t="s">
        <v>1358</v>
      </c>
      <c r="O327" s="14">
        <v>0</v>
      </c>
      <c r="P327" s="12">
        <v>2099.14</v>
      </c>
      <c r="R327" s="14">
        <v>2099.14</v>
      </c>
      <c r="S327" s="15">
        <v>2099.14</v>
      </c>
      <c r="T327" s="15"/>
    </row>
    <row r="328" spans="1:20">
      <c r="A328" t="s">
        <v>1993</v>
      </c>
      <c r="B328" t="s">
        <v>658</v>
      </c>
      <c r="C328" t="s">
        <v>1353</v>
      </c>
      <c r="D328" t="s">
        <v>1994</v>
      </c>
      <c r="E328" s="8">
        <v>42362</v>
      </c>
      <c r="F328" s="8">
        <v>42362</v>
      </c>
      <c r="G328" s="8">
        <v>0</v>
      </c>
      <c r="H328" s="8">
        <v>326362</v>
      </c>
      <c r="I328" s="8">
        <v>434745</v>
      </c>
      <c r="J328" s="8">
        <v>519.17999999999995</v>
      </c>
      <c r="K328" s="12">
        <v>367599.01</v>
      </c>
      <c r="L328" s="13">
        <v>104995.29</v>
      </c>
      <c r="M328" s="13">
        <v>11051.38</v>
      </c>
      <c r="O328" s="14">
        <v>483645.68</v>
      </c>
      <c r="P328" s="12">
        <v>0</v>
      </c>
      <c r="R328" s="14">
        <v>0</v>
      </c>
      <c r="S328" s="15">
        <v>483645.68</v>
      </c>
      <c r="T328" s="15"/>
    </row>
    <row r="329" spans="1:20">
      <c r="A329" t="s">
        <v>1995</v>
      </c>
      <c r="B329" t="s">
        <v>660</v>
      </c>
      <c r="C329" t="s">
        <v>1356</v>
      </c>
      <c r="D329" t="s">
        <v>1996</v>
      </c>
      <c r="E329" s="8">
        <v>69093</v>
      </c>
      <c r="F329" s="8">
        <v>69093</v>
      </c>
      <c r="G329" s="8">
        <v>0</v>
      </c>
      <c r="H329" s="8">
        <v>0</v>
      </c>
      <c r="I329" s="8">
        <v>0</v>
      </c>
      <c r="J329" s="8">
        <v>433.97</v>
      </c>
      <c r="K329" s="12" t="s">
        <v>1358</v>
      </c>
      <c r="L329" s="13" t="s">
        <v>1358</v>
      </c>
      <c r="M329" s="13" t="s">
        <v>1358</v>
      </c>
      <c r="O329" s="14">
        <v>0</v>
      </c>
      <c r="P329" s="12">
        <v>144458.19</v>
      </c>
      <c r="R329" s="14">
        <v>144458.19</v>
      </c>
      <c r="S329" s="15">
        <v>144458.19</v>
      </c>
      <c r="T329" s="15"/>
    </row>
    <row r="330" spans="1:20">
      <c r="A330" t="s">
        <v>1997</v>
      </c>
      <c r="B330" t="s">
        <v>662</v>
      </c>
      <c r="C330" t="s">
        <v>1356</v>
      </c>
      <c r="D330" t="s">
        <v>1998</v>
      </c>
      <c r="E330" s="8">
        <v>77879</v>
      </c>
      <c r="F330" s="8">
        <v>77879</v>
      </c>
      <c r="G330" s="8">
        <v>0</v>
      </c>
      <c r="H330" s="8">
        <v>0</v>
      </c>
      <c r="I330" s="8">
        <v>0</v>
      </c>
      <c r="J330" s="8">
        <v>267.77999999999997</v>
      </c>
      <c r="K330" s="12" t="s">
        <v>1358</v>
      </c>
      <c r="L330" s="13" t="s">
        <v>1358</v>
      </c>
      <c r="M330" s="13" t="s">
        <v>1358</v>
      </c>
      <c r="O330" s="14">
        <v>0</v>
      </c>
      <c r="P330" s="12">
        <v>162827.76999999999</v>
      </c>
      <c r="R330" s="14">
        <v>162827.76999999999</v>
      </c>
      <c r="S330" s="15">
        <v>162827.76999999999</v>
      </c>
      <c r="T330" s="15"/>
    </row>
    <row r="331" spans="1:20">
      <c r="A331" t="s">
        <v>1999</v>
      </c>
      <c r="B331" t="s">
        <v>664</v>
      </c>
      <c r="C331" t="s">
        <v>1356</v>
      </c>
      <c r="D331" t="s">
        <v>2000</v>
      </c>
      <c r="E331" s="8">
        <v>26370</v>
      </c>
      <c r="F331" s="8">
        <v>26370</v>
      </c>
      <c r="G331" s="8">
        <v>0</v>
      </c>
      <c r="H331" s="8">
        <v>0</v>
      </c>
      <c r="I331" s="8">
        <v>0</v>
      </c>
      <c r="J331" s="8">
        <v>78.95</v>
      </c>
      <c r="K331" s="12" t="s">
        <v>1358</v>
      </c>
      <c r="L331" s="13" t="s">
        <v>1358</v>
      </c>
      <c r="M331" s="13" t="s">
        <v>1358</v>
      </c>
      <c r="O331" s="14">
        <v>0</v>
      </c>
      <c r="P331" s="12">
        <v>55133.84</v>
      </c>
      <c r="R331" s="14">
        <v>55133.84</v>
      </c>
      <c r="S331" s="15">
        <v>55133.84</v>
      </c>
      <c r="T331" s="15"/>
    </row>
    <row r="332" spans="1:20">
      <c r="A332" t="s">
        <v>2001</v>
      </c>
      <c r="B332" t="s">
        <v>666</v>
      </c>
      <c r="C332" t="s">
        <v>1356</v>
      </c>
      <c r="D332" t="s">
        <v>2002</v>
      </c>
      <c r="E332" s="8">
        <v>29752</v>
      </c>
      <c r="F332" s="8">
        <v>29752</v>
      </c>
      <c r="G332" s="8">
        <v>0</v>
      </c>
      <c r="H332" s="8">
        <v>0</v>
      </c>
      <c r="I332" s="8">
        <v>0</v>
      </c>
      <c r="J332" s="8">
        <v>152.72999999999999</v>
      </c>
      <c r="K332" s="12" t="s">
        <v>1358</v>
      </c>
      <c r="L332" s="13" t="s">
        <v>1358</v>
      </c>
      <c r="M332" s="13" t="s">
        <v>1358</v>
      </c>
      <c r="O332" s="14">
        <v>0</v>
      </c>
      <c r="P332" s="12">
        <v>62204.85</v>
      </c>
      <c r="R332" s="14">
        <v>62204.85</v>
      </c>
      <c r="S332" s="15">
        <v>62204.85</v>
      </c>
      <c r="T332" s="15"/>
    </row>
    <row r="333" spans="1:20">
      <c r="A333" t="s">
        <v>2003</v>
      </c>
      <c r="B333" t="s">
        <v>668</v>
      </c>
      <c r="C333" t="s">
        <v>1356</v>
      </c>
      <c r="D333" t="s">
        <v>2004</v>
      </c>
      <c r="E333" s="8">
        <v>33899</v>
      </c>
      <c r="F333" s="8">
        <v>33899</v>
      </c>
      <c r="G333" s="8">
        <v>0</v>
      </c>
      <c r="H333" s="8">
        <v>0</v>
      </c>
      <c r="I333" s="8">
        <v>0</v>
      </c>
      <c r="J333" s="8">
        <v>156.33000000000001</v>
      </c>
      <c r="K333" s="12" t="s">
        <v>1358</v>
      </c>
      <c r="L333" s="13" t="s">
        <v>1358</v>
      </c>
      <c r="M333" s="13" t="s">
        <v>1358</v>
      </c>
      <c r="O333" s="14">
        <v>0</v>
      </c>
      <c r="P333" s="12">
        <v>70875.31</v>
      </c>
      <c r="R333" s="14">
        <v>70875.31</v>
      </c>
      <c r="S333" s="15">
        <v>70875.31</v>
      </c>
      <c r="T333" s="15"/>
    </row>
    <row r="334" spans="1:20">
      <c r="A334" t="s">
        <v>2005</v>
      </c>
      <c r="B334" t="s">
        <v>670</v>
      </c>
      <c r="C334" t="s">
        <v>1356</v>
      </c>
      <c r="D334" t="s">
        <v>2006</v>
      </c>
      <c r="E334" s="8">
        <v>4559</v>
      </c>
      <c r="F334" s="8">
        <v>4559</v>
      </c>
      <c r="G334" s="8">
        <v>0</v>
      </c>
      <c r="H334" s="8">
        <v>0</v>
      </c>
      <c r="I334" s="8">
        <v>0</v>
      </c>
      <c r="J334" s="8">
        <v>13.06</v>
      </c>
      <c r="K334" s="12" t="s">
        <v>1358</v>
      </c>
      <c r="L334" s="13" t="s">
        <v>1358</v>
      </c>
      <c r="M334" s="13" t="s">
        <v>1358</v>
      </c>
      <c r="O334" s="14">
        <v>0</v>
      </c>
      <c r="P334" s="12">
        <v>9531.86</v>
      </c>
      <c r="R334" s="14">
        <v>9531.86</v>
      </c>
      <c r="S334" s="15">
        <v>9531.86</v>
      </c>
      <c r="T334" s="15"/>
    </row>
    <row r="335" spans="1:20">
      <c r="A335" t="s">
        <v>2007</v>
      </c>
      <c r="B335" t="s">
        <v>672</v>
      </c>
      <c r="C335" t="s">
        <v>1356</v>
      </c>
      <c r="D335" t="s">
        <v>2008</v>
      </c>
      <c r="E335" s="8">
        <v>13235</v>
      </c>
      <c r="F335" s="8">
        <v>13235</v>
      </c>
      <c r="G335" s="8">
        <v>0</v>
      </c>
      <c r="H335" s="8">
        <v>0</v>
      </c>
      <c r="I335" s="8">
        <v>0</v>
      </c>
      <c r="J335" s="8">
        <v>67.84</v>
      </c>
      <c r="K335" s="12" t="s">
        <v>1358</v>
      </c>
      <c r="L335" s="13" t="s">
        <v>1358</v>
      </c>
      <c r="M335" s="13" t="s">
        <v>1358</v>
      </c>
      <c r="O335" s="14">
        <v>0</v>
      </c>
      <c r="P335" s="12">
        <v>27671.46</v>
      </c>
      <c r="R335" s="14">
        <v>27671.46</v>
      </c>
      <c r="S335" s="15">
        <v>27671.46</v>
      </c>
      <c r="T335" s="15"/>
    </row>
    <row r="336" spans="1:20">
      <c r="A336" t="s">
        <v>2009</v>
      </c>
      <c r="B336" t="s">
        <v>674</v>
      </c>
      <c r="C336" t="s">
        <v>1356</v>
      </c>
      <c r="D336" t="s">
        <v>2010</v>
      </c>
      <c r="E336" s="8">
        <v>14106</v>
      </c>
      <c r="F336" s="8">
        <v>14106</v>
      </c>
      <c r="G336" s="8">
        <v>0</v>
      </c>
      <c r="H336" s="8">
        <v>0</v>
      </c>
      <c r="I336" s="8">
        <v>0</v>
      </c>
      <c r="J336" s="8">
        <v>73.849999999999994</v>
      </c>
      <c r="K336" s="12" t="s">
        <v>1358</v>
      </c>
      <c r="L336" s="13" t="s">
        <v>1358</v>
      </c>
      <c r="M336" s="13" t="s">
        <v>1358</v>
      </c>
      <c r="O336" s="14">
        <v>0</v>
      </c>
      <c r="P336" s="12">
        <v>29492.53</v>
      </c>
      <c r="R336" s="14">
        <v>29492.53</v>
      </c>
      <c r="S336" s="15">
        <v>29492.53</v>
      </c>
      <c r="T336" s="15"/>
    </row>
    <row r="337" spans="1:20">
      <c r="A337" t="s">
        <v>2011</v>
      </c>
      <c r="B337" t="s">
        <v>676</v>
      </c>
      <c r="C337" t="s">
        <v>1356</v>
      </c>
      <c r="D337" t="s">
        <v>2012</v>
      </c>
      <c r="E337" s="8">
        <v>16528</v>
      </c>
      <c r="F337" s="8">
        <v>16528</v>
      </c>
      <c r="G337" s="8">
        <v>0</v>
      </c>
      <c r="H337" s="8">
        <v>0</v>
      </c>
      <c r="I337" s="8">
        <v>0</v>
      </c>
      <c r="J337" s="8">
        <v>65.91</v>
      </c>
      <c r="K337" s="12" t="s">
        <v>1358</v>
      </c>
      <c r="L337" s="13" t="s">
        <v>1358</v>
      </c>
      <c r="M337" s="13" t="s">
        <v>1358</v>
      </c>
      <c r="O337" s="14">
        <v>0</v>
      </c>
      <c r="P337" s="12">
        <v>34556.39</v>
      </c>
      <c r="R337" s="14">
        <v>34556.39</v>
      </c>
      <c r="S337" s="15">
        <v>34556.39</v>
      </c>
      <c r="T337" s="15"/>
    </row>
    <row r="338" spans="1:20">
      <c r="A338" t="s">
        <v>2013</v>
      </c>
      <c r="B338" t="s">
        <v>678</v>
      </c>
      <c r="C338" t="s">
        <v>1356</v>
      </c>
      <c r="D338" t="s">
        <v>2014</v>
      </c>
      <c r="E338" s="8">
        <v>23984</v>
      </c>
      <c r="F338" s="8">
        <v>23984</v>
      </c>
      <c r="G338" s="8">
        <v>0</v>
      </c>
      <c r="H338" s="8">
        <v>0</v>
      </c>
      <c r="I338" s="8">
        <v>0</v>
      </c>
      <c r="J338" s="8">
        <v>89.34</v>
      </c>
      <c r="K338" s="12" t="s">
        <v>1358</v>
      </c>
      <c r="L338" s="13" t="s">
        <v>1358</v>
      </c>
      <c r="M338" s="13" t="s">
        <v>1358</v>
      </c>
      <c r="O338" s="14">
        <v>0</v>
      </c>
      <c r="P338" s="12">
        <v>50145.24</v>
      </c>
      <c r="R338" s="14">
        <v>50145.24</v>
      </c>
      <c r="S338" s="15">
        <v>50145.24</v>
      </c>
      <c r="T338" s="15"/>
    </row>
    <row r="339" spans="1:20">
      <c r="A339" t="s">
        <v>2015</v>
      </c>
      <c r="B339" t="s">
        <v>680</v>
      </c>
      <c r="C339" t="s">
        <v>1356</v>
      </c>
      <c r="D339" t="s">
        <v>2016</v>
      </c>
      <c r="E339" s="8">
        <v>23894</v>
      </c>
      <c r="F339" s="8">
        <v>23894</v>
      </c>
      <c r="G339" s="8">
        <v>0</v>
      </c>
      <c r="H339" s="8">
        <v>0</v>
      </c>
      <c r="I339" s="8">
        <v>0</v>
      </c>
      <c r="J339" s="8">
        <v>103.51</v>
      </c>
      <c r="K339" s="12" t="s">
        <v>1358</v>
      </c>
      <c r="L339" s="13" t="s">
        <v>1358</v>
      </c>
      <c r="M339" s="13" t="s">
        <v>1358</v>
      </c>
      <c r="O339" s="14">
        <v>0</v>
      </c>
      <c r="P339" s="12">
        <v>49957.07</v>
      </c>
      <c r="R339" s="14">
        <v>49957.07</v>
      </c>
      <c r="S339" s="15">
        <v>49957.07</v>
      </c>
      <c r="T339" s="15"/>
    </row>
    <row r="340" spans="1:20">
      <c r="A340" t="s">
        <v>2017</v>
      </c>
      <c r="B340" t="s">
        <v>682</v>
      </c>
      <c r="C340" t="s">
        <v>1356</v>
      </c>
      <c r="D340" t="s">
        <v>2018</v>
      </c>
      <c r="E340" s="8">
        <v>36444</v>
      </c>
      <c r="F340" s="8">
        <v>36444</v>
      </c>
      <c r="G340" s="8">
        <v>0</v>
      </c>
      <c r="H340" s="8">
        <v>0</v>
      </c>
      <c r="I340" s="8">
        <v>0</v>
      </c>
      <c r="J340" s="8">
        <v>181.07</v>
      </c>
      <c r="K340" s="12" t="s">
        <v>1358</v>
      </c>
      <c r="L340" s="13" t="s">
        <v>1358</v>
      </c>
      <c r="M340" s="13" t="s">
        <v>1358</v>
      </c>
      <c r="O340" s="14">
        <v>0</v>
      </c>
      <c r="P340" s="12">
        <v>76196.350000000006</v>
      </c>
      <c r="R340" s="14">
        <v>76196.350000000006</v>
      </c>
      <c r="S340" s="15">
        <v>76196.350000000006</v>
      </c>
      <c r="T340" s="15"/>
    </row>
    <row r="341" spans="1:20">
      <c r="A341" t="s">
        <v>2019</v>
      </c>
      <c r="B341" t="s">
        <v>684</v>
      </c>
      <c r="C341" t="s">
        <v>1356</v>
      </c>
      <c r="D341" t="s">
        <v>2020</v>
      </c>
      <c r="E341" s="8">
        <v>16517</v>
      </c>
      <c r="F341" s="8">
        <v>16517</v>
      </c>
      <c r="G341" s="8">
        <v>0</v>
      </c>
      <c r="H341" s="8">
        <v>0</v>
      </c>
      <c r="I341" s="8">
        <v>0</v>
      </c>
      <c r="J341" s="8">
        <v>65.400000000000006</v>
      </c>
      <c r="K341" s="12" t="s">
        <v>1358</v>
      </c>
      <c r="L341" s="13" t="s">
        <v>1358</v>
      </c>
      <c r="M341" s="13" t="s">
        <v>1358</v>
      </c>
      <c r="O341" s="14">
        <v>0</v>
      </c>
      <c r="P341" s="12">
        <v>34533.39</v>
      </c>
      <c r="R341" s="14">
        <v>34533.39</v>
      </c>
      <c r="S341" s="15">
        <v>34533.39</v>
      </c>
      <c r="T341" s="15"/>
    </row>
    <row r="342" spans="1:20">
      <c r="A342" t="s">
        <v>2021</v>
      </c>
      <c r="B342" t="s">
        <v>686</v>
      </c>
      <c r="C342" t="s">
        <v>1356</v>
      </c>
      <c r="D342" t="s">
        <v>2022</v>
      </c>
      <c r="E342" s="8">
        <v>10680</v>
      </c>
      <c r="F342" s="8">
        <v>10680</v>
      </c>
      <c r="G342" s="8">
        <v>0</v>
      </c>
      <c r="H342" s="8">
        <v>0</v>
      </c>
      <c r="I342" s="8">
        <v>0</v>
      </c>
      <c r="J342" s="8">
        <v>56.86</v>
      </c>
      <c r="K342" s="12" t="s">
        <v>1358</v>
      </c>
      <c r="L342" s="13" t="s">
        <v>1358</v>
      </c>
      <c r="M342" s="13" t="s">
        <v>1358</v>
      </c>
      <c r="O342" s="14">
        <v>0</v>
      </c>
      <c r="P342" s="12">
        <v>22329.52</v>
      </c>
      <c r="R342" s="14">
        <v>22329.52</v>
      </c>
      <c r="S342" s="15">
        <v>22329.52</v>
      </c>
      <c r="T342" s="15"/>
    </row>
    <row r="343" spans="1:20">
      <c r="A343" t="s">
        <v>2023</v>
      </c>
      <c r="B343" t="s">
        <v>688</v>
      </c>
      <c r="C343" t="s">
        <v>1356</v>
      </c>
      <c r="D343" t="s">
        <v>2024</v>
      </c>
      <c r="E343" s="8">
        <v>1999</v>
      </c>
      <c r="F343" s="8">
        <v>1999</v>
      </c>
      <c r="G343" s="8">
        <v>0</v>
      </c>
      <c r="H343" s="8">
        <v>0</v>
      </c>
      <c r="I343" s="8">
        <v>0</v>
      </c>
      <c r="J343" s="8">
        <v>12.3</v>
      </c>
      <c r="K343" s="12" t="s">
        <v>1358</v>
      </c>
      <c r="L343" s="13" t="s">
        <v>1358</v>
      </c>
      <c r="M343" s="13" t="s">
        <v>1358</v>
      </c>
      <c r="O343" s="14">
        <v>0</v>
      </c>
      <c r="P343" s="12">
        <v>4179.47</v>
      </c>
      <c r="R343" s="14">
        <v>4179.47</v>
      </c>
      <c r="S343" s="15">
        <v>4179.47</v>
      </c>
      <c r="T343" s="15"/>
    </row>
    <row r="344" spans="1:20">
      <c r="A344" t="s">
        <v>2025</v>
      </c>
      <c r="B344" t="s">
        <v>690</v>
      </c>
      <c r="C344" t="s">
        <v>1356</v>
      </c>
      <c r="D344" t="s">
        <v>2026</v>
      </c>
      <c r="E344" s="8">
        <v>20303</v>
      </c>
      <c r="F344" s="8">
        <v>20303</v>
      </c>
      <c r="G344" s="8">
        <v>0</v>
      </c>
      <c r="H344" s="8">
        <v>0</v>
      </c>
      <c r="I344" s="8">
        <v>0</v>
      </c>
      <c r="J344" s="8">
        <v>127.68</v>
      </c>
      <c r="K344" s="12" t="s">
        <v>1358</v>
      </c>
      <c r="L344" s="13" t="s">
        <v>1358</v>
      </c>
      <c r="M344" s="13" t="s">
        <v>1358</v>
      </c>
      <c r="O344" s="14">
        <v>0</v>
      </c>
      <c r="P344" s="12">
        <v>42449.08</v>
      </c>
      <c r="R344" s="14">
        <v>42449.08</v>
      </c>
      <c r="S344" s="15">
        <v>42449.08</v>
      </c>
      <c r="T344" s="15"/>
    </row>
    <row r="345" spans="1:20">
      <c r="A345" t="s">
        <v>2027</v>
      </c>
      <c r="B345" t="s">
        <v>692</v>
      </c>
      <c r="C345" t="s">
        <v>1356</v>
      </c>
      <c r="D345" t="s">
        <v>2028</v>
      </c>
      <c r="E345" s="8">
        <v>29646</v>
      </c>
      <c r="F345" s="8">
        <v>29646</v>
      </c>
      <c r="G345" s="8">
        <v>0</v>
      </c>
      <c r="H345" s="8">
        <v>0</v>
      </c>
      <c r="I345" s="8">
        <v>0</v>
      </c>
      <c r="J345" s="8">
        <v>120.85</v>
      </c>
      <c r="K345" s="12" t="s">
        <v>1358</v>
      </c>
      <c r="L345" s="13" t="s">
        <v>1358</v>
      </c>
      <c r="M345" s="13" t="s">
        <v>1358</v>
      </c>
      <c r="O345" s="14">
        <v>0</v>
      </c>
      <c r="P345" s="12">
        <v>61983.23</v>
      </c>
      <c r="R345" s="14">
        <v>61983.23</v>
      </c>
      <c r="S345" s="15">
        <v>61983.23</v>
      </c>
      <c r="T345" s="15"/>
    </row>
    <row r="346" spans="1:20">
      <c r="A346" t="s">
        <v>2029</v>
      </c>
      <c r="B346" t="s">
        <v>694</v>
      </c>
      <c r="C346" t="s">
        <v>1356</v>
      </c>
      <c r="D346" t="s">
        <v>2030</v>
      </c>
      <c r="E346" s="8">
        <v>269</v>
      </c>
      <c r="F346" s="8">
        <v>269</v>
      </c>
      <c r="G346" s="8">
        <v>0</v>
      </c>
      <c r="H346" s="8">
        <v>0</v>
      </c>
      <c r="I346" s="8">
        <v>0</v>
      </c>
      <c r="J346" s="8">
        <v>4.78</v>
      </c>
      <c r="K346" s="12" t="s">
        <v>1358</v>
      </c>
      <c r="L346" s="13" t="s">
        <v>1358</v>
      </c>
      <c r="M346" s="13" t="s">
        <v>1358</v>
      </c>
      <c r="O346" s="14">
        <v>0</v>
      </c>
      <c r="P346" s="12">
        <v>562.41999999999996</v>
      </c>
      <c r="R346" s="14">
        <v>562.41999999999996</v>
      </c>
      <c r="S346" s="15">
        <v>562.41999999999996</v>
      </c>
      <c r="T346" s="15"/>
    </row>
    <row r="347" spans="1:20">
      <c r="A347" t="s">
        <v>2031</v>
      </c>
      <c r="B347" t="s">
        <v>696</v>
      </c>
      <c r="C347" t="s">
        <v>1356</v>
      </c>
      <c r="D347" t="s">
        <v>2032</v>
      </c>
      <c r="E347" s="8">
        <v>7181</v>
      </c>
      <c r="F347" s="8">
        <v>7181</v>
      </c>
      <c r="G347" s="8">
        <v>0</v>
      </c>
      <c r="H347" s="8">
        <v>0</v>
      </c>
      <c r="I347" s="8">
        <v>0</v>
      </c>
      <c r="J347" s="8">
        <v>45.74</v>
      </c>
      <c r="K347" s="12" t="s">
        <v>1358</v>
      </c>
      <c r="L347" s="13" t="s">
        <v>1358</v>
      </c>
      <c r="M347" s="13" t="s">
        <v>1358</v>
      </c>
      <c r="O347" s="14">
        <v>0</v>
      </c>
      <c r="P347" s="12">
        <v>15013.88</v>
      </c>
      <c r="R347" s="14">
        <v>15013.88</v>
      </c>
      <c r="S347" s="15">
        <v>15013.88</v>
      </c>
      <c r="T347" s="15"/>
    </row>
    <row r="348" spans="1:20">
      <c r="A348" t="s">
        <v>2033</v>
      </c>
      <c r="B348" t="s">
        <v>698</v>
      </c>
      <c r="C348" t="s">
        <v>1353</v>
      </c>
      <c r="D348" t="s">
        <v>2034</v>
      </c>
      <c r="E348" s="8">
        <v>45728</v>
      </c>
      <c r="F348" s="8">
        <v>45728</v>
      </c>
      <c r="G348" s="8">
        <v>0</v>
      </c>
      <c r="H348" s="8">
        <v>76251</v>
      </c>
      <c r="I348" s="8">
        <v>121317</v>
      </c>
      <c r="J348" s="8">
        <v>1078.71</v>
      </c>
      <c r="K348" s="12">
        <v>102579.69</v>
      </c>
      <c r="L348" s="13">
        <v>218150.69</v>
      </c>
      <c r="M348" s="13">
        <v>11051.38</v>
      </c>
      <c r="O348" s="14">
        <v>331781.76000000001</v>
      </c>
      <c r="P348" s="12">
        <v>0</v>
      </c>
      <c r="R348" s="14">
        <v>0</v>
      </c>
      <c r="S348" s="15">
        <v>331781.76000000001</v>
      </c>
      <c r="T348" s="15"/>
    </row>
    <row r="349" spans="1:20">
      <c r="A349" t="s">
        <v>2035</v>
      </c>
      <c r="B349" t="s">
        <v>700</v>
      </c>
      <c r="C349" t="s">
        <v>1356</v>
      </c>
      <c r="D349" t="s">
        <v>2036</v>
      </c>
      <c r="E349" s="8">
        <v>32075</v>
      </c>
      <c r="F349" s="8">
        <v>32075</v>
      </c>
      <c r="G349" s="8">
        <v>0</v>
      </c>
      <c r="H349" s="8">
        <v>0</v>
      </c>
      <c r="I349" s="8">
        <v>0</v>
      </c>
      <c r="J349" s="8">
        <v>166.58</v>
      </c>
      <c r="K349" s="12" t="s">
        <v>1358</v>
      </c>
      <c r="L349" s="13" t="s">
        <v>1358</v>
      </c>
      <c r="M349" s="13" t="s">
        <v>1358</v>
      </c>
      <c r="O349" s="14">
        <v>0</v>
      </c>
      <c r="P349" s="12">
        <v>67061.73</v>
      </c>
      <c r="R349" s="14">
        <v>67061.73</v>
      </c>
      <c r="S349" s="15">
        <v>67061.73</v>
      </c>
      <c r="T349" s="15"/>
    </row>
    <row r="350" spans="1:20">
      <c r="A350" t="s">
        <v>2037</v>
      </c>
      <c r="B350" t="s">
        <v>702</v>
      </c>
      <c r="C350" t="s">
        <v>1356</v>
      </c>
      <c r="D350" t="s">
        <v>2038</v>
      </c>
      <c r="E350" s="8">
        <v>22471</v>
      </c>
      <c r="F350" s="8">
        <v>22471</v>
      </c>
      <c r="G350" s="8">
        <v>0</v>
      </c>
      <c r="H350" s="8">
        <v>0</v>
      </c>
      <c r="I350" s="8">
        <v>0</v>
      </c>
      <c r="J350" s="8">
        <v>120.45</v>
      </c>
      <c r="K350" s="12" t="s">
        <v>1358</v>
      </c>
      <c r="L350" s="13" t="s">
        <v>1358</v>
      </c>
      <c r="M350" s="13" t="s">
        <v>1358</v>
      </c>
      <c r="O350" s="14">
        <v>0</v>
      </c>
      <c r="P350" s="12">
        <v>46981.89</v>
      </c>
      <c r="R350" s="14">
        <v>46981.89</v>
      </c>
      <c r="S350" s="15">
        <v>46981.89</v>
      </c>
      <c r="T350" s="15"/>
    </row>
    <row r="351" spans="1:20">
      <c r="A351" t="s">
        <v>2039</v>
      </c>
      <c r="B351" t="s">
        <v>704</v>
      </c>
      <c r="C351" t="s">
        <v>1356</v>
      </c>
      <c r="D351" t="s">
        <v>2040</v>
      </c>
      <c r="E351" s="8">
        <v>190</v>
      </c>
      <c r="F351" s="8">
        <v>190</v>
      </c>
      <c r="G351" s="8">
        <v>0</v>
      </c>
      <c r="H351" s="8">
        <v>0</v>
      </c>
      <c r="I351" s="8">
        <v>0</v>
      </c>
      <c r="J351" s="8">
        <v>1.92</v>
      </c>
      <c r="K351" s="12" t="s">
        <v>1358</v>
      </c>
      <c r="L351" s="13" t="s">
        <v>1358</v>
      </c>
      <c r="M351" s="13" t="s">
        <v>1358</v>
      </c>
      <c r="O351" s="14">
        <v>0</v>
      </c>
      <c r="P351" s="12">
        <v>397.25</v>
      </c>
      <c r="R351" s="14">
        <v>397.25</v>
      </c>
      <c r="S351" s="15">
        <v>397.25</v>
      </c>
      <c r="T351" s="15"/>
    </row>
    <row r="352" spans="1:20">
      <c r="A352" t="s">
        <v>2041</v>
      </c>
      <c r="B352" t="s">
        <v>705</v>
      </c>
      <c r="C352" t="s">
        <v>1356</v>
      </c>
      <c r="D352" t="s">
        <v>2042</v>
      </c>
      <c r="E352" s="8">
        <v>1335</v>
      </c>
      <c r="F352" s="8">
        <v>1335</v>
      </c>
      <c r="G352" s="8">
        <v>0</v>
      </c>
      <c r="H352" s="8">
        <v>0</v>
      </c>
      <c r="I352" s="8">
        <v>0</v>
      </c>
      <c r="J352" s="8">
        <v>16.75</v>
      </c>
      <c r="K352" s="12" t="s">
        <v>1358</v>
      </c>
      <c r="L352" s="13" t="s">
        <v>1358</v>
      </c>
      <c r="M352" s="13" t="s">
        <v>1358</v>
      </c>
      <c r="O352" s="14">
        <v>0</v>
      </c>
      <c r="P352" s="12">
        <v>2791.19</v>
      </c>
      <c r="R352" s="14">
        <v>2791.19</v>
      </c>
      <c r="S352" s="15">
        <v>2791.19</v>
      </c>
      <c r="T352" s="15"/>
    </row>
    <row r="353" spans="1:20">
      <c r="A353" t="s">
        <v>2043</v>
      </c>
      <c r="B353" t="s">
        <v>707</v>
      </c>
      <c r="C353" t="s">
        <v>1356</v>
      </c>
      <c r="D353" t="s">
        <v>2044</v>
      </c>
      <c r="E353" s="8">
        <v>555</v>
      </c>
      <c r="F353" s="8">
        <v>555</v>
      </c>
      <c r="G353" s="8">
        <v>0</v>
      </c>
      <c r="H353" s="8">
        <v>0</v>
      </c>
      <c r="I353" s="8">
        <v>0</v>
      </c>
      <c r="J353" s="8">
        <v>5.39</v>
      </c>
      <c r="K353" s="12" t="s">
        <v>1358</v>
      </c>
      <c r="L353" s="13" t="s">
        <v>1358</v>
      </c>
      <c r="M353" s="13" t="s">
        <v>1358</v>
      </c>
      <c r="O353" s="14">
        <v>0</v>
      </c>
      <c r="P353" s="12">
        <v>1160.3800000000001</v>
      </c>
      <c r="R353" s="14">
        <v>1160.3800000000001</v>
      </c>
      <c r="S353" s="15">
        <v>1160.3800000000001</v>
      </c>
      <c r="T353" s="15"/>
    </row>
    <row r="354" spans="1:20">
      <c r="A354" t="s">
        <v>2045</v>
      </c>
      <c r="B354" t="s">
        <v>709</v>
      </c>
      <c r="C354" t="s">
        <v>1356</v>
      </c>
      <c r="D354" t="s">
        <v>2046</v>
      </c>
      <c r="E354" s="8">
        <v>1189</v>
      </c>
      <c r="F354" s="8">
        <v>1189</v>
      </c>
      <c r="G354" s="8">
        <v>0</v>
      </c>
      <c r="H354" s="8">
        <v>0</v>
      </c>
      <c r="I354" s="8">
        <v>0</v>
      </c>
      <c r="J354" s="8">
        <v>17.25</v>
      </c>
      <c r="K354" s="12" t="s">
        <v>1358</v>
      </c>
      <c r="L354" s="13" t="s">
        <v>1358</v>
      </c>
      <c r="M354" s="13" t="s">
        <v>1358</v>
      </c>
      <c r="O354" s="14">
        <v>0</v>
      </c>
      <c r="P354" s="12">
        <v>2485.94</v>
      </c>
      <c r="R354" s="14">
        <v>2485.94</v>
      </c>
      <c r="S354" s="15">
        <v>2485.94</v>
      </c>
      <c r="T354" s="15"/>
    </row>
    <row r="355" spans="1:20">
      <c r="A355" t="s">
        <v>2047</v>
      </c>
      <c r="B355" t="s">
        <v>711</v>
      </c>
      <c r="C355" t="s">
        <v>1356</v>
      </c>
      <c r="D355" t="s">
        <v>2048</v>
      </c>
      <c r="E355" s="8">
        <v>306</v>
      </c>
      <c r="F355" s="8">
        <v>306</v>
      </c>
      <c r="G355" s="8">
        <v>0</v>
      </c>
      <c r="H355" s="8">
        <v>0</v>
      </c>
      <c r="I355" s="8">
        <v>0</v>
      </c>
      <c r="J355" s="8">
        <v>8.65</v>
      </c>
      <c r="K355" s="12" t="s">
        <v>1358</v>
      </c>
      <c r="L355" s="13" t="s">
        <v>1358</v>
      </c>
      <c r="M355" s="13" t="s">
        <v>1358</v>
      </c>
      <c r="O355" s="14">
        <v>0</v>
      </c>
      <c r="P355" s="12">
        <v>639.78</v>
      </c>
      <c r="R355" s="14">
        <v>639.78</v>
      </c>
      <c r="S355" s="15">
        <v>639.78</v>
      </c>
      <c r="T355" s="15"/>
    </row>
    <row r="356" spans="1:20">
      <c r="A356" t="s">
        <v>2049</v>
      </c>
      <c r="B356" t="s">
        <v>713</v>
      </c>
      <c r="C356" t="s">
        <v>1356</v>
      </c>
      <c r="D356" t="s">
        <v>2050</v>
      </c>
      <c r="E356" s="8">
        <v>242</v>
      </c>
      <c r="F356" s="8">
        <v>242</v>
      </c>
      <c r="G356" s="8">
        <v>0</v>
      </c>
      <c r="H356" s="8">
        <v>0</v>
      </c>
      <c r="I356" s="8">
        <v>0</v>
      </c>
      <c r="J356" s="8">
        <v>2.63</v>
      </c>
      <c r="K356" s="12" t="s">
        <v>1358</v>
      </c>
      <c r="L356" s="13" t="s">
        <v>1358</v>
      </c>
      <c r="M356" s="13" t="s">
        <v>1358</v>
      </c>
      <c r="O356" s="14">
        <v>0</v>
      </c>
      <c r="P356" s="12">
        <v>505.97</v>
      </c>
      <c r="R356" s="14">
        <v>505.97</v>
      </c>
      <c r="S356" s="15">
        <v>505.97</v>
      </c>
      <c r="T356" s="15"/>
    </row>
    <row r="357" spans="1:20">
      <c r="A357" t="s">
        <v>2051</v>
      </c>
      <c r="B357" t="s">
        <v>715</v>
      </c>
      <c r="C357" t="s">
        <v>1356</v>
      </c>
      <c r="D357" t="s">
        <v>2052</v>
      </c>
      <c r="E357" s="8">
        <v>2060</v>
      </c>
      <c r="F357" s="8">
        <v>2060</v>
      </c>
      <c r="G357" s="8">
        <v>0</v>
      </c>
      <c r="H357" s="8">
        <v>0</v>
      </c>
      <c r="I357" s="8">
        <v>0</v>
      </c>
      <c r="J357" s="8">
        <v>12.57</v>
      </c>
      <c r="K357" s="12" t="s">
        <v>1358</v>
      </c>
      <c r="L357" s="13" t="s">
        <v>1358</v>
      </c>
      <c r="M357" s="13" t="s">
        <v>1358</v>
      </c>
      <c r="O357" s="14">
        <v>0</v>
      </c>
      <c r="P357" s="12">
        <v>4307</v>
      </c>
      <c r="R357" s="14">
        <v>4307</v>
      </c>
      <c r="S357" s="15">
        <v>4307</v>
      </c>
      <c r="T357" s="15"/>
    </row>
    <row r="358" spans="1:20">
      <c r="A358" t="s">
        <v>2053</v>
      </c>
      <c r="B358" t="s">
        <v>717</v>
      </c>
      <c r="C358" t="s">
        <v>1356</v>
      </c>
      <c r="D358" t="s">
        <v>2054</v>
      </c>
      <c r="E358" s="8">
        <v>1009</v>
      </c>
      <c r="F358" s="8">
        <v>1009</v>
      </c>
      <c r="G358" s="8">
        <v>0</v>
      </c>
      <c r="H358" s="8">
        <v>0</v>
      </c>
      <c r="I358" s="8">
        <v>0</v>
      </c>
      <c r="J358" s="8">
        <v>9.27</v>
      </c>
      <c r="K358" s="12" t="s">
        <v>1358</v>
      </c>
      <c r="L358" s="13" t="s">
        <v>1358</v>
      </c>
      <c r="M358" s="13" t="s">
        <v>1358</v>
      </c>
      <c r="O358" s="14">
        <v>0</v>
      </c>
      <c r="P358" s="12">
        <v>2109.6</v>
      </c>
      <c r="R358" s="14">
        <v>2109.6</v>
      </c>
      <c r="S358" s="15">
        <v>2109.6</v>
      </c>
      <c r="T358" s="15"/>
    </row>
    <row r="359" spans="1:20">
      <c r="A359" t="s">
        <v>2055</v>
      </c>
      <c r="B359" t="s">
        <v>719</v>
      </c>
      <c r="C359" t="s">
        <v>1356</v>
      </c>
      <c r="D359" t="s">
        <v>2056</v>
      </c>
      <c r="E359" s="8">
        <v>5257</v>
      </c>
      <c r="F359" s="8">
        <v>5257</v>
      </c>
      <c r="G359" s="8">
        <v>0</v>
      </c>
      <c r="H359" s="8">
        <v>0</v>
      </c>
      <c r="I359" s="8">
        <v>0</v>
      </c>
      <c r="J359" s="8">
        <v>9.73</v>
      </c>
      <c r="K359" s="12" t="s">
        <v>1358</v>
      </c>
      <c r="L359" s="13" t="s">
        <v>1358</v>
      </c>
      <c r="M359" s="13" t="s">
        <v>1358</v>
      </c>
      <c r="O359" s="14">
        <v>0</v>
      </c>
      <c r="P359" s="12">
        <v>10991.22</v>
      </c>
      <c r="R359" s="14">
        <v>10991.22</v>
      </c>
      <c r="S359" s="15">
        <v>10991.22</v>
      </c>
      <c r="T359" s="15"/>
    </row>
    <row r="360" spans="1:20">
      <c r="A360" t="s">
        <v>2057</v>
      </c>
      <c r="B360" t="s">
        <v>721</v>
      </c>
      <c r="C360" t="s">
        <v>1353</v>
      </c>
      <c r="D360" t="s">
        <v>2058</v>
      </c>
      <c r="E360" s="8">
        <v>26149</v>
      </c>
      <c r="F360" s="8">
        <v>26149</v>
      </c>
      <c r="G360" s="8">
        <v>0</v>
      </c>
      <c r="H360" s="8">
        <v>29541</v>
      </c>
      <c r="I360" s="8">
        <v>55558</v>
      </c>
      <c r="J360" s="8">
        <v>670.65</v>
      </c>
      <c r="K360" s="12">
        <v>46977.11</v>
      </c>
      <c r="L360" s="13">
        <v>135627.51999999999</v>
      </c>
      <c r="M360" s="13">
        <v>11051.38</v>
      </c>
      <c r="O360" s="14">
        <v>193656.01</v>
      </c>
      <c r="P360" s="12">
        <v>0</v>
      </c>
      <c r="R360" s="14">
        <v>0</v>
      </c>
      <c r="S360" s="15">
        <v>193656.01</v>
      </c>
      <c r="T360" s="15"/>
    </row>
    <row r="361" spans="1:20">
      <c r="A361" t="s">
        <v>2059</v>
      </c>
      <c r="B361" t="s">
        <v>723</v>
      </c>
      <c r="C361" t="s">
        <v>1356</v>
      </c>
      <c r="D361" t="s">
        <v>2060</v>
      </c>
      <c r="E361" s="8">
        <v>13792</v>
      </c>
      <c r="F361" s="8">
        <v>13792</v>
      </c>
      <c r="G361" s="8">
        <v>0</v>
      </c>
      <c r="H361" s="8">
        <v>0</v>
      </c>
      <c r="I361" s="8">
        <v>0</v>
      </c>
      <c r="J361" s="8">
        <v>94.66</v>
      </c>
      <c r="K361" s="12" t="s">
        <v>1358</v>
      </c>
      <c r="L361" s="13" t="s">
        <v>1358</v>
      </c>
      <c r="M361" s="13" t="s">
        <v>1358</v>
      </c>
      <c r="O361" s="14">
        <v>0</v>
      </c>
      <c r="P361" s="12">
        <v>28836.02</v>
      </c>
      <c r="R361" s="14">
        <v>28836.02</v>
      </c>
      <c r="S361" s="15">
        <v>28836.02</v>
      </c>
      <c r="T361" s="15"/>
    </row>
    <row r="362" spans="1:20">
      <c r="A362" t="s">
        <v>2061</v>
      </c>
      <c r="B362" t="s">
        <v>725</v>
      </c>
      <c r="C362" t="s">
        <v>1356</v>
      </c>
      <c r="D362" t="s">
        <v>2062</v>
      </c>
      <c r="E362" s="8">
        <v>3933</v>
      </c>
      <c r="F362" s="8">
        <v>3933</v>
      </c>
      <c r="G362" s="8">
        <v>0</v>
      </c>
      <c r="H362" s="8">
        <v>0</v>
      </c>
      <c r="I362" s="8">
        <v>0</v>
      </c>
      <c r="J362" s="8">
        <v>39.28</v>
      </c>
      <c r="K362" s="12" t="s">
        <v>1358</v>
      </c>
      <c r="L362" s="13" t="s">
        <v>1358</v>
      </c>
      <c r="M362" s="13" t="s">
        <v>1358</v>
      </c>
      <c r="O362" s="14">
        <v>0</v>
      </c>
      <c r="P362" s="12">
        <v>8223.0300000000007</v>
      </c>
      <c r="R362" s="14">
        <v>8223.0300000000007</v>
      </c>
      <c r="S362" s="15">
        <v>8223.0300000000007</v>
      </c>
      <c r="T362" s="15"/>
    </row>
    <row r="363" spans="1:20">
      <c r="A363" t="s">
        <v>2063</v>
      </c>
      <c r="B363" t="s">
        <v>727</v>
      </c>
      <c r="C363" t="s">
        <v>1356</v>
      </c>
      <c r="D363" t="s">
        <v>2064</v>
      </c>
      <c r="E363" s="8">
        <v>1137</v>
      </c>
      <c r="F363" s="8">
        <v>1137</v>
      </c>
      <c r="G363" s="8">
        <v>0</v>
      </c>
      <c r="H363" s="8">
        <v>0</v>
      </c>
      <c r="I363" s="8">
        <v>0</v>
      </c>
      <c r="J363" s="8">
        <v>10.050000000000001</v>
      </c>
      <c r="K363" s="12" t="s">
        <v>1358</v>
      </c>
      <c r="L363" s="13" t="s">
        <v>1358</v>
      </c>
      <c r="M363" s="13" t="s">
        <v>1358</v>
      </c>
      <c r="O363" s="14">
        <v>0</v>
      </c>
      <c r="P363" s="12">
        <v>2377.2199999999998</v>
      </c>
      <c r="R363" s="14">
        <v>2377.2199999999998</v>
      </c>
      <c r="S363" s="15">
        <v>2377.2199999999998</v>
      </c>
      <c r="T363" s="15"/>
    </row>
    <row r="364" spans="1:20">
      <c r="A364" t="s">
        <v>2065</v>
      </c>
      <c r="B364" t="s">
        <v>729</v>
      </c>
      <c r="C364" t="s">
        <v>1353</v>
      </c>
      <c r="D364" t="s">
        <v>2066</v>
      </c>
      <c r="E364" s="8">
        <v>44194</v>
      </c>
      <c r="F364" s="8">
        <v>44194</v>
      </c>
      <c r="G364" s="8">
        <v>0</v>
      </c>
      <c r="H364" s="8">
        <v>86092</v>
      </c>
      <c r="I364" s="8">
        <v>138391</v>
      </c>
      <c r="J364" s="8">
        <v>865.23</v>
      </c>
      <c r="K364" s="12">
        <v>117016.63</v>
      </c>
      <c r="L364" s="13">
        <v>174978</v>
      </c>
      <c r="M364" s="13">
        <v>11051.38</v>
      </c>
      <c r="O364" s="14">
        <v>303046.01</v>
      </c>
      <c r="P364" s="12">
        <v>0</v>
      </c>
      <c r="R364" s="14">
        <v>0</v>
      </c>
      <c r="S364" s="15">
        <v>303046.01</v>
      </c>
      <c r="T364" s="15"/>
    </row>
    <row r="365" spans="1:20">
      <c r="A365" t="s">
        <v>2067</v>
      </c>
      <c r="B365" t="s">
        <v>731</v>
      </c>
      <c r="C365" t="s">
        <v>1356</v>
      </c>
      <c r="D365" t="s">
        <v>2068</v>
      </c>
      <c r="E365" s="8">
        <v>54788</v>
      </c>
      <c r="F365" s="8">
        <v>54788</v>
      </c>
      <c r="G365" s="8">
        <v>0</v>
      </c>
      <c r="H365" s="8">
        <v>0</v>
      </c>
      <c r="I365" s="8">
        <v>0</v>
      </c>
      <c r="J365" s="8">
        <v>320.52999999999997</v>
      </c>
      <c r="K365" s="12" t="s">
        <v>1358</v>
      </c>
      <c r="L365" s="13" t="s">
        <v>1358</v>
      </c>
      <c r="M365" s="13" t="s">
        <v>1358</v>
      </c>
      <c r="O365" s="14">
        <v>0</v>
      </c>
      <c r="P365" s="12">
        <v>114549.59</v>
      </c>
      <c r="R365" s="14">
        <v>114549.59</v>
      </c>
      <c r="S365" s="15">
        <v>114549.59</v>
      </c>
      <c r="T365" s="15"/>
    </row>
    <row r="366" spans="1:20">
      <c r="A366" t="s">
        <v>2069</v>
      </c>
      <c r="B366" t="s">
        <v>733</v>
      </c>
      <c r="C366" t="s">
        <v>1356</v>
      </c>
      <c r="D366" t="s">
        <v>2070</v>
      </c>
      <c r="E366" s="8">
        <v>8410</v>
      </c>
      <c r="F366" s="8">
        <v>8410</v>
      </c>
      <c r="G366" s="8">
        <v>0</v>
      </c>
      <c r="H366" s="8">
        <v>0</v>
      </c>
      <c r="I366" s="8">
        <v>0</v>
      </c>
      <c r="J366" s="8">
        <v>57.72</v>
      </c>
      <c r="K366" s="12" t="s">
        <v>1358</v>
      </c>
      <c r="L366" s="13" t="s">
        <v>1358</v>
      </c>
      <c r="M366" s="13" t="s">
        <v>1358</v>
      </c>
      <c r="O366" s="14">
        <v>0</v>
      </c>
      <c r="P366" s="12">
        <v>17583.45</v>
      </c>
      <c r="R366" s="14">
        <v>17583.45</v>
      </c>
      <c r="S366" s="15">
        <v>17583.45</v>
      </c>
      <c r="T366" s="15"/>
    </row>
    <row r="367" spans="1:20">
      <c r="A367" t="s">
        <v>2071</v>
      </c>
      <c r="B367" t="s">
        <v>735</v>
      </c>
      <c r="C367" t="s">
        <v>1356</v>
      </c>
      <c r="D367" t="s">
        <v>2072</v>
      </c>
      <c r="E367" s="8">
        <v>5149</v>
      </c>
      <c r="F367" s="8">
        <v>5149</v>
      </c>
      <c r="G367" s="8">
        <v>0</v>
      </c>
      <c r="H367" s="8">
        <v>0</v>
      </c>
      <c r="I367" s="8">
        <v>0</v>
      </c>
      <c r="J367" s="8">
        <v>34.01</v>
      </c>
      <c r="K367" s="12" t="s">
        <v>1358</v>
      </c>
      <c r="L367" s="13" t="s">
        <v>1358</v>
      </c>
      <c r="M367" s="13" t="s">
        <v>1358</v>
      </c>
      <c r="O367" s="14">
        <v>0</v>
      </c>
      <c r="P367" s="12">
        <v>10765.42</v>
      </c>
      <c r="R367" s="14">
        <v>10765.42</v>
      </c>
      <c r="S367" s="15">
        <v>10765.42</v>
      </c>
      <c r="T367" s="15"/>
    </row>
    <row r="368" spans="1:20">
      <c r="A368" t="s">
        <v>2073</v>
      </c>
      <c r="B368" t="s">
        <v>737</v>
      </c>
      <c r="C368" t="s">
        <v>1356</v>
      </c>
      <c r="D368" t="s">
        <v>2074</v>
      </c>
      <c r="E368" s="8">
        <v>2490</v>
      </c>
      <c r="F368" s="8">
        <v>2490</v>
      </c>
      <c r="G368" s="8">
        <v>0</v>
      </c>
      <c r="H368" s="8">
        <v>0</v>
      </c>
      <c r="I368" s="8">
        <v>0</v>
      </c>
      <c r="J368" s="8">
        <v>13.6</v>
      </c>
      <c r="K368" s="12" t="s">
        <v>1358</v>
      </c>
      <c r="L368" s="13" t="s">
        <v>1358</v>
      </c>
      <c r="M368" s="13" t="s">
        <v>1358</v>
      </c>
      <c r="O368" s="14">
        <v>0</v>
      </c>
      <c r="P368" s="12">
        <v>5206.04</v>
      </c>
      <c r="R368" s="14">
        <v>5206.04</v>
      </c>
      <c r="S368" s="15">
        <v>5206.04</v>
      </c>
      <c r="T368" s="15"/>
    </row>
    <row r="369" spans="1:20">
      <c r="A369" t="s">
        <v>2075</v>
      </c>
      <c r="B369" t="s">
        <v>739</v>
      </c>
      <c r="C369" t="s">
        <v>1356</v>
      </c>
      <c r="D369" t="s">
        <v>2076</v>
      </c>
      <c r="E369" s="8">
        <v>98</v>
      </c>
      <c r="F369" s="8">
        <v>98</v>
      </c>
      <c r="G369" s="8">
        <v>0</v>
      </c>
      <c r="H369" s="8">
        <v>0</v>
      </c>
      <c r="I369" s="8">
        <v>0</v>
      </c>
      <c r="J369" s="8">
        <v>0.72</v>
      </c>
      <c r="K369" s="12" t="s">
        <v>1358</v>
      </c>
      <c r="L369" s="13" t="s">
        <v>1358</v>
      </c>
      <c r="M369" s="13" t="s">
        <v>1358</v>
      </c>
      <c r="O369" s="14">
        <v>0</v>
      </c>
      <c r="P369" s="12">
        <v>204.9</v>
      </c>
      <c r="R369" s="14">
        <v>204.9</v>
      </c>
      <c r="S369" s="15">
        <v>204.9</v>
      </c>
      <c r="T369" s="15"/>
    </row>
    <row r="370" spans="1:20">
      <c r="A370" t="s">
        <v>2077</v>
      </c>
      <c r="B370" t="s">
        <v>741</v>
      </c>
      <c r="C370" t="s">
        <v>1356</v>
      </c>
      <c r="D370" t="s">
        <v>2078</v>
      </c>
      <c r="E370" s="8">
        <v>2053</v>
      </c>
      <c r="F370" s="8">
        <v>2053</v>
      </c>
      <c r="G370" s="8">
        <v>0</v>
      </c>
      <c r="H370" s="8">
        <v>0</v>
      </c>
      <c r="I370" s="8">
        <v>0</v>
      </c>
      <c r="J370" s="8">
        <v>14.39</v>
      </c>
      <c r="K370" s="12" t="s">
        <v>1358</v>
      </c>
      <c r="L370" s="13" t="s">
        <v>1358</v>
      </c>
      <c r="M370" s="13" t="s">
        <v>1358</v>
      </c>
      <c r="O370" s="14">
        <v>0</v>
      </c>
      <c r="P370" s="12">
        <v>4292.37</v>
      </c>
      <c r="R370" s="14">
        <v>4292.37</v>
      </c>
      <c r="S370" s="15">
        <v>4292.37</v>
      </c>
      <c r="T370" s="15"/>
    </row>
    <row r="371" spans="1:20">
      <c r="A371" t="s">
        <v>2079</v>
      </c>
      <c r="B371" t="s">
        <v>743</v>
      </c>
      <c r="C371" t="s">
        <v>1356</v>
      </c>
      <c r="D371" t="s">
        <v>2080</v>
      </c>
      <c r="E371" s="8">
        <v>1775</v>
      </c>
      <c r="F371" s="8">
        <v>1775</v>
      </c>
      <c r="G371" s="8">
        <v>0</v>
      </c>
      <c r="H371" s="8">
        <v>0</v>
      </c>
      <c r="I371" s="8">
        <v>0</v>
      </c>
      <c r="J371" s="8">
        <v>14.49</v>
      </c>
      <c r="K371" s="12" t="s">
        <v>1358</v>
      </c>
      <c r="L371" s="13" t="s">
        <v>1358</v>
      </c>
      <c r="M371" s="13" t="s">
        <v>1358</v>
      </c>
      <c r="O371" s="14">
        <v>0</v>
      </c>
      <c r="P371" s="12">
        <v>3711.13</v>
      </c>
      <c r="R371" s="14">
        <v>3711.13</v>
      </c>
      <c r="S371" s="15">
        <v>3711.13</v>
      </c>
      <c r="T371" s="15"/>
    </row>
    <row r="372" spans="1:20">
      <c r="A372" t="s">
        <v>2081</v>
      </c>
      <c r="B372" t="s">
        <v>745</v>
      </c>
      <c r="C372" t="s">
        <v>1356</v>
      </c>
      <c r="D372" t="s">
        <v>2082</v>
      </c>
      <c r="E372" s="8">
        <v>2223</v>
      </c>
      <c r="F372" s="8">
        <v>2223</v>
      </c>
      <c r="G372" s="8">
        <v>0</v>
      </c>
      <c r="H372" s="8">
        <v>0</v>
      </c>
      <c r="I372" s="8">
        <v>0</v>
      </c>
      <c r="J372" s="8">
        <v>24.09</v>
      </c>
      <c r="K372" s="12" t="s">
        <v>1358</v>
      </c>
      <c r="L372" s="13" t="s">
        <v>1358</v>
      </c>
      <c r="M372" s="13" t="s">
        <v>1358</v>
      </c>
      <c r="O372" s="14">
        <v>0</v>
      </c>
      <c r="P372" s="12">
        <v>4647.8</v>
      </c>
      <c r="R372" s="14">
        <v>4647.8</v>
      </c>
      <c r="S372" s="15">
        <v>4647.8</v>
      </c>
      <c r="T372" s="15"/>
    </row>
    <row r="373" spans="1:20">
      <c r="A373" t="s">
        <v>2083</v>
      </c>
      <c r="B373" t="s">
        <v>747</v>
      </c>
      <c r="C373" t="s">
        <v>1356</v>
      </c>
      <c r="D373" t="s">
        <v>2084</v>
      </c>
      <c r="E373" s="8">
        <v>2325</v>
      </c>
      <c r="F373" s="8">
        <v>2325</v>
      </c>
      <c r="G373" s="8">
        <v>0</v>
      </c>
      <c r="H373" s="8">
        <v>0</v>
      </c>
      <c r="I373" s="8">
        <v>0</v>
      </c>
      <c r="J373" s="8">
        <v>26.18</v>
      </c>
      <c r="K373" s="12" t="s">
        <v>1358</v>
      </c>
      <c r="L373" s="13" t="s">
        <v>1358</v>
      </c>
      <c r="M373" s="13" t="s">
        <v>1358</v>
      </c>
      <c r="O373" s="14">
        <v>0</v>
      </c>
      <c r="P373" s="12">
        <v>4861.0600000000004</v>
      </c>
      <c r="R373" s="14">
        <v>4861.0600000000004</v>
      </c>
      <c r="S373" s="15">
        <v>4861.0600000000004</v>
      </c>
      <c r="T373" s="15"/>
    </row>
    <row r="374" spans="1:20">
      <c r="A374" t="s">
        <v>2085</v>
      </c>
      <c r="B374" t="s">
        <v>749</v>
      </c>
      <c r="C374" t="s">
        <v>1356</v>
      </c>
      <c r="D374" t="s">
        <v>2086</v>
      </c>
      <c r="E374" s="8">
        <v>484</v>
      </c>
      <c r="F374" s="8">
        <v>484</v>
      </c>
      <c r="G374" s="8">
        <v>0</v>
      </c>
      <c r="H374" s="8">
        <v>0</v>
      </c>
      <c r="I374" s="8">
        <v>0</v>
      </c>
      <c r="J374" s="8">
        <v>3.91</v>
      </c>
      <c r="K374" s="12" t="s">
        <v>1358</v>
      </c>
      <c r="L374" s="13" t="s">
        <v>1358</v>
      </c>
      <c r="M374" s="13" t="s">
        <v>1358</v>
      </c>
      <c r="O374" s="14">
        <v>0</v>
      </c>
      <c r="P374" s="12">
        <v>1011.94</v>
      </c>
      <c r="R374" s="14">
        <v>1011.94</v>
      </c>
      <c r="S374" s="15">
        <v>1011.94</v>
      </c>
      <c r="T374" s="15"/>
    </row>
    <row r="375" spans="1:20">
      <c r="A375" t="s">
        <v>2087</v>
      </c>
      <c r="B375" t="s">
        <v>751</v>
      </c>
      <c r="C375" t="s">
        <v>1356</v>
      </c>
      <c r="D375" t="s">
        <v>2088</v>
      </c>
      <c r="E375" s="8">
        <v>329</v>
      </c>
      <c r="F375" s="8">
        <v>329</v>
      </c>
      <c r="G375" s="8">
        <v>0</v>
      </c>
      <c r="H375" s="8">
        <v>0</v>
      </c>
      <c r="I375" s="8">
        <v>0</v>
      </c>
      <c r="J375" s="8">
        <v>3.51</v>
      </c>
      <c r="K375" s="12" t="s">
        <v>1358</v>
      </c>
      <c r="L375" s="13" t="s">
        <v>1358</v>
      </c>
      <c r="M375" s="13" t="s">
        <v>1358</v>
      </c>
      <c r="O375" s="14">
        <v>0</v>
      </c>
      <c r="P375" s="12">
        <v>687.87</v>
      </c>
      <c r="R375" s="14">
        <v>687.87</v>
      </c>
      <c r="S375" s="15">
        <v>687.87</v>
      </c>
      <c r="T375" s="15"/>
    </row>
    <row r="376" spans="1:20">
      <c r="A376" t="s">
        <v>2089</v>
      </c>
      <c r="B376" t="s">
        <v>753</v>
      </c>
      <c r="C376" t="s">
        <v>1356</v>
      </c>
      <c r="D376" t="s">
        <v>2090</v>
      </c>
      <c r="E376" s="8">
        <v>4717</v>
      </c>
      <c r="F376" s="8">
        <v>4717</v>
      </c>
      <c r="G376" s="8">
        <v>0</v>
      </c>
      <c r="H376" s="8">
        <v>0</v>
      </c>
      <c r="I376" s="8">
        <v>0</v>
      </c>
      <c r="J376" s="8">
        <v>50.78</v>
      </c>
      <c r="K376" s="12" t="s">
        <v>1358</v>
      </c>
      <c r="L376" s="13" t="s">
        <v>1358</v>
      </c>
      <c r="M376" s="13" t="s">
        <v>1358</v>
      </c>
      <c r="O376" s="14">
        <v>0</v>
      </c>
      <c r="P376" s="12">
        <v>9862.2000000000007</v>
      </c>
      <c r="R376" s="14">
        <v>9862.2000000000007</v>
      </c>
      <c r="S376" s="15">
        <v>9862.2000000000007</v>
      </c>
      <c r="T376" s="15"/>
    </row>
    <row r="377" spans="1:20">
      <c r="A377" t="s">
        <v>2091</v>
      </c>
      <c r="B377" t="s">
        <v>755</v>
      </c>
      <c r="C377" t="s">
        <v>1356</v>
      </c>
      <c r="D377" t="s">
        <v>2092</v>
      </c>
      <c r="E377" s="8">
        <v>26</v>
      </c>
      <c r="F377" s="8">
        <v>26</v>
      </c>
      <c r="G377" s="8">
        <v>0</v>
      </c>
      <c r="H377" s="8">
        <v>0</v>
      </c>
      <c r="I377" s="8">
        <v>0</v>
      </c>
      <c r="J377" s="8">
        <v>0.14000000000000001</v>
      </c>
      <c r="K377" s="12" t="s">
        <v>1358</v>
      </c>
      <c r="L377" s="13" t="s">
        <v>1358</v>
      </c>
      <c r="M377" s="13" t="s">
        <v>1358</v>
      </c>
      <c r="O377" s="14">
        <v>0</v>
      </c>
      <c r="P377" s="12">
        <v>54.36</v>
      </c>
      <c r="R377" s="14">
        <v>54.36</v>
      </c>
      <c r="S377" s="15">
        <v>54.36</v>
      </c>
      <c r="T377" s="15"/>
    </row>
    <row r="378" spans="1:20">
      <c r="A378" t="s">
        <v>2093</v>
      </c>
      <c r="B378" t="s">
        <v>757</v>
      </c>
      <c r="C378" t="s">
        <v>1356</v>
      </c>
      <c r="D378" t="s">
        <v>2094</v>
      </c>
      <c r="E378" s="8">
        <v>989</v>
      </c>
      <c r="F378" s="8">
        <v>989</v>
      </c>
      <c r="G378" s="8">
        <v>0</v>
      </c>
      <c r="H378" s="8">
        <v>0</v>
      </c>
      <c r="I378" s="8">
        <v>0</v>
      </c>
      <c r="J378" s="8">
        <v>8.89</v>
      </c>
      <c r="K378" s="12" t="s">
        <v>1358</v>
      </c>
      <c r="L378" s="13" t="s">
        <v>1358</v>
      </c>
      <c r="M378" s="13" t="s">
        <v>1358</v>
      </c>
      <c r="O378" s="14">
        <v>0</v>
      </c>
      <c r="P378" s="12">
        <v>2067.7800000000002</v>
      </c>
      <c r="R378" s="14">
        <v>2067.7800000000002</v>
      </c>
      <c r="S378" s="15">
        <v>2067.7800000000002</v>
      </c>
      <c r="T378" s="15"/>
    </row>
    <row r="379" spans="1:20">
      <c r="A379" t="s">
        <v>2095</v>
      </c>
      <c r="B379" t="s">
        <v>759</v>
      </c>
      <c r="C379" t="s">
        <v>1356</v>
      </c>
      <c r="D379" t="s">
        <v>2096</v>
      </c>
      <c r="E379" s="8">
        <v>91</v>
      </c>
      <c r="F379" s="8">
        <v>91</v>
      </c>
      <c r="G379" s="8">
        <v>0</v>
      </c>
      <c r="H379" s="8">
        <v>0</v>
      </c>
      <c r="I379" s="8">
        <v>0</v>
      </c>
      <c r="J379" s="8">
        <v>0</v>
      </c>
      <c r="K379" s="12" t="s">
        <v>1358</v>
      </c>
      <c r="L379" s="13" t="s">
        <v>1358</v>
      </c>
      <c r="M379" s="13" t="s">
        <v>1358</v>
      </c>
      <c r="O379" s="14">
        <v>0</v>
      </c>
      <c r="P379" s="12">
        <v>190.26</v>
      </c>
      <c r="R379" s="14">
        <v>190.26</v>
      </c>
      <c r="S379" s="15">
        <v>190.26</v>
      </c>
      <c r="T379" s="15"/>
    </row>
    <row r="380" spans="1:20">
      <c r="A380" t="s">
        <v>2097</v>
      </c>
      <c r="B380" t="s">
        <v>761</v>
      </c>
      <c r="C380" t="s">
        <v>1353</v>
      </c>
      <c r="D380" t="s">
        <v>2098</v>
      </c>
      <c r="E380" s="8">
        <v>563077</v>
      </c>
      <c r="F380" s="8">
        <v>563077</v>
      </c>
      <c r="G380" s="8">
        <v>0</v>
      </c>
      <c r="H380" s="8">
        <v>684596</v>
      </c>
      <c r="I380" s="8">
        <v>912690</v>
      </c>
      <c r="J380" s="8">
        <v>2081.83</v>
      </c>
      <c r="K380" s="12">
        <v>771725.82</v>
      </c>
      <c r="L380" s="13">
        <v>421014.59</v>
      </c>
      <c r="M380" s="13">
        <v>11051.38</v>
      </c>
      <c r="O380" s="14">
        <v>1203791.79</v>
      </c>
      <c r="P380" s="12">
        <v>0</v>
      </c>
      <c r="R380" s="14">
        <v>0</v>
      </c>
      <c r="S380" s="15">
        <v>1203791.79</v>
      </c>
      <c r="T380" s="15"/>
    </row>
    <row r="381" spans="1:20">
      <c r="A381" t="s">
        <v>2099</v>
      </c>
      <c r="B381" t="s">
        <v>764</v>
      </c>
      <c r="C381" t="s">
        <v>1356</v>
      </c>
      <c r="D381" t="s">
        <v>2100</v>
      </c>
      <c r="E381" s="21">
        <v>49370</v>
      </c>
      <c r="F381" s="21">
        <v>49370</v>
      </c>
      <c r="G381" s="21">
        <v>0</v>
      </c>
      <c r="H381" s="21">
        <v>0</v>
      </c>
      <c r="I381" s="21">
        <v>0</v>
      </c>
      <c r="J381" s="21">
        <v>162.97</v>
      </c>
      <c r="K381" s="22" t="s">
        <v>1358</v>
      </c>
      <c r="L381" s="23" t="s">
        <v>1358</v>
      </c>
      <c r="M381" s="23" t="s">
        <v>1358</v>
      </c>
      <c r="N381" s="23"/>
      <c r="O381" s="14">
        <v>0</v>
      </c>
      <c r="P381" s="12">
        <v>103221.75</v>
      </c>
      <c r="R381" s="14">
        <v>103221.75</v>
      </c>
      <c r="S381" s="15">
        <v>103221.75</v>
      </c>
      <c r="T381" s="15"/>
    </row>
    <row r="382" spans="1:20">
      <c r="A382" t="s">
        <v>2101</v>
      </c>
      <c r="B382" t="s">
        <v>766</v>
      </c>
      <c r="C382" t="s">
        <v>1356</v>
      </c>
      <c r="D382" t="s">
        <v>2102</v>
      </c>
      <c r="E382" s="21">
        <v>14717</v>
      </c>
      <c r="F382" s="21">
        <v>14717</v>
      </c>
      <c r="G382" s="21">
        <v>0</v>
      </c>
      <c r="H382" s="21">
        <v>0</v>
      </c>
      <c r="I382" s="21">
        <v>0</v>
      </c>
      <c r="J382" s="21">
        <v>58.44</v>
      </c>
      <c r="K382" s="22" t="s">
        <v>1358</v>
      </c>
      <c r="L382" s="23" t="s">
        <v>1358</v>
      </c>
      <c r="M382" s="23" t="s">
        <v>1358</v>
      </c>
      <c r="N382" s="23"/>
      <c r="O382" s="14">
        <v>0</v>
      </c>
      <c r="P382" s="12">
        <v>30769.99</v>
      </c>
      <c r="R382" s="14">
        <v>30769.99</v>
      </c>
      <c r="S382" s="15">
        <v>30769.99</v>
      </c>
      <c r="T382" s="15"/>
    </row>
    <row r="383" spans="1:20">
      <c r="A383" t="s">
        <v>2103</v>
      </c>
      <c r="B383" t="s">
        <v>768</v>
      </c>
      <c r="C383" t="s">
        <v>1356</v>
      </c>
      <c r="D383" t="s">
        <v>2104</v>
      </c>
      <c r="E383" s="21">
        <v>2123</v>
      </c>
      <c r="F383" s="21">
        <v>2123</v>
      </c>
      <c r="G383" s="21">
        <v>0</v>
      </c>
      <c r="H383" s="21">
        <v>0</v>
      </c>
      <c r="I383" s="21">
        <v>0</v>
      </c>
      <c r="J383" s="21">
        <v>8.65</v>
      </c>
      <c r="K383" s="22" t="s">
        <v>1358</v>
      </c>
      <c r="L383" s="23" t="s">
        <v>1358</v>
      </c>
      <c r="M383" s="23" t="s">
        <v>1358</v>
      </c>
      <c r="N383" s="23"/>
      <c r="O383" s="14">
        <v>0</v>
      </c>
      <c r="P383" s="12">
        <v>4438.72</v>
      </c>
      <c r="R383" s="14">
        <v>4438.72</v>
      </c>
      <c r="S383" s="15">
        <v>4438.72</v>
      </c>
      <c r="T383" s="15"/>
    </row>
    <row r="384" spans="1:20">
      <c r="A384" t="s">
        <v>2105</v>
      </c>
      <c r="B384" t="s">
        <v>770</v>
      </c>
      <c r="C384" t="s">
        <v>1356</v>
      </c>
      <c r="D384" t="s">
        <v>2106</v>
      </c>
      <c r="E384" s="21">
        <v>13952</v>
      </c>
      <c r="F384" s="21">
        <v>13952</v>
      </c>
      <c r="G384" s="21">
        <v>0</v>
      </c>
      <c r="H384" s="21">
        <v>0</v>
      </c>
      <c r="I384" s="21">
        <v>0</v>
      </c>
      <c r="J384" s="21">
        <v>47.97</v>
      </c>
      <c r="K384" s="22" t="s">
        <v>1358</v>
      </c>
      <c r="L384" s="23" t="s">
        <v>1358</v>
      </c>
      <c r="M384" s="23" t="s">
        <v>1358</v>
      </c>
      <c r="N384" s="23"/>
      <c r="O384" s="14">
        <v>0</v>
      </c>
      <c r="P384" s="12">
        <v>29170.55</v>
      </c>
      <c r="R384" s="14">
        <v>29170.55</v>
      </c>
      <c r="S384" s="15">
        <v>29170.55</v>
      </c>
      <c r="T384" s="15"/>
    </row>
    <row r="385" spans="1:20">
      <c r="A385" t="s">
        <v>2107</v>
      </c>
      <c r="B385" t="s">
        <v>772</v>
      </c>
      <c r="C385" t="s">
        <v>1356</v>
      </c>
      <c r="D385" t="s">
        <v>2108</v>
      </c>
      <c r="E385" s="21">
        <v>1384</v>
      </c>
      <c r="F385" s="21">
        <v>1384</v>
      </c>
      <c r="G385" s="21">
        <v>0</v>
      </c>
      <c r="H385" s="21">
        <v>0</v>
      </c>
      <c r="I385" s="21">
        <v>0</v>
      </c>
      <c r="J385" s="21">
        <v>8.2200000000000006</v>
      </c>
      <c r="K385" s="22" t="s">
        <v>1358</v>
      </c>
      <c r="L385" s="23" t="s">
        <v>1358</v>
      </c>
      <c r="M385" s="23" t="s">
        <v>1358</v>
      </c>
      <c r="N385" s="23"/>
      <c r="O385" s="14">
        <v>0</v>
      </c>
      <c r="P385" s="12">
        <v>2893.64</v>
      </c>
      <c r="R385" s="14">
        <v>2893.64</v>
      </c>
      <c r="S385" s="15">
        <v>2893.64</v>
      </c>
      <c r="T385" s="15"/>
    </row>
    <row r="386" spans="1:20">
      <c r="A386" t="s">
        <v>2109</v>
      </c>
      <c r="B386" t="s">
        <v>774</v>
      </c>
      <c r="C386" t="s">
        <v>1356</v>
      </c>
      <c r="D386" t="s">
        <v>2110</v>
      </c>
      <c r="E386" s="21">
        <v>67</v>
      </c>
      <c r="F386" s="21">
        <v>67</v>
      </c>
      <c r="G386" s="21">
        <v>0</v>
      </c>
      <c r="H386" s="21">
        <v>0</v>
      </c>
      <c r="I386" s="21">
        <v>0</v>
      </c>
      <c r="J386" s="21">
        <v>0</v>
      </c>
      <c r="K386" s="22" t="s">
        <v>1358</v>
      </c>
      <c r="L386" s="23" t="s">
        <v>1358</v>
      </c>
      <c r="M386" s="23" t="s">
        <v>1358</v>
      </c>
      <c r="N386" s="23"/>
      <c r="O386" s="14">
        <v>0</v>
      </c>
      <c r="P386" s="12">
        <v>140.08000000000001</v>
      </c>
      <c r="R386" s="14">
        <v>140.08000000000001</v>
      </c>
      <c r="S386" s="15">
        <v>140.08000000000001</v>
      </c>
      <c r="T386" s="15"/>
    </row>
    <row r="387" spans="1:20">
      <c r="A387" t="s">
        <v>2111</v>
      </c>
      <c r="B387" t="s">
        <v>777</v>
      </c>
      <c r="C387" t="s">
        <v>1356</v>
      </c>
      <c r="D387" t="s">
        <v>2112</v>
      </c>
      <c r="E387" s="21">
        <v>5954</v>
      </c>
      <c r="F387" s="21">
        <v>5954</v>
      </c>
      <c r="G387" s="21">
        <v>0</v>
      </c>
      <c r="H387" s="21">
        <v>0</v>
      </c>
      <c r="I387" s="21">
        <v>0</v>
      </c>
      <c r="J387" s="21">
        <v>24.4</v>
      </c>
      <c r="K387" s="22" t="s">
        <v>1358</v>
      </c>
      <c r="L387" s="23" t="s">
        <v>1358</v>
      </c>
      <c r="M387" s="23" t="s">
        <v>1358</v>
      </c>
      <c r="N387" s="23"/>
      <c r="O387" s="14">
        <v>0</v>
      </c>
      <c r="P387" s="12">
        <v>12448.5</v>
      </c>
      <c r="R387" s="14">
        <v>12448.5</v>
      </c>
      <c r="S387" s="15">
        <v>12448.5</v>
      </c>
      <c r="T387" s="15"/>
    </row>
    <row r="388" spans="1:20">
      <c r="A388" t="s">
        <v>2113</v>
      </c>
      <c r="B388" t="s">
        <v>779</v>
      </c>
      <c r="C388" t="s">
        <v>1356</v>
      </c>
      <c r="D388" t="s">
        <v>2114</v>
      </c>
      <c r="E388" s="21">
        <v>752</v>
      </c>
      <c r="F388" s="21">
        <v>752</v>
      </c>
      <c r="G388" s="21">
        <v>0</v>
      </c>
      <c r="H388" s="21">
        <v>0</v>
      </c>
      <c r="I388" s="21">
        <v>0</v>
      </c>
      <c r="J388" s="21">
        <v>3.8</v>
      </c>
      <c r="K388" s="22" t="s">
        <v>1358</v>
      </c>
      <c r="L388" s="23" t="s">
        <v>1358</v>
      </c>
      <c r="M388" s="23" t="s">
        <v>1358</v>
      </c>
      <c r="N388" s="23"/>
      <c r="O388" s="14">
        <v>0</v>
      </c>
      <c r="P388" s="12">
        <v>1572.27</v>
      </c>
      <c r="R388" s="14">
        <v>1572.27</v>
      </c>
      <c r="S388" s="15">
        <v>1572.27</v>
      </c>
      <c r="T388" s="15"/>
    </row>
    <row r="389" spans="1:20">
      <c r="A389" t="s">
        <v>2115</v>
      </c>
      <c r="B389" t="s">
        <v>781</v>
      </c>
      <c r="C389" t="s">
        <v>1356</v>
      </c>
      <c r="D389" t="s">
        <v>2116</v>
      </c>
      <c r="E389" s="21">
        <v>1774</v>
      </c>
      <c r="F389" s="21">
        <v>1774</v>
      </c>
      <c r="G389" s="21">
        <v>0</v>
      </c>
      <c r="H389" s="21">
        <v>0</v>
      </c>
      <c r="I389" s="21">
        <v>0</v>
      </c>
      <c r="J389" s="21">
        <v>10.45</v>
      </c>
      <c r="K389" s="22" t="s">
        <v>1358</v>
      </c>
      <c r="L389" s="23" t="s">
        <v>1358</v>
      </c>
      <c r="M389" s="23" t="s">
        <v>1358</v>
      </c>
      <c r="N389" s="23"/>
      <c r="O389" s="14">
        <v>0</v>
      </c>
      <c r="P389" s="12">
        <v>3709.04</v>
      </c>
      <c r="R389" s="14">
        <v>3709.04</v>
      </c>
      <c r="S389" s="15">
        <v>3709.04</v>
      </c>
      <c r="T389" s="15"/>
    </row>
    <row r="390" spans="1:20">
      <c r="A390" t="s">
        <v>2117</v>
      </c>
      <c r="B390" t="s">
        <v>783</v>
      </c>
      <c r="C390" t="s">
        <v>1356</v>
      </c>
      <c r="D390" t="s">
        <v>2118</v>
      </c>
      <c r="E390" s="21">
        <v>44</v>
      </c>
      <c r="F390" s="21">
        <v>44</v>
      </c>
      <c r="G390" s="21">
        <v>0</v>
      </c>
      <c r="H390" s="21">
        <v>0</v>
      </c>
      <c r="I390" s="21">
        <v>0</v>
      </c>
      <c r="J390" s="21">
        <v>0</v>
      </c>
      <c r="K390" s="22" t="s">
        <v>1358</v>
      </c>
      <c r="L390" s="23" t="s">
        <v>1358</v>
      </c>
      <c r="M390" s="23" t="s">
        <v>1358</v>
      </c>
      <c r="N390" s="23"/>
      <c r="O390" s="14">
        <v>0</v>
      </c>
      <c r="P390" s="12">
        <v>91.99</v>
      </c>
      <c r="R390" s="14">
        <v>91.99</v>
      </c>
      <c r="S390" s="15">
        <v>91.99</v>
      </c>
      <c r="T390" s="15"/>
    </row>
    <row r="391" spans="1:20">
      <c r="A391" t="s">
        <v>2119</v>
      </c>
      <c r="B391" t="s">
        <v>785</v>
      </c>
      <c r="C391" t="s">
        <v>1356</v>
      </c>
      <c r="D391" t="s">
        <v>2120</v>
      </c>
      <c r="E391" s="21">
        <v>655</v>
      </c>
      <c r="F391" s="21">
        <v>655</v>
      </c>
      <c r="G391" s="21">
        <v>0</v>
      </c>
      <c r="H391" s="21">
        <v>0</v>
      </c>
      <c r="I391" s="21">
        <v>0</v>
      </c>
      <c r="J391" s="21">
        <v>5.56</v>
      </c>
      <c r="K391" s="22" t="s">
        <v>1358</v>
      </c>
      <c r="L391" s="23" t="s">
        <v>1358</v>
      </c>
      <c r="M391" s="23" t="s">
        <v>1358</v>
      </c>
      <c r="N391" s="23"/>
      <c r="O391" s="14">
        <v>0</v>
      </c>
      <c r="P391" s="12">
        <v>1369.46</v>
      </c>
      <c r="R391" s="14">
        <v>1369.46</v>
      </c>
      <c r="S391" s="15">
        <v>1369.46</v>
      </c>
      <c r="T391" s="15"/>
    </row>
    <row r="392" spans="1:20">
      <c r="A392" t="s">
        <v>2121</v>
      </c>
      <c r="B392" t="s">
        <v>787</v>
      </c>
      <c r="C392" t="s">
        <v>1356</v>
      </c>
      <c r="D392" t="s">
        <v>2122</v>
      </c>
      <c r="E392" s="21">
        <v>1490</v>
      </c>
      <c r="F392" s="21">
        <v>1490</v>
      </c>
      <c r="G392" s="21">
        <v>0</v>
      </c>
      <c r="H392" s="21">
        <v>0</v>
      </c>
      <c r="I392" s="21">
        <v>0</v>
      </c>
      <c r="J392" s="21">
        <v>2.87</v>
      </c>
      <c r="K392" s="22" t="s">
        <v>1358</v>
      </c>
      <c r="L392" s="23" t="s">
        <v>1358</v>
      </c>
      <c r="M392" s="23" t="s">
        <v>1358</v>
      </c>
      <c r="N392" s="23"/>
      <c r="O392" s="14">
        <v>0</v>
      </c>
      <c r="P392" s="12">
        <v>3115.26</v>
      </c>
      <c r="R392" s="14">
        <v>3115.26</v>
      </c>
      <c r="S392" s="15">
        <v>3115.26</v>
      </c>
      <c r="T392" s="15"/>
    </row>
    <row r="393" spans="1:20">
      <c r="A393" t="s">
        <v>2123</v>
      </c>
      <c r="B393" t="s">
        <v>789</v>
      </c>
      <c r="C393" t="s">
        <v>1356</v>
      </c>
      <c r="D393" t="s">
        <v>2124</v>
      </c>
      <c r="E393" s="21">
        <v>430</v>
      </c>
      <c r="F393" s="21">
        <v>430</v>
      </c>
      <c r="G393" s="21">
        <v>0</v>
      </c>
      <c r="H393" s="21">
        <v>0</v>
      </c>
      <c r="I393" s="21">
        <v>0</v>
      </c>
      <c r="J393" s="21">
        <v>3.84</v>
      </c>
      <c r="K393" s="22" t="s">
        <v>1358</v>
      </c>
      <c r="L393" s="23" t="s">
        <v>1358</v>
      </c>
      <c r="M393" s="23" t="s">
        <v>1358</v>
      </c>
      <c r="N393" s="23"/>
      <c r="O393" s="14">
        <v>0</v>
      </c>
      <c r="P393" s="12">
        <v>899.03</v>
      </c>
      <c r="R393" s="14">
        <v>899.03</v>
      </c>
      <c r="S393" s="15">
        <v>899.03</v>
      </c>
      <c r="T393" s="15"/>
    </row>
    <row r="394" spans="1:20">
      <c r="A394" t="s">
        <v>2125</v>
      </c>
      <c r="B394" t="s">
        <v>791</v>
      </c>
      <c r="C394" t="s">
        <v>1356</v>
      </c>
      <c r="D394" t="s">
        <v>2126</v>
      </c>
      <c r="E394" s="21">
        <v>215</v>
      </c>
      <c r="F394" s="21">
        <v>215</v>
      </c>
      <c r="G394" s="21">
        <v>0</v>
      </c>
      <c r="H394" s="21">
        <v>0</v>
      </c>
      <c r="I394" s="21">
        <v>0</v>
      </c>
      <c r="J394" s="21">
        <v>1.69</v>
      </c>
      <c r="K394" s="22" t="s">
        <v>1358</v>
      </c>
      <c r="L394" s="23" t="s">
        <v>1358</v>
      </c>
      <c r="M394" s="23" t="s">
        <v>1358</v>
      </c>
      <c r="N394" s="23"/>
      <c r="O394" s="14">
        <v>0</v>
      </c>
      <c r="P394" s="12">
        <v>449.52</v>
      </c>
      <c r="R394" s="14">
        <v>449.52</v>
      </c>
      <c r="S394" s="15">
        <v>449.52</v>
      </c>
      <c r="T394" s="15"/>
    </row>
    <row r="395" spans="1:20">
      <c r="A395" t="s">
        <v>2127</v>
      </c>
      <c r="B395" t="s">
        <v>793</v>
      </c>
      <c r="C395" t="s">
        <v>1356</v>
      </c>
      <c r="D395" t="s">
        <v>2128</v>
      </c>
      <c r="E395" s="21">
        <v>95</v>
      </c>
      <c r="F395" s="21">
        <v>95</v>
      </c>
      <c r="G395" s="21">
        <v>0</v>
      </c>
      <c r="H395" s="21">
        <v>0</v>
      </c>
      <c r="I395" s="21">
        <v>0</v>
      </c>
      <c r="J395" s="21">
        <v>0</v>
      </c>
      <c r="K395" s="22" t="s">
        <v>1358</v>
      </c>
      <c r="L395" s="23" t="s">
        <v>1358</v>
      </c>
      <c r="M395" s="23" t="s">
        <v>1358</v>
      </c>
      <c r="N395" s="23"/>
      <c r="O395" s="14">
        <v>0</v>
      </c>
      <c r="P395" s="12">
        <v>198.62</v>
      </c>
      <c r="R395" s="14">
        <v>198.62</v>
      </c>
      <c r="S395" s="15">
        <v>198.62</v>
      </c>
      <c r="T395" s="15"/>
    </row>
    <row r="396" spans="1:20">
      <c r="A396" t="s">
        <v>2129</v>
      </c>
      <c r="B396" t="s">
        <v>795</v>
      </c>
      <c r="C396" t="s">
        <v>2130</v>
      </c>
      <c r="D396" t="s">
        <v>2131</v>
      </c>
      <c r="E396" s="21">
        <v>324565</v>
      </c>
      <c r="F396" s="21">
        <v>691032</v>
      </c>
      <c r="G396" s="21">
        <v>887642</v>
      </c>
      <c r="H396" s="21">
        <v>0</v>
      </c>
      <c r="I396" s="21">
        <v>0</v>
      </c>
      <c r="J396" s="21">
        <v>1287.1400000000001</v>
      </c>
      <c r="K396" s="22" t="s">
        <v>1358</v>
      </c>
      <c r="L396" s="23" t="s">
        <v>1358</v>
      </c>
      <c r="M396" s="23" t="s">
        <v>1358</v>
      </c>
      <c r="N396" s="23"/>
      <c r="O396" s="14">
        <v>0</v>
      </c>
      <c r="P396" s="12">
        <v>1855863.16</v>
      </c>
      <c r="R396" s="14">
        <v>1855863.16</v>
      </c>
      <c r="S396" s="15">
        <v>1855863.16</v>
      </c>
      <c r="T396" s="15"/>
    </row>
    <row r="397" spans="1:20">
      <c r="A397" t="s">
        <v>2132</v>
      </c>
      <c r="B397" t="s">
        <v>798</v>
      </c>
      <c r="C397" t="s">
        <v>1353</v>
      </c>
      <c r="D397" t="s">
        <v>2133</v>
      </c>
      <c r="E397" s="8">
        <v>26106</v>
      </c>
      <c r="F397" s="8">
        <v>26106</v>
      </c>
      <c r="G397" s="8">
        <v>0</v>
      </c>
      <c r="H397" s="8">
        <v>31195</v>
      </c>
      <c r="I397" s="8">
        <v>56151</v>
      </c>
      <c r="J397" s="8">
        <v>909.05</v>
      </c>
      <c r="K397" s="12">
        <v>47478.53</v>
      </c>
      <c r="L397" s="13">
        <v>183839.85</v>
      </c>
      <c r="M397" s="13">
        <v>11051.38</v>
      </c>
      <c r="O397" s="14">
        <v>242369.76</v>
      </c>
      <c r="P397" s="12">
        <v>0</v>
      </c>
      <c r="R397" s="14">
        <v>0</v>
      </c>
      <c r="S397" s="15">
        <v>242369.76</v>
      </c>
      <c r="T397" s="15"/>
    </row>
    <row r="398" spans="1:20">
      <c r="A398" t="s">
        <v>2134</v>
      </c>
      <c r="B398" t="s">
        <v>800</v>
      </c>
      <c r="C398" t="s">
        <v>1356</v>
      </c>
      <c r="D398" t="s">
        <v>2135</v>
      </c>
      <c r="E398" s="8">
        <v>10214</v>
      </c>
      <c r="F398" s="8">
        <v>10214</v>
      </c>
      <c r="G398" s="8">
        <v>0</v>
      </c>
      <c r="H398" s="8">
        <v>0</v>
      </c>
      <c r="I398" s="8">
        <v>0</v>
      </c>
      <c r="J398" s="8">
        <v>61.65</v>
      </c>
      <c r="K398" s="12" t="s">
        <v>1358</v>
      </c>
      <c r="L398" s="13" t="s">
        <v>1358</v>
      </c>
      <c r="M398" s="13" t="s">
        <v>1358</v>
      </c>
      <c r="O398" s="14">
        <v>0</v>
      </c>
      <c r="P398" s="12">
        <v>21355.22</v>
      </c>
      <c r="R398" s="14">
        <v>21355.22</v>
      </c>
      <c r="S398" s="15">
        <v>21355.22</v>
      </c>
      <c r="T398" s="15"/>
    </row>
    <row r="399" spans="1:20">
      <c r="A399" t="s">
        <v>2136</v>
      </c>
      <c r="B399" t="s">
        <v>802</v>
      </c>
      <c r="C399" t="s">
        <v>1356</v>
      </c>
      <c r="D399" t="s">
        <v>2137</v>
      </c>
      <c r="E399" s="8">
        <v>1777</v>
      </c>
      <c r="F399" s="8">
        <v>1777</v>
      </c>
      <c r="G399" s="8">
        <v>0</v>
      </c>
      <c r="H399" s="8">
        <v>0</v>
      </c>
      <c r="I399" s="8">
        <v>0</v>
      </c>
      <c r="J399" s="8">
        <v>11.97</v>
      </c>
      <c r="K399" s="12" t="s">
        <v>1358</v>
      </c>
      <c r="L399" s="13" t="s">
        <v>1358</v>
      </c>
      <c r="M399" s="13" t="s">
        <v>1358</v>
      </c>
      <c r="O399" s="14">
        <v>0</v>
      </c>
      <c r="P399" s="12">
        <v>3715.31</v>
      </c>
      <c r="R399" s="14">
        <v>3715.31</v>
      </c>
      <c r="S399" s="15">
        <v>3715.31</v>
      </c>
      <c r="T399" s="15"/>
    </row>
    <row r="400" spans="1:20">
      <c r="A400" t="s">
        <v>2138</v>
      </c>
      <c r="B400" t="s">
        <v>804</v>
      </c>
      <c r="C400" t="s">
        <v>1356</v>
      </c>
      <c r="D400" t="s">
        <v>2139</v>
      </c>
      <c r="E400" s="8">
        <v>1698</v>
      </c>
      <c r="F400" s="8">
        <v>1698</v>
      </c>
      <c r="G400" s="8">
        <v>0</v>
      </c>
      <c r="H400" s="8">
        <v>0</v>
      </c>
      <c r="I400" s="8">
        <v>0</v>
      </c>
      <c r="J400" s="8">
        <v>14.73</v>
      </c>
      <c r="K400" s="12" t="s">
        <v>1358</v>
      </c>
      <c r="L400" s="13" t="s">
        <v>1358</v>
      </c>
      <c r="M400" s="13" t="s">
        <v>1358</v>
      </c>
      <c r="O400" s="14">
        <v>0</v>
      </c>
      <c r="P400" s="12">
        <v>3550.14</v>
      </c>
      <c r="R400" s="14">
        <v>3550.14</v>
      </c>
      <c r="S400" s="15">
        <v>3550.14</v>
      </c>
      <c r="T400" s="15"/>
    </row>
    <row r="401" spans="1:20">
      <c r="A401" t="s">
        <v>2140</v>
      </c>
      <c r="B401" t="s">
        <v>806</v>
      </c>
      <c r="C401" t="s">
        <v>1356</v>
      </c>
      <c r="D401" t="s">
        <v>2141</v>
      </c>
      <c r="E401" s="8">
        <v>4696</v>
      </c>
      <c r="F401" s="8">
        <v>4696</v>
      </c>
      <c r="G401" s="8">
        <v>0</v>
      </c>
      <c r="H401" s="8">
        <v>0</v>
      </c>
      <c r="I401" s="8">
        <v>0</v>
      </c>
      <c r="J401" s="8">
        <v>28.62</v>
      </c>
      <c r="K401" s="12" t="s">
        <v>1358</v>
      </c>
      <c r="L401" s="13" t="s">
        <v>1358</v>
      </c>
      <c r="M401" s="13" t="s">
        <v>1358</v>
      </c>
      <c r="O401" s="14">
        <v>0</v>
      </c>
      <c r="P401" s="12">
        <v>9818.2999999999993</v>
      </c>
      <c r="R401" s="14">
        <v>9818.2999999999993</v>
      </c>
      <c r="S401" s="15">
        <v>9818.2999999999993</v>
      </c>
      <c r="T401" s="15"/>
    </row>
    <row r="402" spans="1:20">
      <c r="A402" t="s">
        <v>2142</v>
      </c>
      <c r="B402" t="s">
        <v>808</v>
      </c>
      <c r="C402" t="s">
        <v>1356</v>
      </c>
      <c r="D402" t="s">
        <v>2143</v>
      </c>
      <c r="E402" s="8">
        <v>1129</v>
      </c>
      <c r="F402" s="8">
        <v>1129</v>
      </c>
      <c r="G402" s="8">
        <v>0</v>
      </c>
      <c r="H402" s="8">
        <v>0</v>
      </c>
      <c r="I402" s="8">
        <v>0</v>
      </c>
      <c r="J402" s="8">
        <v>16.21</v>
      </c>
      <c r="K402" s="12" t="s">
        <v>1358</v>
      </c>
      <c r="L402" s="13" t="s">
        <v>1358</v>
      </c>
      <c r="M402" s="13" t="s">
        <v>1358</v>
      </c>
      <c r="O402" s="14">
        <v>0</v>
      </c>
      <c r="P402" s="12">
        <v>2360.4899999999998</v>
      </c>
      <c r="R402" s="14">
        <v>2360.4899999999998</v>
      </c>
      <c r="S402" s="15">
        <v>2360.4899999999998</v>
      </c>
      <c r="T402" s="15"/>
    </row>
    <row r="403" spans="1:20">
      <c r="A403" t="s">
        <v>2144</v>
      </c>
      <c r="B403" t="s">
        <v>810</v>
      </c>
      <c r="C403" t="s">
        <v>1356</v>
      </c>
      <c r="D403" t="s">
        <v>2145</v>
      </c>
      <c r="E403" s="8">
        <v>475</v>
      </c>
      <c r="F403" s="8">
        <v>475</v>
      </c>
      <c r="G403" s="8">
        <v>0</v>
      </c>
      <c r="H403" s="8">
        <v>0</v>
      </c>
      <c r="I403" s="8">
        <v>0</v>
      </c>
      <c r="J403" s="8">
        <v>5.05</v>
      </c>
      <c r="K403" s="12" t="s">
        <v>1358</v>
      </c>
      <c r="L403" s="13" t="s">
        <v>1358</v>
      </c>
      <c r="M403" s="13" t="s">
        <v>1358</v>
      </c>
      <c r="O403" s="14">
        <v>0</v>
      </c>
      <c r="P403" s="12">
        <v>993.12</v>
      </c>
      <c r="R403" s="14">
        <v>993.12</v>
      </c>
      <c r="S403" s="15">
        <v>993.12</v>
      </c>
      <c r="T403" s="15"/>
    </row>
    <row r="404" spans="1:20">
      <c r="A404" t="s">
        <v>2146</v>
      </c>
      <c r="B404" t="s">
        <v>812</v>
      </c>
      <c r="C404" t="s">
        <v>1353</v>
      </c>
      <c r="D404" t="s">
        <v>2147</v>
      </c>
      <c r="E404" s="8">
        <v>6368</v>
      </c>
      <c r="F404" s="8">
        <v>6368</v>
      </c>
      <c r="G404" s="8">
        <v>0</v>
      </c>
      <c r="H404" s="8">
        <v>6632</v>
      </c>
      <c r="I404" s="8">
        <v>13390</v>
      </c>
      <c r="J404" s="8">
        <v>373</v>
      </c>
      <c r="K404" s="12">
        <v>11321.93</v>
      </c>
      <c r="L404" s="13">
        <v>75432.88</v>
      </c>
      <c r="M404" s="13">
        <v>11051.38</v>
      </c>
      <c r="O404" s="14">
        <v>97806.19</v>
      </c>
      <c r="P404" s="12">
        <v>0</v>
      </c>
      <c r="R404" s="14">
        <v>0</v>
      </c>
      <c r="S404" s="15">
        <v>97806.19</v>
      </c>
      <c r="T404" s="15"/>
    </row>
    <row r="405" spans="1:20">
      <c r="A405" t="s">
        <v>2148</v>
      </c>
      <c r="B405" t="s">
        <v>814</v>
      </c>
      <c r="C405" t="s">
        <v>1356</v>
      </c>
      <c r="D405" t="s">
        <v>2149</v>
      </c>
      <c r="E405" s="8">
        <v>2601</v>
      </c>
      <c r="F405" s="8">
        <v>2601</v>
      </c>
      <c r="G405" s="8">
        <v>0</v>
      </c>
      <c r="H405" s="8">
        <v>0</v>
      </c>
      <c r="I405" s="8">
        <v>0</v>
      </c>
      <c r="J405" s="8">
        <v>21.53</v>
      </c>
      <c r="K405" s="12" t="s">
        <v>1358</v>
      </c>
      <c r="L405" s="13" t="s">
        <v>1358</v>
      </c>
      <c r="M405" s="13" t="s">
        <v>1358</v>
      </c>
      <c r="O405" s="14">
        <v>0</v>
      </c>
      <c r="P405" s="12">
        <v>5438.12</v>
      </c>
      <c r="R405" s="14">
        <v>5438.12</v>
      </c>
      <c r="S405" s="15">
        <v>5438.12</v>
      </c>
      <c r="T405" s="15"/>
    </row>
    <row r="406" spans="1:20">
      <c r="A406" t="s">
        <v>2150</v>
      </c>
      <c r="B406" t="s">
        <v>816</v>
      </c>
      <c r="C406" t="s">
        <v>1356</v>
      </c>
      <c r="D406" t="s">
        <v>2151</v>
      </c>
      <c r="E406" s="8">
        <v>166</v>
      </c>
      <c r="F406" s="8">
        <v>166</v>
      </c>
      <c r="G406" s="8">
        <v>0</v>
      </c>
      <c r="H406" s="8">
        <v>0</v>
      </c>
      <c r="I406" s="8">
        <v>0</v>
      </c>
      <c r="J406" s="8">
        <v>2.0299999999999998</v>
      </c>
      <c r="K406" s="12" t="s">
        <v>1358</v>
      </c>
      <c r="L406" s="13" t="s">
        <v>1358</v>
      </c>
      <c r="M406" s="13" t="s">
        <v>1358</v>
      </c>
      <c r="O406" s="14">
        <v>0</v>
      </c>
      <c r="P406" s="12">
        <v>347.07</v>
      </c>
      <c r="R406" s="14">
        <v>347.07</v>
      </c>
      <c r="S406" s="15">
        <v>347.07</v>
      </c>
      <c r="T406" s="15"/>
    </row>
    <row r="407" spans="1:20">
      <c r="A407" t="s">
        <v>2152</v>
      </c>
      <c r="B407" t="s">
        <v>818</v>
      </c>
      <c r="C407" t="s">
        <v>1356</v>
      </c>
      <c r="D407" t="s">
        <v>2153</v>
      </c>
      <c r="E407" s="8">
        <v>677</v>
      </c>
      <c r="F407" s="8">
        <v>677</v>
      </c>
      <c r="G407" s="8">
        <v>0</v>
      </c>
      <c r="H407" s="8">
        <v>0</v>
      </c>
      <c r="I407" s="8">
        <v>0</v>
      </c>
      <c r="J407" s="8">
        <v>8.9499999999999993</v>
      </c>
      <c r="K407" s="12" t="s">
        <v>1358</v>
      </c>
      <c r="L407" s="13" t="s">
        <v>1358</v>
      </c>
      <c r="M407" s="13" t="s">
        <v>1358</v>
      </c>
      <c r="O407" s="14">
        <v>0</v>
      </c>
      <c r="P407" s="12">
        <v>1415.46</v>
      </c>
      <c r="R407" s="14">
        <v>1415.46</v>
      </c>
      <c r="S407" s="15">
        <v>1415.46</v>
      </c>
      <c r="T407" s="15"/>
    </row>
    <row r="408" spans="1:20">
      <c r="A408" t="s">
        <v>2154</v>
      </c>
      <c r="B408" t="s">
        <v>820</v>
      </c>
      <c r="C408" t="s">
        <v>1353</v>
      </c>
      <c r="D408" t="s">
        <v>2155</v>
      </c>
      <c r="E408" s="8">
        <v>22171</v>
      </c>
      <c r="F408" s="8">
        <v>22171</v>
      </c>
      <c r="G408" s="8">
        <v>0</v>
      </c>
      <c r="H408" s="8">
        <v>21059</v>
      </c>
      <c r="I408" s="8">
        <v>39297</v>
      </c>
      <c r="J408" s="8">
        <v>785.28</v>
      </c>
      <c r="K408" s="12">
        <v>33227.61</v>
      </c>
      <c r="L408" s="13">
        <v>158809.48000000001</v>
      </c>
      <c r="M408" s="13">
        <v>11051.38</v>
      </c>
      <c r="O408" s="14">
        <v>203088.47</v>
      </c>
      <c r="P408" s="12">
        <v>0</v>
      </c>
      <c r="R408" s="14">
        <v>0</v>
      </c>
      <c r="S408" s="15">
        <v>203088.47</v>
      </c>
      <c r="T408" s="15"/>
    </row>
    <row r="409" spans="1:20">
      <c r="A409" t="s">
        <v>2156</v>
      </c>
      <c r="B409" t="s">
        <v>822</v>
      </c>
      <c r="C409" t="s">
        <v>1356</v>
      </c>
      <c r="D409" t="s">
        <v>2157</v>
      </c>
      <c r="E409" s="8">
        <v>11073</v>
      </c>
      <c r="F409" s="8">
        <v>11073</v>
      </c>
      <c r="G409" s="8">
        <v>0</v>
      </c>
      <c r="H409" s="8">
        <v>0</v>
      </c>
      <c r="I409" s="8">
        <v>0</v>
      </c>
      <c r="J409" s="8">
        <v>65.209999999999994</v>
      </c>
      <c r="K409" s="12" t="s">
        <v>1358</v>
      </c>
      <c r="L409" s="13" t="s">
        <v>1358</v>
      </c>
      <c r="M409" s="13" t="s">
        <v>1358</v>
      </c>
      <c r="O409" s="14">
        <v>0</v>
      </c>
      <c r="P409" s="12">
        <v>23151.19</v>
      </c>
      <c r="R409" s="14">
        <v>23151.19</v>
      </c>
      <c r="S409" s="15">
        <v>23151.19</v>
      </c>
      <c r="T409" s="15"/>
    </row>
    <row r="410" spans="1:20">
      <c r="A410" t="s">
        <v>2158</v>
      </c>
      <c r="B410" t="s">
        <v>824</v>
      </c>
      <c r="C410" t="s">
        <v>1356</v>
      </c>
      <c r="D410" t="s">
        <v>2159</v>
      </c>
      <c r="E410" s="8">
        <v>317</v>
      </c>
      <c r="F410" s="8">
        <v>317</v>
      </c>
      <c r="G410" s="8">
        <v>0</v>
      </c>
      <c r="H410" s="8">
        <v>0</v>
      </c>
      <c r="I410" s="8">
        <v>0</v>
      </c>
      <c r="J410" s="8">
        <v>3.17</v>
      </c>
      <c r="K410" s="12" t="s">
        <v>1358</v>
      </c>
      <c r="L410" s="13" t="s">
        <v>1358</v>
      </c>
      <c r="M410" s="13" t="s">
        <v>1358</v>
      </c>
      <c r="O410" s="14">
        <v>0</v>
      </c>
      <c r="P410" s="12">
        <v>662.78</v>
      </c>
      <c r="R410" s="14">
        <v>662.78</v>
      </c>
      <c r="S410" s="15">
        <v>662.78</v>
      </c>
      <c r="T410" s="15"/>
    </row>
    <row r="411" spans="1:20">
      <c r="A411" t="s">
        <v>2160</v>
      </c>
      <c r="B411" t="s">
        <v>826</v>
      </c>
      <c r="C411" t="s">
        <v>1356</v>
      </c>
      <c r="D411" t="s">
        <v>2161</v>
      </c>
      <c r="E411" s="8">
        <v>814</v>
      </c>
      <c r="F411" s="8">
        <v>814</v>
      </c>
      <c r="G411" s="8">
        <v>0</v>
      </c>
      <c r="H411" s="8">
        <v>0</v>
      </c>
      <c r="I411" s="8">
        <v>0</v>
      </c>
      <c r="J411" s="8">
        <v>5.58</v>
      </c>
      <c r="K411" s="12" t="s">
        <v>1358</v>
      </c>
      <c r="L411" s="13" t="s">
        <v>1358</v>
      </c>
      <c r="M411" s="13" t="s">
        <v>1358</v>
      </c>
      <c r="O411" s="14">
        <v>0</v>
      </c>
      <c r="P411" s="12">
        <v>1701.89</v>
      </c>
      <c r="R411" s="14">
        <v>1701.89</v>
      </c>
      <c r="S411" s="15">
        <v>1701.89</v>
      </c>
      <c r="T411" s="15"/>
    </row>
    <row r="412" spans="1:20">
      <c r="A412" t="s">
        <v>2162</v>
      </c>
      <c r="B412" t="s">
        <v>828</v>
      </c>
      <c r="C412" t="s">
        <v>1356</v>
      </c>
      <c r="D412" t="s">
        <v>2163</v>
      </c>
      <c r="E412" s="8">
        <v>1161</v>
      </c>
      <c r="F412" s="8">
        <v>1161</v>
      </c>
      <c r="G412" s="8">
        <v>0</v>
      </c>
      <c r="H412" s="8">
        <v>0</v>
      </c>
      <c r="I412" s="8">
        <v>0</v>
      </c>
      <c r="J412" s="8">
        <v>8.69</v>
      </c>
      <c r="K412" s="12" t="s">
        <v>1358</v>
      </c>
      <c r="L412" s="13" t="s">
        <v>1358</v>
      </c>
      <c r="M412" s="13" t="s">
        <v>1358</v>
      </c>
      <c r="O412" s="14">
        <v>0</v>
      </c>
      <c r="P412" s="12">
        <v>2427.39</v>
      </c>
      <c r="R412" s="14">
        <v>2427.39</v>
      </c>
      <c r="S412" s="15">
        <v>2427.39</v>
      </c>
      <c r="T412" s="15"/>
    </row>
    <row r="413" spans="1:20">
      <c r="A413" t="s">
        <v>2164</v>
      </c>
      <c r="B413" t="s">
        <v>830</v>
      </c>
      <c r="C413" t="s">
        <v>1356</v>
      </c>
      <c r="D413" t="s">
        <v>2165</v>
      </c>
      <c r="E413" s="8">
        <v>478</v>
      </c>
      <c r="F413" s="8">
        <v>478</v>
      </c>
      <c r="G413" s="8">
        <v>0</v>
      </c>
      <c r="H413" s="8">
        <v>0</v>
      </c>
      <c r="I413" s="8">
        <v>0</v>
      </c>
      <c r="J413" s="8">
        <v>3.39</v>
      </c>
      <c r="K413" s="12" t="s">
        <v>1358</v>
      </c>
      <c r="L413" s="13" t="s">
        <v>1358</v>
      </c>
      <c r="M413" s="13" t="s">
        <v>1358</v>
      </c>
      <c r="O413" s="14">
        <v>0</v>
      </c>
      <c r="P413" s="12">
        <v>999.39</v>
      </c>
      <c r="R413" s="14">
        <v>999.39</v>
      </c>
      <c r="S413" s="15">
        <v>999.39</v>
      </c>
      <c r="T413" s="15"/>
    </row>
    <row r="414" spans="1:20">
      <c r="A414" t="s">
        <v>2166</v>
      </c>
      <c r="B414" t="s">
        <v>832</v>
      </c>
      <c r="C414" t="s">
        <v>1356</v>
      </c>
      <c r="D414" t="s">
        <v>2167</v>
      </c>
      <c r="E414" s="8">
        <v>199</v>
      </c>
      <c r="F414" s="8">
        <v>199</v>
      </c>
      <c r="G414" s="8">
        <v>0</v>
      </c>
      <c r="H414" s="8">
        <v>0</v>
      </c>
      <c r="I414" s="8">
        <v>0</v>
      </c>
      <c r="J414" s="8">
        <v>1.8</v>
      </c>
      <c r="K414" s="12" t="s">
        <v>1358</v>
      </c>
      <c r="L414" s="13" t="s">
        <v>1358</v>
      </c>
      <c r="M414" s="13" t="s">
        <v>1358</v>
      </c>
      <c r="O414" s="14">
        <v>0</v>
      </c>
      <c r="P414" s="12">
        <v>416.06</v>
      </c>
      <c r="R414" s="14">
        <v>416.06</v>
      </c>
      <c r="S414" s="15">
        <v>416.06</v>
      </c>
      <c r="T414" s="15"/>
    </row>
    <row r="415" spans="1:20">
      <c r="A415" t="s">
        <v>2168</v>
      </c>
      <c r="B415" t="s">
        <v>834</v>
      </c>
      <c r="C415" t="s">
        <v>1353</v>
      </c>
      <c r="D415" t="s">
        <v>2169</v>
      </c>
      <c r="E415" s="8">
        <v>53692</v>
      </c>
      <c r="F415" s="8">
        <v>53692</v>
      </c>
      <c r="G415" s="8">
        <v>0</v>
      </c>
      <c r="H415" s="8">
        <v>75384</v>
      </c>
      <c r="I415" s="8">
        <v>109285</v>
      </c>
      <c r="J415" s="8">
        <v>706.28</v>
      </c>
      <c r="K415" s="12">
        <v>92406.03</v>
      </c>
      <c r="L415" s="13">
        <v>142833.07999999999</v>
      </c>
      <c r="M415" s="13">
        <v>11051.38</v>
      </c>
      <c r="O415" s="14">
        <v>246290.49</v>
      </c>
      <c r="P415" s="12">
        <v>0</v>
      </c>
      <c r="R415" s="14">
        <v>0</v>
      </c>
      <c r="S415" s="15">
        <v>246290.49</v>
      </c>
      <c r="T415" s="15"/>
    </row>
    <row r="416" spans="1:20">
      <c r="A416" t="s">
        <v>2170</v>
      </c>
      <c r="B416" t="s">
        <v>836</v>
      </c>
      <c r="C416" t="s">
        <v>1356</v>
      </c>
      <c r="D416" t="s">
        <v>2171</v>
      </c>
      <c r="E416" s="8">
        <v>79168</v>
      </c>
      <c r="F416" s="8">
        <v>79168</v>
      </c>
      <c r="G416" s="8">
        <v>0</v>
      </c>
      <c r="H416" s="8">
        <v>0</v>
      </c>
      <c r="I416" s="8">
        <v>0</v>
      </c>
      <c r="J416" s="8">
        <v>238.78</v>
      </c>
      <c r="K416" s="12" t="s">
        <v>1358</v>
      </c>
      <c r="L416" s="13" t="s">
        <v>1358</v>
      </c>
      <c r="M416" s="13" t="s">
        <v>1358</v>
      </c>
      <c r="O416" s="14">
        <v>0</v>
      </c>
      <c r="P416" s="12">
        <v>165522.78</v>
      </c>
      <c r="R416" s="14">
        <v>165522.78</v>
      </c>
      <c r="S416" s="15">
        <v>165522.78</v>
      </c>
      <c r="T416" s="15"/>
    </row>
    <row r="417" spans="1:20">
      <c r="A417" t="s">
        <v>2172</v>
      </c>
      <c r="B417" t="s">
        <v>838</v>
      </c>
      <c r="C417" t="s">
        <v>1356</v>
      </c>
      <c r="D417" t="s">
        <v>2173</v>
      </c>
      <c r="E417" s="8">
        <v>6655</v>
      </c>
      <c r="F417" s="8">
        <v>6655</v>
      </c>
      <c r="G417" s="8">
        <v>0</v>
      </c>
      <c r="H417" s="8">
        <v>0</v>
      </c>
      <c r="I417" s="8">
        <v>0</v>
      </c>
      <c r="J417" s="8">
        <v>34.979999999999997</v>
      </c>
      <c r="K417" s="12" t="s">
        <v>1358</v>
      </c>
      <c r="L417" s="13" t="s">
        <v>1358</v>
      </c>
      <c r="M417" s="13" t="s">
        <v>1358</v>
      </c>
      <c r="O417" s="14">
        <v>0</v>
      </c>
      <c r="P417" s="12">
        <v>13914.13</v>
      </c>
      <c r="R417" s="14">
        <v>13914.13</v>
      </c>
      <c r="S417" s="15">
        <v>13914.13</v>
      </c>
      <c r="T417" s="15"/>
    </row>
    <row r="418" spans="1:20">
      <c r="A418" t="s">
        <v>2174</v>
      </c>
      <c r="B418" t="s">
        <v>840</v>
      </c>
      <c r="C418" t="s">
        <v>1356</v>
      </c>
      <c r="D418" t="s">
        <v>2175</v>
      </c>
      <c r="E418" s="8">
        <v>203</v>
      </c>
      <c r="F418" s="8">
        <v>203</v>
      </c>
      <c r="G418" s="8">
        <v>0</v>
      </c>
      <c r="H418" s="8">
        <v>0</v>
      </c>
      <c r="I418" s="8">
        <v>0</v>
      </c>
      <c r="J418" s="8">
        <v>2.62</v>
      </c>
      <c r="K418" s="12" t="s">
        <v>1358</v>
      </c>
      <c r="L418" s="13" t="s">
        <v>1358</v>
      </c>
      <c r="M418" s="13" t="s">
        <v>1358</v>
      </c>
      <c r="O418" s="14">
        <v>0</v>
      </c>
      <c r="P418" s="12">
        <v>424.43</v>
      </c>
      <c r="R418" s="14">
        <v>424.43</v>
      </c>
      <c r="S418" s="15">
        <v>424.43</v>
      </c>
      <c r="T418" s="15"/>
    </row>
    <row r="419" spans="1:20">
      <c r="A419" t="s">
        <v>2176</v>
      </c>
      <c r="B419" t="s">
        <v>842</v>
      </c>
      <c r="C419" t="s">
        <v>1353</v>
      </c>
      <c r="D419" t="s">
        <v>2177</v>
      </c>
      <c r="E419" s="8">
        <v>16260</v>
      </c>
      <c r="F419" s="8">
        <v>16260</v>
      </c>
      <c r="G419" s="8">
        <v>0</v>
      </c>
      <c r="H419" s="8">
        <v>25652</v>
      </c>
      <c r="I419" s="8">
        <v>45853</v>
      </c>
      <c r="J419" s="8">
        <v>820.39</v>
      </c>
      <c r="K419" s="12">
        <v>38771.040000000001</v>
      </c>
      <c r="L419" s="13">
        <v>165909.88</v>
      </c>
      <c r="M419" s="13">
        <v>11051.38</v>
      </c>
      <c r="O419" s="14">
        <v>215732.3</v>
      </c>
      <c r="P419" s="12">
        <v>0</v>
      </c>
      <c r="R419" s="14">
        <v>0</v>
      </c>
      <c r="S419" s="15">
        <v>215732.3</v>
      </c>
      <c r="T419" s="15"/>
    </row>
    <row r="420" spans="1:20">
      <c r="A420" t="s">
        <v>2178</v>
      </c>
      <c r="B420" t="s">
        <v>844</v>
      </c>
      <c r="C420" t="s">
        <v>1356</v>
      </c>
      <c r="D420" t="s">
        <v>2179</v>
      </c>
      <c r="E420" s="8">
        <v>16306</v>
      </c>
      <c r="F420" s="8">
        <v>16306</v>
      </c>
      <c r="G420" s="8">
        <v>0</v>
      </c>
      <c r="H420" s="8">
        <v>0</v>
      </c>
      <c r="I420" s="8">
        <v>0</v>
      </c>
      <c r="J420" s="8">
        <v>73.38</v>
      </c>
      <c r="K420" s="12" t="s">
        <v>1358</v>
      </c>
      <c r="L420" s="13" t="s">
        <v>1358</v>
      </c>
      <c r="M420" s="13" t="s">
        <v>1358</v>
      </c>
      <c r="O420" s="14">
        <v>0</v>
      </c>
      <c r="P420" s="12">
        <v>34092.239999999998</v>
      </c>
      <c r="R420" s="14">
        <v>34092.239999999998</v>
      </c>
      <c r="S420" s="15">
        <v>34092.239999999998</v>
      </c>
      <c r="T420" s="15"/>
    </row>
    <row r="421" spans="1:20">
      <c r="A421" t="s">
        <v>2180</v>
      </c>
      <c r="B421" t="s">
        <v>846</v>
      </c>
      <c r="C421" t="s">
        <v>1356</v>
      </c>
      <c r="D421" t="s">
        <v>2181</v>
      </c>
      <c r="E421" s="8">
        <v>66</v>
      </c>
      <c r="F421" s="8">
        <v>66</v>
      </c>
      <c r="G421" s="8">
        <v>0</v>
      </c>
      <c r="H421" s="8">
        <v>0</v>
      </c>
      <c r="I421" s="8">
        <v>0</v>
      </c>
      <c r="J421" s="8">
        <v>1.76</v>
      </c>
      <c r="K421" s="12" t="s">
        <v>1358</v>
      </c>
      <c r="L421" s="13" t="s">
        <v>1358</v>
      </c>
      <c r="M421" s="13" t="s">
        <v>1358</v>
      </c>
      <c r="O421" s="14">
        <v>0</v>
      </c>
      <c r="P421" s="12">
        <v>137.99</v>
      </c>
      <c r="R421" s="14">
        <v>137.99</v>
      </c>
      <c r="S421" s="15">
        <v>137.99</v>
      </c>
      <c r="T421" s="15"/>
    </row>
    <row r="422" spans="1:20">
      <c r="A422" t="s">
        <v>2182</v>
      </c>
      <c r="B422" t="s">
        <v>848</v>
      </c>
      <c r="C422" t="s">
        <v>1356</v>
      </c>
      <c r="D422" t="s">
        <v>2183</v>
      </c>
      <c r="E422" s="8">
        <v>711</v>
      </c>
      <c r="F422" s="8">
        <v>711</v>
      </c>
      <c r="G422" s="8">
        <v>0</v>
      </c>
      <c r="H422" s="8">
        <v>0</v>
      </c>
      <c r="I422" s="8">
        <v>0</v>
      </c>
      <c r="J422" s="8">
        <v>4.9000000000000004</v>
      </c>
      <c r="K422" s="12" t="s">
        <v>1358</v>
      </c>
      <c r="L422" s="13" t="s">
        <v>1358</v>
      </c>
      <c r="M422" s="13" t="s">
        <v>1358</v>
      </c>
      <c r="O422" s="14">
        <v>0</v>
      </c>
      <c r="P422" s="12">
        <v>1486.54</v>
      </c>
      <c r="R422" s="14">
        <v>1486.54</v>
      </c>
      <c r="S422" s="15">
        <v>1486.54</v>
      </c>
      <c r="T422" s="15"/>
    </row>
    <row r="423" spans="1:20">
      <c r="A423" t="s">
        <v>2184</v>
      </c>
      <c r="B423" t="s">
        <v>850</v>
      </c>
      <c r="C423" t="s">
        <v>1356</v>
      </c>
      <c r="D423" t="s">
        <v>2185</v>
      </c>
      <c r="E423" s="8">
        <v>1081</v>
      </c>
      <c r="F423" s="8">
        <v>1081</v>
      </c>
      <c r="G423" s="8">
        <v>0</v>
      </c>
      <c r="H423" s="8">
        <v>0</v>
      </c>
      <c r="I423" s="8">
        <v>0</v>
      </c>
      <c r="J423" s="8">
        <v>6.86</v>
      </c>
      <c r="K423" s="12" t="s">
        <v>1358</v>
      </c>
      <c r="L423" s="13" t="s">
        <v>1358</v>
      </c>
      <c r="M423" s="13" t="s">
        <v>1358</v>
      </c>
      <c r="O423" s="14">
        <v>0</v>
      </c>
      <c r="P423" s="12">
        <v>2260.13</v>
      </c>
      <c r="R423" s="14">
        <v>2260.13</v>
      </c>
      <c r="S423" s="15">
        <v>2260.13</v>
      </c>
      <c r="T423" s="15"/>
    </row>
    <row r="424" spans="1:20">
      <c r="A424" t="s">
        <v>2186</v>
      </c>
      <c r="B424" t="s">
        <v>852</v>
      </c>
      <c r="C424" t="s">
        <v>1356</v>
      </c>
      <c r="D424" t="s">
        <v>2187</v>
      </c>
      <c r="E424" s="8">
        <v>711</v>
      </c>
      <c r="F424" s="8">
        <v>711</v>
      </c>
      <c r="G424" s="8">
        <v>0</v>
      </c>
      <c r="H424" s="8">
        <v>0</v>
      </c>
      <c r="I424" s="8">
        <v>0</v>
      </c>
      <c r="J424" s="8">
        <v>4.63</v>
      </c>
      <c r="K424" s="12" t="s">
        <v>1358</v>
      </c>
      <c r="L424" s="13" t="s">
        <v>1358</v>
      </c>
      <c r="M424" s="13" t="s">
        <v>1358</v>
      </c>
      <c r="O424" s="14">
        <v>0</v>
      </c>
      <c r="P424" s="12">
        <v>1486.54</v>
      </c>
      <c r="R424" s="14">
        <v>1486.54</v>
      </c>
      <c r="S424" s="15">
        <v>1486.54</v>
      </c>
      <c r="T424" s="15"/>
    </row>
    <row r="425" spans="1:20">
      <c r="A425" t="s">
        <v>2188</v>
      </c>
      <c r="B425" t="s">
        <v>854</v>
      </c>
      <c r="C425" t="s">
        <v>1356</v>
      </c>
      <c r="D425" t="s">
        <v>2189</v>
      </c>
      <c r="E425" s="8">
        <v>559</v>
      </c>
      <c r="F425" s="8">
        <v>559</v>
      </c>
      <c r="G425" s="8">
        <v>0</v>
      </c>
      <c r="H425" s="8">
        <v>0</v>
      </c>
      <c r="I425" s="8">
        <v>0</v>
      </c>
      <c r="J425" s="8">
        <v>3.62</v>
      </c>
      <c r="K425" s="12" t="s">
        <v>1358</v>
      </c>
      <c r="L425" s="13" t="s">
        <v>1358</v>
      </c>
      <c r="M425" s="13" t="s">
        <v>1358</v>
      </c>
      <c r="O425" s="14">
        <v>0</v>
      </c>
      <c r="P425" s="12">
        <v>1168.75</v>
      </c>
      <c r="R425" s="14">
        <v>1168.75</v>
      </c>
      <c r="S425" s="15">
        <v>1168.75</v>
      </c>
      <c r="T425" s="15"/>
    </row>
    <row r="426" spans="1:20">
      <c r="A426" t="s">
        <v>2190</v>
      </c>
      <c r="B426" t="s">
        <v>856</v>
      </c>
      <c r="C426" t="s">
        <v>1356</v>
      </c>
      <c r="D426" t="s">
        <v>2191</v>
      </c>
      <c r="E426" s="8">
        <v>427</v>
      </c>
      <c r="F426" s="8">
        <v>427</v>
      </c>
      <c r="G426" s="8">
        <v>0</v>
      </c>
      <c r="H426" s="8">
        <v>0</v>
      </c>
      <c r="I426" s="8">
        <v>0</v>
      </c>
      <c r="J426" s="8">
        <v>3.31</v>
      </c>
      <c r="K426" s="12" t="s">
        <v>1358</v>
      </c>
      <c r="L426" s="13" t="s">
        <v>1358</v>
      </c>
      <c r="M426" s="13" t="s">
        <v>1358</v>
      </c>
      <c r="O426" s="14">
        <v>0</v>
      </c>
      <c r="P426" s="12">
        <v>892.76</v>
      </c>
      <c r="R426" s="14">
        <v>892.76</v>
      </c>
      <c r="S426" s="15">
        <v>892.76</v>
      </c>
      <c r="T426" s="15"/>
    </row>
    <row r="427" spans="1:20">
      <c r="A427" t="s">
        <v>2192</v>
      </c>
      <c r="B427" t="s">
        <v>858</v>
      </c>
      <c r="C427" t="s">
        <v>1356</v>
      </c>
      <c r="D427" t="s">
        <v>2193</v>
      </c>
      <c r="E427" s="8">
        <v>960</v>
      </c>
      <c r="F427" s="8">
        <v>960</v>
      </c>
      <c r="G427" s="8">
        <v>0</v>
      </c>
      <c r="H427" s="8">
        <v>0</v>
      </c>
      <c r="I427" s="8">
        <v>0</v>
      </c>
      <c r="J427" s="8">
        <v>6.65</v>
      </c>
      <c r="K427" s="12" t="s">
        <v>1358</v>
      </c>
      <c r="L427" s="13" t="s">
        <v>1358</v>
      </c>
      <c r="M427" s="13" t="s">
        <v>1358</v>
      </c>
      <c r="O427" s="14">
        <v>0</v>
      </c>
      <c r="P427" s="12">
        <v>2007.15</v>
      </c>
      <c r="R427" s="14">
        <v>2007.15</v>
      </c>
      <c r="S427" s="15">
        <v>2007.15</v>
      </c>
      <c r="T427" s="15"/>
    </row>
    <row r="428" spans="1:20">
      <c r="A428" t="s">
        <v>2194</v>
      </c>
      <c r="B428" t="s">
        <v>860</v>
      </c>
      <c r="C428" t="s">
        <v>1356</v>
      </c>
      <c r="D428" t="s">
        <v>2195</v>
      </c>
      <c r="E428" s="8">
        <v>237</v>
      </c>
      <c r="F428" s="8">
        <v>237</v>
      </c>
      <c r="G428" s="8">
        <v>0</v>
      </c>
      <c r="H428" s="8">
        <v>0</v>
      </c>
      <c r="I428" s="8">
        <v>0</v>
      </c>
      <c r="J428" s="8">
        <v>2.02</v>
      </c>
      <c r="K428" s="12" t="s">
        <v>1358</v>
      </c>
      <c r="L428" s="13" t="s">
        <v>1358</v>
      </c>
      <c r="M428" s="13" t="s">
        <v>1358</v>
      </c>
      <c r="O428" s="14">
        <v>0</v>
      </c>
      <c r="P428" s="12">
        <v>495.51</v>
      </c>
      <c r="R428" s="14">
        <v>495.51</v>
      </c>
      <c r="S428" s="15">
        <v>495.51</v>
      </c>
      <c r="T428" s="15"/>
    </row>
    <row r="429" spans="1:20">
      <c r="A429" t="s">
        <v>2196</v>
      </c>
      <c r="B429" t="s">
        <v>862</v>
      </c>
      <c r="C429" t="s">
        <v>1356</v>
      </c>
      <c r="D429" t="s">
        <v>2197</v>
      </c>
      <c r="E429" s="8">
        <v>309</v>
      </c>
      <c r="F429" s="8">
        <v>309</v>
      </c>
      <c r="G429" s="8">
        <v>0</v>
      </c>
      <c r="H429" s="8">
        <v>0</v>
      </c>
      <c r="I429" s="8">
        <v>0</v>
      </c>
      <c r="J429" s="8">
        <v>3.42</v>
      </c>
      <c r="K429" s="12" t="s">
        <v>1358</v>
      </c>
      <c r="L429" s="13" t="s">
        <v>1358</v>
      </c>
      <c r="M429" s="13" t="s">
        <v>1358</v>
      </c>
      <c r="O429" s="14">
        <v>0</v>
      </c>
      <c r="P429" s="12">
        <v>646.04999999999995</v>
      </c>
      <c r="R429" s="14">
        <v>646.04999999999995</v>
      </c>
      <c r="S429" s="15">
        <v>646.04999999999995</v>
      </c>
      <c r="T429" s="15"/>
    </row>
    <row r="430" spans="1:20">
      <c r="A430" t="s">
        <v>2198</v>
      </c>
      <c r="B430" t="s">
        <v>864</v>
      </c>
      <c r="C430" t="s">
        <v>1356</v>
      </c>
      <c r="D430" t="s">
        <v>2199</v>
      </c>
      <c r="E430" s="8">
        <v>309</v>
      </c>
      <c r="F430" s="8">
        <v>309</v>
      </c>
      <c r="G430" s="8">
        <v>0</v>
      </c>
      <c r="H430" s="8">
        <v>0</v>
      </c>
      <c r="I430" s="8">
        <v>0</v>
      </c>
      <c r="J430" s="8">
        <v>2.83</v>
      </c>
      <c r="K430" s="12" t="s">
        <v>1358</v>
      </c>
      <c r="L430" s="13" t="s">
        <v>1358</v>
      </c>
      <c r="M430" s="13" t="s">
        <v>1358</v>
      </c>
      <c r="O430" s="14">
        <v>0</v>
      </c>
      <c r="P430" s="12">
        <v>646.04999999999995</v>
      </c>
      <c r="R430" s="14">
        <v>646.04999999999995</v>
      </c>
      <c r="S430" s="15">
        <v>646.04999999999995</v>
      </c>
      <c r="T430" s="15"/>
    </row>
    <row r="431" spans="1:20">
      <c r="A431" t="s">
        <v>2200</v>
      </c>
      <c r="B431" t="s">
        <v>866</v>
      </c>
      <c r="C431" t="s">
        <v>1353</v>
      </c>
      <c r="D431" t="s">
        <v>2201</v>
      </c>
      <c r="E431" s="8">
        <v>44618</v>
      </c>
      <c r="F431" s="8">
        <v>44618</v>
      </c>
      <c r="G431" s="8">
        <v>0</v>
      </c>
      <c r="H431" s="8">
        <v>50669</v>
      </c>
      <c r="I431" s="8">
        <v>91871</v>
      </c>
      <c r="J431" s="8">
        <v>681.08</v>
      </c>
      <c r="K431" s="12">
        <v>77681.600000000006</v>
      </c>
      <c r="L431" s="13">
        <v>137736.81</v>
      </c>
      <c r="M431" s="13">
        <v>11051.38</v>
      </c>
      <c r="O431" s="14">
        <v>226469.79</v>
      </c>
      <c r="P431" s="12">
        <v>0</v>
      </c>
      <c r="R431" s="14">
        <v>0</v>
      </c>
      <c r="S431" s="15">
        <v>226469.79</v>
      </c>
      <c r="T431" s="15"/>
    </row>
    <row r="432" spans="1:20">
      <c r="A432" t="s">
        <v>2202</v>
      </c>
      <c r="B432" t="s">
        <v>868</v>
      </c>
      <c r="C432" t="s">
        <v>1356</v>
      </c>
      <c r="D432" t="s">
        <v>2203</v>
      </c>
      <c r="E432" s="8">
        <v>11932</v>
      </c>
      <c r="F432" s="8">
        <v>11932</v>
      </c>
      <c r="G432" s="8">
        <v>0</v>
      </c>
      <c r="H432" s="8">
        <v>0</v>
      </c>
      <c r="I432" s="8">
        <v>0</v>
      </c>
      <c r="J432" s="8">
        <v>80.2</v>
      </c>
      <c r="K432" s="12" t="s">
        <v>1358</v>
      </c>
      <c r="L432" s="13" t="s">
        <v>1358</v>
      </c>
      <c r="M432" s="13" t="s">
        <v>1358</v>
      </c>
      <c r="O432" s="14">
        <v>0</v>
      </c>
      <c r="P432" s="12">
        <v>24947.17</v>
      </c>
      <c r="R432" s="14">
        <v>24947.17</v>
      </c>
      <c r="S432" s="15">
        <v>24947.17</v>
      </c>
      <c r="T432" s="15"/>
    </row>
    <row r="433" spans="1:20">
      <c r="A433" t="s">
        <v>2204</v>
      </c>
      <c r="B433" t="s">
        <v>870</v>
      </c>
      <c r="C433" t="s">
        <v>1356</v>
      </c>
      <c r="D433" t="s">
        <v>2205</v>
      </c>
      <c r="E433" s="8">
        <v>9411</v>
      </c>
      <c r="F433" s="8">
        <v>9411</v>
      </c>
      <c r="G433" s="8">
        <v>0</v>
      </c>
      <c r="H433" s="8">
        <v>0</v>
      </c>
      <c r="I433" s="8">
        <v>0</v>
      </c>
      <c r="J433" s="8">
        <v>47.73</v>
      </c>
      <c r="K433" s="12" t="s">
        <v>1358</v>
      </c>
      <c r="L433" s="13" t="s">
        <v>1358</v>
      </c>
      <c r="M433" s="13" t="s">
        <v>1358</v>
      </c>
      <c r="O433" s="14">
        <v>0</v>
      </c>
      <c r="P433" s="12">
        <v>19676.32</v>
      </c>
      <c r="R433" s="14">
        <v>19676.32</v>
      </c>
      <c r="S433" s="15">
        <v>19676.32</v>
      </c>
      <c r="T433" s="15"/>
    </row>
    <row r="434" spans="1:20">
      <c r="A434" t="s">
        <v>2206</v>
      </c>
      <c r="B434" t="s">
        <v>872</v>
      </c>
      <c r="C434" t="s">
        <v>1356</v>
      </c>
      <c r="D434" t="s">
        <v>2207</v>
      </c>
      <c r="E434" s="8">
        <v>95</v>
      </c>
      <c r="F434" s="8">
        <v>95</v>
      </c>
      <c r="G434" s="8">
        <v>0</v>
      </c>
      <c r="H434" s="8">
        <v>0</v>
      </c>
      <c r="I434" s="8">
        <v>0</v>
      </c>
      <c r="J434" s="8">
        <v>0.83</v>
      </c>
      <c r="K434" s="12" t="s">
        <v>1358</v>
      </c>
      <c r="L434" s="13" t="s">
        <v>1358</v>
      </c>
      <c r="M434" s="13" t="s">
        <v>1358</v>
      </c>
      <c r="O434" s="14">
        <v>0</v>
      </c>
      <c r="P434" s="12">
        <v>198.62</v>
      </c>
      <c r="R434" s="14">
        <v>198.62</v>
      </c>
      <c r="S434" s="15">
        <v>198.62</v>
      </c>
      <c r="T434" s="15"/>
    </row>
    <row r="435" spans="1:20">
      <c r="A435" t="s">
        <v>2208</v>
      </c>
      <c r="B435" t="s">
        <v>874</v>
      </c>
      <c r="C435" t="s">
        <v>1356</v>
      </c>
      <c r="D435" t="s">
        <v>2209</v>
      </c>
      <c r="E435" s="8">
        <v>2511</v>
      </c>
      <c r="F435" s="8">
        <v>2511</v>
      </c>
      <c r="G435" s="8">
        <v>0</v>
      </c>
      <c r="H435" s="8">
        <v>0</v>
      </c>
      <c r="I435" s="8">
        <v>0</v>
      </c>
      <c r="J435" s="8">
        <v>10.050000000000001</v>
      </c>
      <c r="K435" s="12" t="s">
        <v>1358</v>
      </c>
      <c r="L435" s="13" t="s">
        <v>1358</v>
      </c>
      <c r="M435" s="13" t="s">
        <v>1358</v>
      </c>
      <c r="O435" s="14">
        <v>0</v>
      </c>
      <c r="P435" s="12">
        <v>5249.95</v>
      </c>
      <c r="R435" s="14">
        <v>5249.95</v>
      </c>
      <c r="S435" s="15">
        <v>5249.95</v>
      </c>
      <c r="T435" s="15"/>
    </row>
    <row r="436" spans="1:20">
      <c r="A436" t="s">
        <v>2210</v>
      </c>
      <c r="B436" t="s">
        <v>876</v>
      </c>
      <c r="C436" t="s">
        <v>1356</v>
      </c>
      <c r="D436" t="s">
        <v>2211</v>
      </c>
      <c r="E436" s="8">
        <v>1014</v>
      </c>
      <c r="F436" s="8">
        <v>1014</v>
      </c>
      <c r="G436" s="8">
        <v>0</v>
      </c>
      <c r="H436" s="8">
        <v>0</v>
      </c>
      <c r="I436" s="8">
        <v>0</v>
      </c>
      <c r="J436" s="8">
        <v>5.6</v>
      </c>
      <c r="K436" s="12" t="s">
        <v>1358</v>
      </c>
      <c r="L436" s="13" t="s">
        <v>1358</v>
      </c>
      <c r="M436" s="13" t="s">
        <v>1358</v>
      </c>
      <c r="O436" s="14">
        <v>0</v>
      </c>
      <c r="P436" s="12">
        <v>2120.0500000000002</v>
      </c>
      <c r="R436" s="14">
        <v>2120.0500000000002</v>
      </c>
      <c r="S436" s="15">
        <v>2120.0500000000002</v>
      </c>
      <c r="T436" s="15"/>
    </row>
    <row r="437" spans="1:20">
      <c r="A437" t="s">
        <v>2212</v>
      </c>
      <c r="B437" t="s">
        <v>878</v>
      </c>
      <c r="C437" t="s">
        <v>1356</v>
      </c>
      <c r="D437" t="s">
        <v>2213</v>
      </c>
      <c r="E437" s="8">
        <v>556</v>
      </c>
      <c r="F437" s="8">
        <v>556</v>
      </c>
      <c r="G437" s="8">
        <v>0</v>
      </c>
      <c r="H437" s="8">
        <v>0</v>
      </c>
      <c r="I437" s="8">
        <v>0</v>
      </c>
      <c r="J437" s="8">
        <v>3.53</v>
      </c>
      <c r="K437" s="12" t="s">
        <v>1358</v>
      </c>
      <c r="L437" s="13" t="s">
        <v>1358</v>
      </c>
      <c r="M437" s="13" t="s">
        <v>1358</v>
      </c>
      <c r="O437" s="14">
        <v>0</v>
      </c>
      <c r="P437" s="12">
        <v>1162.47</v>
      </c>
      <c r="R437" s="14">
        <v>1162.47</v>
      </c>
      <c r="S437" s="15">
        <v>1162.47</v>
      </c>
      <c r="T437" s="15"/>
    </row>
    <row r="438" spans="1:20">
      <c r="A438" t="s">
        <v>2214</v>
      </c>
      <c r="B438" t="s">
        <v>880</v>
      </c>
      <c r="C438" t="s">
        <v>1356</v>
      </c>
      <c r="D438" t="s">
        <v>2215</v>
      </c>
      <c r="E438" s="8">
        <v>1643</v>
      </c>
      <c r="F438" s="8">
        <v>1643</v>
      </c>
      <c r="G438" s="8">
        <v>0</v>
      </c>
      <c r="H438" s="8">
        <v>0</v>
      </c>
      <c r="I438" s="8">
        <v>0</v>
      </c>
      <c r="J438" s="8">
        <v>6.51</v>
      </c>
      <c r="K438" s="12" t="s">
        <v>1358</v>
      </c>
      <c r="L438" s="13" t="s">
        <v>1358</v>
      </c>
      <c r="M438" s="13" t="s">
        <v>1358</v>
      </c>
      <c r="O438" s="14">
        <v>0</v>
      </c>
      <c r="P438" s="12">
        <v>3435.15</v>
      </c>
      <c r="R438" s="14">
        <v>3435.15</v>
      </c>
      <c r="S438" s="15">
        <v>3435.15</v>
      </c>
      <c r="T438" s="15"/>
    </row>
    <row r="439" spans="1:20">
      <c r="A439" t="s">
        <v>2216</v>
      </c>
      <c r="B439" t="s">
        <v>882</v>
      </c>
      <c r="C439" t="s">
        <v>1353</v>
      </c>
      <c r="D439" t="s">
        <v>2217</v>
      </c>
      <c r="E439" s="8">
        <v>9072</v>
      </c>
      <c r="F439" s="8">
        <v>9072</v>
      </c>
      <c r="G439" s="8">
        <v>0</v>
      </c>
      <c r="H439" s="8">
        <v>10090</v>
      </c>
      <c r="I439" s="8">
        <v>19694</v>
      </c>
      <c r="J439" s="8">
        <v>656.93</v>
      </c>
      <c r="K439" s="12">
        <v>16652.28</v>
      </c>
      <c r="L439" s="13">
        <v>132852.88</v>
      </c>
      <c r="M439" s="13">
        <v>11051.38</v>
      </c>
      <c r="O439" s="14">
        <v>160556.54</v>
      </c>
      <c r="P439" s="12">
        <v>0</v>
      </c>
      <c r="R439" s="14">
        <v>0</v>
      </c>
      <c r="S439" s="15">
        <v>160556.54</v>
      </c>
      <c r="T439" s="15"/>
    </row>
    <row r="440" spans="1:20">
      <c r="A440" t="s">
        <v>2218</v>
      </c>
      <c r="B440" t="s">
        <v>884</v>
      </c>
      <c r="C440" t="s">
        <v>1356</v>
      </c>
      <c r="D440" t="s">
        <v>2219</v>
      </c>
      <c r="E440" s="8">
        <v>939</v>
      </c>
      <c r="F440" s="8">
        <v>939</v>
      </c>
      <c r="G440" s="8">
        <v>0</v>
      </c>
      <c r="H440" s="8">
        <v>0</v>
      </c>
      <c r="I440" s="8">
        <v>0</v>
      </c>
      <c r="J440" s="8">
        <v>7.06</v>
      </c>
      <c r="K440" s="12" t="s">
        <v>1358</v>
      </c>
      <c r="L440" s="13" t="s">
        <v>1358</v>
      </c>
      <c r="M440" s="13" t="s">
        <v>1358</v>
      </c>
      <c r="O440" s="14">
        <v>0</v>
      </c>
      <c r="P440" s="12">
        <v>1963.24</v>
      </c>
      <c r="R440" s="14">
        <v>1963.24</v>
      </c>
      <c r="S440" s="15">
        <v>1963.24</v>
      </c>
      <c r="T440" s="15"/>
    </row>
    <row r="441" spans="1:20">
      <c r="A441" t="s">
        <v>2220</v>
      </c>
      <c r="B441" t="s">
        <v>886</v>
      </c>
      <c r="C441" t="s">
        <v>1356</v>
      </c>
      <c r="D441" t="s">
        <v>2221</v>
      </c>
      <c r="E441" s="8">
        <v>980</v>
      </c>
      <c r="F441" s="8">
        <v>980</v>
      </c>
      <c r="G441" s="8">
        <v>0</v>
      </c>
      <c r="H441" s="8">
        <v>0</v>
      </c>
      <c r="I441" s="8">
        <v>0</v>
      </c>
      <c r="J441" s="8">
        <v>7.71</v>
      </c>
      <c r="K441" s="12" t="s">
        <v>1358</v>
      </c>
      <c r="L441" s="13" t="s">
        <v>1358</v>
      </c>
      <c r="M441" s="13" t="s">
        <v>1358</v>
      </c>
      <c r="O441" s="14">
        <v>0</v>
      </c>
      <c r="P441" s="12">
        <v>2048.96</v>
      </c>
      <c r="R441" s="14">
        <v>2048.96</v>
      </c>
      <c r="S441" s="15">
        <v>2048.96</v>
      </c>
      <c r="T441" s="15"/>
    </row>
    <row r="442" spans="1:20">
      <c r="A442" t="s">
        <v>2222</v>
      </c>
      <c r="B442" t="s">
        <v>888</v>
      </c>
      <c r="C442" t="s">
        <v>1356</v>
      </c>
      <c r="D442" t="s">
        <v>2223</v>
      </c>
      <c r="E442" s="8">
        <v>1641</v>
      </c>
      <c r="F442" s="8">
        <v>1641</v>
      </c>
      <c r="G442" s="8">
        <v>0</v>
      </c>
      <c r="H442" s="8">
        <v>0</v>
      </c>
      <c r="I442" s="8">
        <v>0</v>
      </c>
      <c r="J442" s="8">
        <v>13.74</v>
      </c>
      <c r="K442" s="12" t="s">
        <v>1358</v>
      </c>
      <c r="L442" s="13" t="s">
        <v>1358</v>
      </c>
      <c r="M442" s="13" t="s">
        <v>1358</v>
      </c>
      <c r="O442" s="14">
        <v>0</v>
      </c>
      <c r="P442" s="12">
        <v>3430.97</v>
      </c>
      <c r="R442" s="14">
        <v>3430.97</v>
      </c>
      <c r="S442" s="15">
        <v>3430.97</v>
      </c>
      <c r="T442" s="15"/>
    </row>
    <row r="443" spans="1:20">
      <c r="A443" t="s">
        <v>2224</v>
      </c>
      <c r="B443" t="s">
        <v>890</v>
      </c>
      <c r="C443" t="s">
        <v>1356</v>
      </c>
      <c r="D443" t="s">
        <v>2225</v>
      </c>
      <c r="E443" s="8">
        <v>1081</v>
      </c>
      <c r="F443" s="8">
        <v>1081</v>
      </c>
      <c r="G443" s="8">
        <v>0</v>
      </c>
      <c r="H443" s="8">
        <v>0</v>
      </c>
      <c r="I443" s="8">
        <v>0</v>
      </c>
      <c r="J443" s="8">
        <v>13.46</v>
      </c>
      <c r="K443" s="12" t="s">
        <v>1358</v>
      </c>
      <c r="L443" s="13" t="s">
        <v>1358</v>
      </c>
      <c r="M443" s="13" t="s">
        <v>1358</v>
      </c>
      <c r="O443" s="14">
        <v>0</v>
      </c>
      <c r="P443" s="12">
        <v>2260.13</v>
      </c>
      <c r="R443" s="14">
        <v>2260.13</v>
      </c>
      <c r="S443" s="15">
        <v>2260.13</v>
      </c>
      <c r="T443" s="15"/>
    </row>
    <row r="444" spans="1:20">
      <c r="A444" t="s">
        <v>2226</v>
      </c>
      <c r="B444" t="s">
        <v>892</v>
      </c>
      <c r="C444" t="s">
        <v>1356</v>
      </c>
      <c r="D444" t="s">
        <v>2227</v>
      </c>
      <c r="E444" s="8">
        <v>117</v>
      </c>
      <c r="F444" s="8">
        <v>117</v>
      </c>
      <c r="G444" s="8">
        <v>0</v>
      </c>
      <c r="H444" s="8">
        <v>0</v>
      </c>
      <c r="I444" s="8">
        <v>0</v>
      </c>
      <c r="J444" s="8">
        <v>2.12</v>
      </c>
      <c r="K444" s="12" t="s">
        <v>1358</v>
      </c>
      <c r="L444" s="13" t="s">
        <v>1358</v>
      </c>
      <c r="M444" s="13" t="s">
        <v>1358</v>
      </c>
      <c r="O444" s="14">
        <v>0</v>
      </c>
      <c r="P444" s="12">
        <v>244.62</v>
      </c>
      <c r="R444" s="14">
        <v>244.62</v>
      </c>
      <c r="S444" s="15">
        <v>244.62</v>
      </c>
      <c r="T444" s="15"/>
    </row>
    <row r="445" spans="1:20">
      <c r="A445" t="s">
        <v>2228</v>
      </c>
      <c r="B445" t="s">
        <v>894</v>
      </c>
      <c r="C445" t="s">
        <v>1353</v>
      </c>
      <c r="D445" t="s">
        <v>2229</v>
      </c>
      <c r="E445" s="8">
        <v>25558</v>
      </c>
      <c r="F445" s="8">
        <v>25558</v>
      </c>
      <c r="G445" s="8">
        <v>0</v>
      </c>
      <c r="H445" s="8">
        <v>31341</v>
      </c>
      <c r="I445" s="8">
        <v>56031</v>
      </c>
      <c r="J445" s="8">
        <v>811.2</v>
      </c>
      <c r="K445" s="12">
        <v>47377.06</v>
      </c>
      <c r="L445" s="13">
        <v>164051.35999999999</v>
      </c>
      <c r="M445" s="13">
        <v>11051.38</v>
      </c>
      <c r="O445" s="14">
        <v>222479.8</v>
      </c>
      <c r="P445" s="12">
        <v>0</v>
      </c>
      <c r="R445" s="14">
        <v>0</v>
      </c>
      <c r="S445" s="15">
        <v>222479.8</v>
      </c>
      <c r="T445" s="15"/>
    </row>
    <row r="446" spans="1:20">
      <c r="A446" t="s">
        <v>2230</v>
      </c>
      <c r="B446" t="s">
        <v>896</v>
      </c>
      <c r="C446" t="s">
        <v>1356</v>
      </c>
      <c r="D446" t="s">
        <v>2231</v>
      </c>
      <c r="E446" s="8">
        <v>10271</v>
      </c>
      <c r="F446" s="8">
        <v>10271</v>
      </c>
      <c r="G446" s="8">
        <v>0</v>
      </c>
      <c r="H446" s="8">
        <v>0</v>
      </c>
      <c r="I446" s="8">
        <v>0</v>
      </c>
      <c r="J446" s="8">
        <v>49.42</v>
      </c>
      <c r="K446" s="12" t="s">
        <v>1358</v>
      </c>
      <c r="L446" s="13" t="s">
        <v>1358</v>
      </c>
      <c r="M446" s="13" t="s">
        <v>1358</v>
      </c>
      <c r="O446" s="14">
        <v>0</v>
      </c>
      <c r="P446" s="12">
        <v>21474.39</v>
      </c>
      <c r="R446" s="14">
        <v>21474.39</v>
      </c>
      <c r="S446" s="15">
        <v>21474.39</v>
      </c>
      <c r="T446" s="15"/>
    </row>
    <row r="447" spans="1:20">
      <c r="A447" t="s">
        <v>2232</v>
      </c>
      <c r="B447" t="s">
        <v>898</v>
      </c>
      <c r="C447" t="s">
        <v>1356</v>
      </c>
      <c r="D447" t="s">
        <v>2233</v>
      </c>
      <c r="E447" s="8">
        <v>4568</v>
      </c>
      <c r="F447" s="8">
        <v>4568</v>
      </c>
      <c r="G447" s="8">
        <v>0</v>
      </c>
      <c r="H447" s="8">
        <v>0</v>
      </c>
      <c r="I447" s="8">
        <v>0</v>
      </c>
      <c r="J447" s="8">
        <v>22.32</v>
      </c>
      <c r="K447" s="12" t="s">
        <v>1358</v>
      </c>
      <c r="L447" s="13" t="s">
        <v>1358</v>
      </c>
      <c r="M447" s="13" t="s">
        <v>1358</v>
      </c>
      <c r="O447" s="14">
        <v>0</v>
      </c>
      <c r="P447" s="12">
        <v>9550.68</v>
      </c>
      <c r="R447" s="14">
        <v>9550.68</v>
      </c>
      <c r="S447" s="15">
        <v>9550.68</v>
      </c>
      <c r="T447" s="15"/>
    </row>
    <row r="448" spans="1:20">
      <c r="A448" t="s">
        <v>2234</v>
      </c>
      <c r="B448" t="s">
        <v>900</v>
      </c>
      <c r="C448" t="s">
        <v>1356</v>
      </c>
      <c r="D448" t="s">
        <v>2235</v>
      </c>
      <c r="E448" s="8">
        <v>2222</v>
      </c>
      <c r="F448" s="8">
        <v>2222</v>
      </c>
      <c r="G448" s="8">
        <v>0</v>
      </c>
      <c r="H448" s="8">
        <v>0</v>
      </c>
      <c r="I448" s="8">
        <v>0</v>
      </c>
      <c r="J448" s="8">
        <v>16.16</v>
      </c>
      <c r="K448" s="12" t="s">
        <v>1358</v>
      </c>
      <c r="L448" s="13" t="s">
        <v>1358</v>
      </c>
      <c r="M448" s="13" t="s">
        <v>1358</v>
      </c>
      <c r="O448" s="14">
        <v>0</v>
      </c>
      <c r="P448" s="12">
        <v>4645.71</v>
      </c>
      <c r="R448" s="14">
        <v>4645.71</v>
      </c>
      <c r="S448" s="15">
        <v>4645.71</v>
      </c>
      <c r="T448" s="15"/>
    </row>
    <row r="449" spans="1:20">
      <c r="A449" t="s">
        <v>2236</v>
      </c>
      <c r="B449" t="s">
        <v>902</v>
      </c>
      <c r="C449" t="s">
        <v>1356</v>
      </c>
      <c r="D449" t="s">
        <v>2237</v>
      </c>
      <c r="E449" s="8">
        <v>2438</v>
      </c>
      <c r="F449" s="8">
        <v>2438</v>
      </c>
      <c r="G449" s="8">
        <v>0</v>
      </c>
      <c r="H449" s="8">
        <v>0</v>
      </c>
      <c r="I449" s="8">
        <v>0</v>
      </c>
      <c r="J449" s="8">
        <v>14.11</v>
      </c>
      <c r="K449" s="12" t="s">
        <v>1358</v>
      </c>
      <c r="L449" s="13" t="s">
        <v>1358</v>
      </c>
      <c r="M449" s="13" t="s">
        <v>1358</v>
      </c>
      <c r="O449" s="14">
        <v>0</v>
      </c>
      <c r="P449" s="12">
        <v>5097.32</v>
      </c>
      <c r="R449" s="14">
        <v>5097.32</v>
      </c>
      <c r="S449" s="15">
        <v>5097.32</v>
      </c>
      <c r="T449" s="15"/>
    </row>
    <row r="450" spans="1:20">
      <c r="A450" t="s">
        <v>2238</v>
      </c>
      <c r="B450" t="s">
        <v>904</v>
      </c>
      <c r="C450" t="s">
        <v>1356</v>
      </c>
      <c r="D450" t="s">
        <v>2239</v>
      </c>
      <c r="E450" s="8">
        <v>487</v>
      </c>
      <c r="F450" s="8">
        <v>487</v>
      </c>
      <c r="G450" s="8">
        <v>0</v>
      </c>
      <c r="H450" s="8">
        <v>0</v>
      </c>
      <c r="I450" s="8">
        <v>0</v>
      </c>
      <c r="J450" s="8">
        <v>3.09</v>
      </c>
      <c r="K450" s="12" t="s">
        <v>1358</v>
      </c>
      <c r="L450" s="13" t="s">
        <v>1358</v>
      </c>
      <c r="M450" s="13" t="s">
        <v>1358</v>
      </c>
      <c r="O450" s="14">
        <v>0</v>
      </c>
      <c r="P450" s="12">
        <v>1018.21</v>
      </c>
      <c r="R450" s="14">
        <v>1018.21</v>
      </c>
      <c r="S450" s="15">
        <v>1018.21</v>
      </c>
      <c r="T450" s="15"/>
    </row>
    <row r="451" spans="1:20">
      <c r="A451" t="s">
        <v>2240</v>
      </c>
      <c r="B451" t="s">
        <v>906</v>
      </c>
      <c r="C451" t="s">
        <v>1356</v>
      </c>
      <c r="D451" t="s">
        <v>2241</v>
      </c>
      <c r="E451" s="8">
        <v>1322</v>
      </c>
      <c r="F451" s="8">
        <v>1322</v>
      </c>
      <c r="G451" s="8">
        <v>0</v>
      </c>
      <c r="H451" s="8">
        <v>0</v>
      </c>
      <c r="I451" s="8">
        <v>0</v>
      </c>
      <c r="J451" s="8">
        <v>13.79</v>
      </c>
      <c r="K451" s="12" t="s">
        <v>1358</v>
      </c>
      <c r="L451" s="13" t="s">
        <v>1358</v>
      </c>
      <c r="M451" s="13" t="s">
        <v>1358</v>
      </c>
      <c r="O451" s="14">
        <v>0</v>
      </c>
      <c r="P451" s="12">
        <v>2764.01</v>
      </c>
      <c r="R451" s="14">
        <v>2764.01</v>
      </c>
      <c r="S451" s="15">
        <v>2764.01</v>
      </c>
      <c r="T451" s="15"/>
    </row>
    <row r="452" spans="1:20">
      <c r="A452" t="s">
        <v>2242</v>
      </c>
      <c r="B452" t="s">
        <v>908</v>
      </c>
      <c r="C452" t="s">
        <v>1353</v>
      </c>
      <c r="D452" t="s">
        <v>2243</v>
      </c>
      <c r="E452" s="8">
        <v>3692</v>
      </c>
      <c r="F452" s="8">
        <v>3692</v>
      </c>
      <c r="G452" s="8">
        <v>0</v>
      </c>
      <c r="H452" s="8">
        <v>4159</v>
      </c>
      <c r="I452" s="8">
        <v>7752</v>
      </c>
      <c r="J452" s="8">
        <v>135.1</v>
      </c>
      <c r="K452" s="12">
        <v>6554.71</v>
      </c>
      <c r="L452" s="13">
        <v>27321.67</v>
      </c>
      <c r="M452" s="13">
        <v>11051.38</v>
      </c>
      <c r="O452" s="14">
        <v>44927.76</v>
      </c>
      <c r="P452" s="12">
        <v>0</v>
      </c>
      <c r="R452" s="14">
        <v>0</v>
      </c>
      <c r="S452" s="15">
        <v>44927.76</v>
      </c>
      <c r="T452" s="15"/>
    </row>
    <row r="453" spans="1:20">
      <c r="A453" t="s">
        <v>2244</v>
      </c>
      <c r="B453" t="s">
        <v>910</v>
      </c>
      <c r="C453" t="s">
        <v>1356</v>
      </c>
      <c r="D453" t="s">
        <v>2245</v>
      </c>
      <c r="E453" s="8">
        <v>2248</v>
      </c>
      <c r="F453" s="8">
        <v>2248</v>
      </c>
      <c r="G453" s="8">
        <v>0</v>
      </c>
      <c r="H453" s="8">
        <v>0</v>
      </c>
      <c r="I453" s="8">
        <v>0</v>
      </c>
      <c r="J453" s="8">
        <v>11.96</v>
      </c>
      <c r="K453" s="12" t="s">
        <v>1358</v>
      </c>
      <c r="L453" s="13" t="s">
        <v>1358</v>
      </c>
      <c r="M453" s="13" t="s">
        <v>1358</v>
      </c>
      <c r="O453" s="14">
        <v>0</v>
      </c>
      <c r="P453" s="12">
        <v>4700.07</v>
      </c>
      <c r="R453" s="14">
        <v>4700.07</v>
      </c>
      <c r="S453" s="15">
        <v>4700.07</v>
      </c>
      <c r="T453" s="15"/>
    </row>
    <row r="454" spans="1:20">
      <c r="A454" t="s">
        <v>2246</v>
      </c>
      <c r="B454" t="s">
        <v>912</v>
      </c>
      <c r="C454" t="s">
        <v>1353</v>
      </c>
      <c r="D454" t="s">
        <v>2247</v>
      </c>
      <c r="E454" s="8">
        <v>11830</v>
      </c>
      <c r="F454" s="8">
        <v>11830</v>
      </c>
      <c r="G454" s="8">
        <v>0</v>
      </c>
      <c r="H454" s="8">
        <v>12046</v>
      </c>
      <c r="I454" s="8">
        <v>25092</v>
      </c>
      <c r="J454" s="8">
        <v>591.41999999999996</v>
      </c>
      <c r="K454" s="12">
        <v>21216.560000000001</v>
      </c>
      <c r="L454" s="13">
        <v>119604.6</v>
      </c>
      <c r="M454" s="13">
        <v>11051.38</v>
      </c>
      <c r="O454" s="14">
        <v>151872.54</v>
      </c>
      <c r="P454" s="12">
        <v>0</v>
      </c>
      <c r="R454" s="14">
        <v>0</v>
      </c>
      <c r="S454" s="15">
        <v>151872.54</v>
      </c>
      <c r="T454" s="15"/>
    </row>
    <row r="455" spans="1:20">
      <c r="A455" t="s">
        <v>2248</v>
      </c>
      <c r="B455" t="s">
        <v>914</v>
      </c>
      <c r="C455" t="s">
        <v>1356</v>
      </c>
      <c r="D455" t="s">
        <v>2249</v>
      </c>
      <c r="E455" s="8">
        <v>1722</v>
      </c>
      <c r="F455" s="8">
        <v>1722</v>
      </c>
      <c r="G455" s="8">
        <v>0</v>
      </c>
      <c r="H455" s="8">
        <v>0</v>
      </c>
      <c r="I455" s="8">
        <v>0</v>
      </c>
      <c r="J455" s="8">
        <v>19.28</v>
      </c>
      <c r="K455" s="12" t="s">
        <v>1358</v>
      </c>
      <c r="L455" s="13" t="s">
        <v>1358</v>
      </c>
      <c r="M455" s="13" t="s">
        <v>1358</v>
      </c>
      <c r="O455" s="14">
        <v>0</v>
      </c>
      <c r="P455" s="12">
        <v>3600.32</v>
      </c>
      <c r="R455" s="14">
        <v>3600.32</v>
      </c>
      <c r="S455" s="15">
        <v>3600.32</v>
      </c>
      <c r="T455" s="15"/>
    </row>
    <row r="456" spans="1:20">
      <c r="A456" t="s">
        <v>2250</v>
      </c>
      <c r="B456" t="s">
        <v>916</v>
      </c>
      <c r="C456" t="s">
        <v>1356</v>
      </c>
      <c r="D456" t="s">
        <v>2251</v>
      </c>
      <c r="E456" s="8">
        <v>2108</v>
      </c>
      <c r="F456" s="8">
        <v>2108</v>
      </c>
      <c r="G456" s="8">
        <v>0</v>
      </c>
      <c r="H456" s="8">
        <v>0</v>
      </c>
      <c r="I456" s="8">
        <v>0</v>
      </c>
      <c r="J456" s="8">
        <v>19.5</v>
      </c>
      <c r="K456" s="12" t="s">
        <v>1358</v>
      </c>
      <c r="L456" s="13" t="s">
        <v>1358</v>
      </c>
      <c r="M456" s="13" t="s">
        <v>1358</v>
      </c>
      <c r="O456" s="14">
        <v>0</v>
      </c>
      <c r="P456" s="12">
        <v>4407.3599999999997</v>
      </c>
      <c r="R456" s="14">
        <v>4407.3599999999997</v>
      </c>
      <c r="S456" s="15">
        <v>4407.3599999999997</v>
      </c>
      <c r="T456" s="15"/>
    </row>
    <row r="457" spans="1:20">
      <c r="A457" t="s">
        <v>2252</v>
      </c>
      <c r="B457" t="s">
        <v>918</v>
      </c>
      <c r="C457" t="s">
        <v>1356</v>
      </c>
      <c r="D457" t="s">
        <v>2253</v>
      </c>
      <c r="E457" s="8">
        <v>3666</v>
      </c>
      <c r="F457" s="8">
        <v>3666</v>
      </c>
      <c r="G457" s="8">
        <v>0</v>
      </c>
      <c r="H457" s="8">
        <v>0</v>
      </c>
      <c r="I457" s="8">
        <v>0</v>
      </c>
      <c r="J457" s="8">
        <v>24.26</v>
      </c>
      <c r="K457" s="12" t="s">
        <v>1358</v>
      </c>
      <c r="L457" s="13" t="s">
        <v>1358</v>
      </c>
      <c r="M457" s="13" t="s">
        <v>1358</v>
      </c>
      <c r="O457" s="14">
        <v>0</v>
      </c>
      <c r="P457" s="12">
        <v>7664.8</v>
      </c>
      <c r="R457" s="14">
        <v>7664.8</v>
      </c>
      <c r="S457" s="15">
        <v>7664.8</v>
      </c>
      <c r="T457" s="15"/>
    </row>
    <row r="458" spans="1:20">
      <c r="A458" t="s">
        <v>2254</v>
      </c>
      <c r="B458" t="s">
        <v>920</v>
      </c>
      <c r="C458" t="s">
        <v>1356</v>
      </c>
      <c r="D458" t="s">
        <v>2255</v>
      </c>
      <c r="E458" s="8">
        <v>541</v>
      </c>
      <c r="F458" s="8">
        <v>541</v>
      </c>
      <c r="G458" s="8">
        <v>0</v>
      </c>
      <c r="H458" s="8">
        <v>0</v>
      </c>
      <c r="I458" s="8">
        <v>0</v>
      </c>
      <c r="J458" s="8">
        <v>8.24</v>
      </c>
      <c r="K458" s="12" t="s">
        <v>1358</v>
      </c>
      <c r="L458" s="13" t="s">
        <v>1358</v>
      </c>
      <c r="M458" s="13" t="s">
        <v>1358</v>
      </c>
      <c r="O458" s="14">
        <v>0</v>
      </c>
      <c r="P458" s="12">
        <v>1131.1099999999999</v>
      </c>
      <c r="R458" s="14">
        <v>1131.1099999999999</v>
      </c>
      <c r="S458" s="15">
        <v>1131.1099999999999</v>
      </c>
      <c r="T458" s="15"/>
    </row>
    <row r="459" spans="1:20">
      <c r="A459" t="s">
        <v>2256</v>
      </c>
      <c r="B459" t="s">
        <v>922</v>
      </c>
      <c r="C459" t="s">
        <v>1353</v>
      </c>
      <c r="D459" t="s">
        <v>2257</v>
      </c>
      <c r="E459" s="8">
        <v>18025</v>
      </c>
      <c r="F459" s="8">
        <v>18025</v>
      </c>
      <c r="G459" s="8">
        <v>0</v>
      </c>
      <c r="H459" s="8">
        <v>14346</v>
      </c>
      <c r="I459" s="8">
        <v>28458</v>
      </c>
      <c r="J459" s="8">
        <v>625.04999999999995</v>
      </c>
      <c r="K459" s="12">
        <v>24062.69</v>
      </c>
      <c r="L459" s="13">
        <v>126405.7</v>
      </c>
      <c r="M459" s="13">
        <v>11051.38</v>
      </c>
      <c r="O459" s="14">
        <v>161519.76999999999</v>
      </c>
      <c r="P459" s="12">
        <v>0</v>
      </c>
      <c r="R459" s="14">
        <v>0</v>
      </c>
      <c r="S459" s="15">
        <v>161519.76999999999</v>
      </c>
      <c r="T459" s="15"/>
    </row>
    <row r="460" spans="1:20">
      <c r="A460" t="s">
        <v>2258</v>
      </c>
      <c r="B460" t="s">
        <v>924</v>
      </c>
      <c r="C460" t="s">
        <v>1356</v>
      </c>
      <c r="D460" t="s">
        <v>2259</v>
      </c>
      <c r="E460" s="8">
        <v>842</v>
      </c>
      <c r="F460" s="8">
        <v>842</v>
      </c>
      <c r="G460" s="8">
        <v>0</v>
      </c>
      <c r="H460" s="8">
        <v>0</v>
      </c>
      <c r="I460" s="8">
        <v>0</v>
      </c>
      <c r="J460" s="8">
        <v>6.06</v>
      </c>
      <c r="K460" s="12" t="s">
        <v>1358</v>
      </c>
      <c r="L460" s="13" t="s">
        <v>1358</v>
      </c>
      <c r="M460" s="13" t="s">
        <v>1358</v>
      </c>
      <c r="O460" s="14">
        <v>0</v>
      </c>
      <c r="P460" s="12">
        <v>1760.44</v>
      </c>
      <c r="R460" s="14">
        <v>1760.44</v>
      </c>
      <c r="S460" s="15">
        <v>1760.44</v>
      </c>
      <c r="T460" s="15"/>
    </row>
    <row r="461" spans="1:20">
      <c r="A461" t="s">
        <v>2260</v>
      </c>
      <c r="B461" t="s">
        <v>926</v>
      </c>
      <c r="C461" t="s">
        <v>1356</v>
      </c>
      <c r="D461" t="s">
        <v>2261</v>
      </c>
      <c r="E461" s="8">
        <v>2454</v>
      </c>
      <c r="F461" s="8">
        <v>2454</v>
      </c>
      <c r="G461" s="8">
        <v>0</v>
      </c>
      <c r="H461" s="8">
        <v>0</v>
      </c>
      <c r="I461" s="8">
        <v>0</v>
      </c>
      <c r="J461" s="8">
        <v>18.12</v>
      </c>
      <c r="K461" s="12" t="s">
        <v>1358</v>
      </c>
      <c r="L461" s="13" t="s">
        <v>1358</v>
      </c>
      <c r="M461" s="13" t="s">
        <v>1358</v>
      </c>
      <c r="O461" s="14">
        <v>0</v>
      </c>
      <c r="P461" s="12">
        <v>5130.7700000000004</v>
      </c>
      <c r="R461" s="14">
        <v>5130.7700000000004</v>
      </c>
      <c r="S461" s="15">
        <v>5130.7700000000004</v>
      </c>
      <c r="T461" s="15"/>
    </row>
    <row r="462" spans="1:20">
      <c r="A462" t="s">
        <v>2262</v>
      </c>
      <c r="B462" t="s">
        <v>928</v>
      </c>
      <c r="C462" t="s">
        <v>1353</v>
      </c>
      <c r="D462" t="s">
        <v>2263</v>
      </c>
      <c r="E462" s="8">
        <v>11283</v>
      </c>
      <c r="F462" s="8">
        <v>11283</v>
      </c>
      <c r="G462" s="8">
        <v>0</v>
      </c>
      <c r="H462" s="8">
        <v>9273</v>
      </c>
      <c r="I462" s="8">
        <v>19929</v>
      </c>
      <c r="J462" s="8">
        <v>732.91</v>
      </c>
      <c r="K462" s="12">
        <v>16850.98</v>
      </c>
      <c r="L462" s="13">
        <v>148218.54</v>
      </c>
      <c r="M462" s="13">
        <v>11051.38</v>
      </c>
      <c r="O462" s="14">
        <v>176120.9</v>
      </c>
      <c r="P462" s="12">
        <v>0</v>
      </c>
      <c r="R462" s="14">
        <v>0</v>
      </c>
      <c r="S462" s="15">
        <v>176120.9</v>
      </c>
      <c r="T462" s="15"/>
    </row>
    <row r="463" spans="1:20">
      <c r="A463" t="s">
        <v>2264</v>
      </c>
      <c r="B463" t="s">
        <v>930</v>
      </c>
      <c r="C463" t="s">
        <v>1356</v>
      </c>
      <c r="D463" t="s">
        <v>2265</v>
      </c>
      <c r="E463" s="8">
        <v>269</v>
      </c>
      <c r="F463" s="8">
        <v>269</v>
      </c>
      <c r="G463" s="8">
        <v>0</v>
      </c>
      <c r="H463" s="8">
        <v>0</v>
      </c>
      <c r="I463" s="8">
        <v>0</v>
      </c>
      <c r="J463" s="8">
        <v>3.7</v>
      </c>
      <c r="K463" s="12" t="s">
        <v>1358</v>
      </c>
      <c r="L463" s="13" t="s">
        <v>1358</v>
      </c>
      <c r="M463" s="13" t="s">
        <v>1358</v>
      </c>
      <c r="O463" s="14">
        <v>0</v>
      </c>
      <c r="P463" s="12">
        <v>562.41999999999996</v>
      </c>
      <c r="R463" s="14">
        <v>562.41999999999996</v>
      </c>
      <c r="S463" s="15">
        <v>562.41999999999996</v>
      </c>
      <c r="T463" s="15"/>
    </row>
    <row r="464" spans="1:20">
      <c r="A464" t="s">
        <v>2266</v>
      </c>
      <c r="B464" t="s">
        <v>932</v>
      </c>
      <c r="C464" t="s">
        <v>1356</v>
      </c>
      <c r="D464" t="s">
        <v>2267</v>
      </c>
      <c r="E464" s="8">
        <v>274</v>
      </c>
      <c r="F464" s="8">
        <v>274</v>
      </c>
      <c r="G464" s="8">
        <v>0</v>
      </c>
      <c r="H464" s="8">
        <v>0</v>
      </c>
      <c r="I464" s="8">
        <v>0</v>
      </c>
      <c r="J464" s="8">
        <v>2.37</v>
      </c>
      <c r="K464" s="12" t="s">
        <v>1358</v>
      </c>
      <c r="L464" s="13" t="s">
        <v>1358</v>
      </c>
      <c r="M464" s="13" t="s">
        <v>1358</v>
      </c>
      <c r="O464" s="14">
        <v>0</v>
      </c>
      <c r="P464" s="12">
        <v>572.87</v>
      </c>
      <c r="R464" s="14">
        <v>572.87</v>
      </c>
      <c r="S464" s="15">
        <v>572.87</v>
      </c>
      <c r="T464" s="15"/>
    </row>
    <row r="465" spans="1:20">
      <c r="A465" t="s">
        <v>2268</v>
      </c>
      <c r="B465" t="s">
        <v>934</v>
      </c>
      <c r="C465" t="s">
        <v>1356</v>
      </c>
      <c r="D465" t="s">
        <v>2269</v>
      </c>
      <c r="E465" s="8">
        <v>921</v>
      </c>
      <c r="F465" s="8">
        <v>921</v>
      </c>
      <c r="G465" s="8">
        <v>0</v>
      </c>
      <c r="H465" s="8">
        <v>0</v>
      </c>
      <c r="I465" s="8">
        <v>0</v>
      </c>
      <c r="J465" s="8">
        <v>11.03</v>
      </c>
      <c r="K465" s="12" t="s">
        <v>1358</v>
      </c>
      <c r="L465" s="13" t="s">
        <v>1358</v>
      </c>
      <c r="M465" s="13" t="s">
        <v>1358</v>
      </c>
      <c r="O465" s="14">
        <v>0</v>
      </c>
      <c r="P465" s="12">
        <v>1925.61</v>
      </c>
      <c r="R465" s="14">
        <v>1925.61</v>
      </c>
      <c r="S465" s="15">
        <v>1925.61</v>
      </c>
      <c r="T465" s="15"/>
    </row>
    <row r="466" spans="1:20">
      <c r="A466" t="s">
        <v>2270</v>
      </c>
      <c r="B466" t="s">
        <v>936</v>
      </c>
      <c r="C466" t="s">
        <v>1356</v>
      </c>
      <c r="D466" t="s">
        <v>2271</v>
      </c>
      <c r="E466" s="8">
        <v>2510</v>
      </c>
      <c r="F466" s="8">
        <v>2510</v>
      </c>
      <c r="G466" s="8">
        <v>0</v>
      </c>
      <c r="H466" s="8">
        <v>0</v>
      </c>
      <c r="I466" s="8">
        <v>0</v>
      </c>
      <c r="J466" s="8">
        <v>18.61</v>
      </c>
      <c r="K466" s="12" t="s">
        <v>1358</v>
      </c>
      <c r="L466" s="13" t="s">
        <v>1358</v>
      </c>
      <c r="M466" s="13" t="s">
        <v>1358</v>
      </c>
      <c r="O466" s="14">
        <v>0</v>
      </c>
      <c r="P466" s="12">
        <v>5247.86</v>
      </c>
      <c r="R466" s="14">
        <v>5247.86</v>
      </c>
      <c r="S466" s="15">
        <v>5247.86</v>
      </c>
      <c r="T466" s="15"/>
    </row>
    <row r="467" spans="1:20">
      <c r="A467" t="s">
        <v>2272</v>
      </c>
      <c r="B467" t="s">
        <v>938</v>
      </c>
      <c r="C467" t="s">
        <v>1356</v>
      </c>
      <c r="D467" t="s">
        <v>2273</v>
      </c>
      <c r="E467" s="8">
        <v>636</v>
      </c>
      <c r="F467" s="8">
        <v>636</v>
      </c>
      <c r="G467" s="8">
        <v>0</v>
      </c>
      <c r="H467" s="8">
        <v>0</v>
      </c>
      <c r="I467" s="8">
        <v>0</v>
      </c>
      <c r="J467" s="8">
        <v>5.56</v>
      </c>
      <c r="K467" s="12" t="s">
        <v>1358</v>
      </c>
      <c r="L467" s="13" t="s">
        <v>1358</v>
      </c>
      <c r="M467" s="13" t="s">
        <v>1358</v>
      </c>
      <c r="O467" s="14">
        <v>0</v>
      </c>
      <c r="P467" s="12">
        <v>1329.74</v>
      </c>
      <c r="R467" s="14">
        <v>1329.74</v>
      </c>
      <c r="S467" s="15">
        <v>1329.74</v>
      </c>
      <c r="T467" s="15"/>
    </row>
    <row r="468" spans="1:20">
      <c r="A468" t="s">
        <v>2274</v>
      </c>
      <c r="B468" t="s">
        <v>940</v>
      </c>
      <c r="C468" t="s">
        <v>1356</v>
      </c>
      <c r="D468" t="s">
        <v>2275</v>
      </c>
      <c r="E468" s="8">
        <v>263</v>
      </c>
      <c r="F468" s="8">
        <v>263</v>
      </c>
      <c r="G468" s="8">
        <v>0</v>
      </c>
      <c r="H468" s="8">
        <v>0</v>
      </c>
      <c r="I468" s="8">
        <v>0</v>
      </c>
      <c r="J468" s="8">
        <v>4.21</v>
      </c>
      <c r="K468" s="12" t="s">
        <v>1358</v>
      </c>
      <c r="L468" s="13" t="s">
        <v>1358</v>
      </c>
      <c r="M468" s="13" t="s">
        <v>1358</v>
      </c>
      <c r="O468" s="14">
        <v>0</v>
      </c>
      <c r="P468" s="12">
        <v>549.87</v>
      </c>
      <c r="R468" s="14">
        <v>549.87</v>
      </c>
      <c r="S468" s="15">
        <v>549.87</v>
      </c>
      <c r="T468" s="15"/>
    </row>
    <row r="469" spans="1:20">
      <c r="A469" t="s">
        <v>2276</v>
      </c>
      <c r="B469" t="s">
        <v>942</v>
      </c>
      <c r="C469" t="s">
        <v>1353</v>
      </c>
      <c r="D469" t="s">
        <v>2277</v>
      </c>
      <c r="E469" s="8">
        <v>9793</v>
      </c>
      <c r="F469" s="8">
        <v>9793</v>
      </c>
      <c r="G469" s="8">
        <v>0</v>
      </c>
      <c r="H469" s="8">
        <v>12414</v>
      </c>
      <c r="I469" s="8">
        <v>24258</v>
      </c>
      <c r="J469" s="8">
        <v>484.45</v>
      </c>
      <c r="K469" s="12">
        <v>20511.37</v>
      </c>
      <c r="L469" s="13">
        <v>97971.75</v>
      </c>
      <c r="M469" s="13">
        <v>11051.38</v>
      </c>
      <c r="O469" s="14">
        <v>129534.5</v>
      </c>
      <c r="P469" s="12">
        <v>0</v>
      </c>
      <c r="R469" s="14">
        <v>0</v>
      </c>
      <c r="S469" s="15">
        <v>129534.5</v>
      </c>
      <c r="T469" s="15"/>
    </row>
    <row r="470" spans="1:20">
      <c r="A470" t="s">
        <v>2278</v>
      </c>
      <c r="B470" t="s">
        <v>944</v>
      </c>
      <c r="C470" t="s">
        <v>1356</v>
      </c>
      <c r="D470" t="s">
        <v>2279</v>
      </c>
      <c r="E470" s="8">
        <v>7506</v>
      </c>
      <c r="F470" s="8">
        <v>7506</v>
      </c>
      <c r="G470" s="8">
        <v>0</v>
      </c>
      <c r="H470" s="8">
        <v>0</v>
      </c>
      <c r="I470" s="8">
        <v>0</v>
      </c>
      <c r="J470" s="8">
        <v>47.67</v>
      </c>
      <c r="K470" s="12" t="s">
        <v>1358</v>
      </c>
      <c r="L470" s="13" t="s">
        <v>1358</v>
      </c>
      <c r="M470" s="13" t="s">
        <v>1358</v>
      </c>
      <c r="O470" s="14">
        <v>0</v>
      </c>
      <c r="P470" s="12">
        <v>15693.39</v>
      </c>
      <c r="R470" s="14">
        <v>15693.39</v>
      </c>
      <c r="S470" s="15">
        <v>15693.39</v>
      </c>
      <c r="T470" s="15"/>
    </row>
    <row r="471" spans="1:20">
      <c r="A471" t="s">
        <v>2280</v>
      </c>
      <c r="B471" t="s">
        <v>946</v>
      </c>
      <c r="C471" t="s">
        <v>1356</v>
      </c>
      <c r="D471" t="s">
        <v>2281</v>
      </c>
      <c r="E471" s="8">
        <v>1524</v>
      </c>
      <c r="F471" s="8">
        <v>1524</v>
      </c>
      <c r="G471" s="8">
        <v>0</v>
      </c>
      <c r="H471" s="8">
        <v>0</v>
      </c>
      <c r="I471" s="8">
        <v>0</v>
      </c>
      <c r="J471" s="8">
        <v>14.75</v>
      </c>
      <c r="K471" s="12" t="s">
        <v>1358</v>
      </c>
      <c r="L471" s="13" t="s">
        <v>1358</v>
      </c>
      <c r="M471" s="13" t="s">
        <v>1358</v>
      </c>
      <c r="O471" s="14">
        <v>0</v>
      </c>
      <c r="P471" s="12">
        <v>3186.35</v>
      </c>
      <c r="R471" s="14">
        <v>3186.35</v>
      </c>
      <c r="S471" s="15">
        <v>3186.35</v>
      </c>
      <c r="T471" s="15"/>
    </row>
    <row r="472" spans="1:20">
      <c r="A472" t="s">
        <v>2282</v>
      </c>
      <c r="B472" t="s">
        <v>948</v>
      </c>
      <c r="C472" t="s">
        <v>1356</v>
      </c>
      <c r="D472" t="s">
        <v>2283</v>
      </c>
      <c r="E472" s="8">
        <v>347</v>
      </c>
      <c r="F472" s="8">
        <v>347</v>
      </c>
      <c r="G472" s="8">
        <v>0</v>
      </c>
      <c r="H472" s="8">
        <v>0</v>
      </c>
      <c r="I472" s="8">
        <v>0</v>
      </c>
      <c r="J472" s="8">
        <v>3.64</v>
      </c>
      <c r="K472" s="12" t="s">
        <v>1358</v>
      </c>
      <c r="L472" s="13" t="s">
        <v>1358</v>
      </c>
      <c r="M472" s="13" t="s">
        <v>1358</v>
      </c>
      <c r="O472" s="14">
        <v>0</v>
      </c>
      <c r="P472" s="12">
        <v>725.5</v>
      </c>
      <c r="R472" s="14">
        <v>725.5</v>
      </c>
      <c r="S472" s="15">
        <v>725.5</v>
      </c>
      <c r="T472" s="15"/>
    </row>
    <row r="473" spans="1:20">
      <c r="A473" t="s">
        <v>2284</v>
      </c>
      <c r="B473" t="s">
        <v>950</v>
      </c>
      <c r="C473" t="s">
        <v>1353</v>
      </c>
      <c r="D473" t="s">
        <v>2285</v>
      </c>
      <c r="E473" s="8">
        <v>9010</v>
      </c>
      <c r="F473" s="8">
        <v>9010</v>
      </c>
      <c r="G473" s="8">
        <v>0</v>
      </c>
      <c r="H473" s="8">
        <v>8192</v>
      </c>
      <c r="I473" s="8">
        <v>17143</v>
      </c>
      <c r="J473" s="8">
        <v>544.88</v>
      </c>
      <c r="K473" s="12">
        <v>14495.28</v>
      </c>
      <c r="L473" s="13">
        <v>110192.68</v>
      </c>
      <c r="M473" s="13">
        <v>11051.38</v>
      </c>
      <c r="O473" s="14">
        <v>135739.34</v>
      </c>
      <c r="P473" s="12">
        <v>0</v>
      </c>
      <c r="R473" s="14">
        <v>0</v>
      </c>
      <c r="S473" s="15">
        <v>135739.34</v>
      </c>
      <c r="T473" s="15"/>
    </row>
    <row r="474" spans="1:20">
      <c r="A474" t="s">
        <v>2286</v>
      </c>
      <c r="B474" t="s">
        <v>952</v>
      </c>
      <c r="C474" t="s">
        <v>1356</v>
      </c>
      <c r="D474" t="s">
        <v>2287</v>
      </c>
      <c r="E474" s="8">
        <v>2304</v>
      </c>
      <c r="F474" s="8">
        <v>2304</v>
      </c>
      <c r="G474" s="8">
        <v>0</v>
      </c>
      <c r="H474" s="8">
        <v>0</v>
      </c>
      <c r="I474" s="8">
        <v>0</v>
      </c>
      <c r="J474" s="8">
        <v>18.920000000000002</v>
      </c>
      <c r="K474" s="12" t="s">
        <v>1358</v>
      </c>
      <c r="L474" s="13" t="s">
        <v>1358</v>
      </c>
      <c r="M474" s="13" t="s">
        <v>1358</v>
      </c>
      <c r="O474" s="14">
        <v>0</v>
      </c>
      <c r="P474" s="12">
        <v>4817.1499999999996</v>
      </c>
      <c r="R474" s="14">
        <v>4817.1499999999996</v>
      </c>
      <c r="S474" s="15">
        <v>4817.1499999999996</v>
      </c>
      <c r="T474" s="15"/>
    </row>
    <row r="475" spans="1:20">
      <c r="A475" t="s">
        <v>2288</v>
      </c>
      <c r="B475" t="s">
        <v>954</v>
      </c>
      <c r="C475" t="s">
        <v>1356</v>
      </c>
      <c r="D475" t="s">
        <v>2289</v>
      </c>
      <c r="E475" s="8">
        <v>172</v>
      </c>
      <c r="F475" s="8">
        <v>172</v>
      </c>
      <c r="G475" s="8">
        <v>0</v>
      </c>
      <c r="H475" s="8">
        <v>0</v>
      </c>
      <c r="I475" s="8">
        <v>0</v>
      </c>
      <c r="J475" s="8">
        <v>2.04</v>
      </c>
      <c r="K475" s="12" t="s">
        <v>1358</v>
      </c>
      <c r="L475" s="13" t="s">
        <v>1358</v>
      </c>
      <c r="M475" s="13" t="s">
        <v>1358</v>
      </c>
      <c r="O475" s="14">
        <v>0</v>
      </c>
      <c r="P475" s="12">
        <v>359.61</v>
      </c>
      <c r="R475" s="14">
        <v>359.61</v>
      </c>
      <c r="S475" s="15">
        <v>359.61</v>
      </c>
      <c r="T475" s="15"/>
    </row>
    <row r="476" spans="1:20">
      <c r="A476" t="s">
        <v>2290</v>
      </c>
      <c r="B476" t="s">
        <v>956</v>
      </c>
      <c r="C476" t="s">
        <v>1356</v>
      </c>
      <c r="D476" t="s">
        <v>2291</v>
      </c>
      <c r="E476" s="8">
        <v>764</v>
      </c>
      <c r="F476" s="8">
        <v>764</v>
      </c>
      <c r="G476" s="8">
        <v>0</v>
      </c>
      <c r="H476" s="8">
        <v>0</v>
      </c>
      <c r="I476" s="8">
        <v>0</v>
      </c>
      <c r="J476" s="8">
        <v>9.27</v>
      </c>
      <c r="K476" s="12" t="s">
        <v>1358</v>
      </c>
      <c r="L476" s="13" t="s">
        <v>1358</v>
      </c>
      <c r="M476" s="13" t="s">
        <v>1358</v>
      </c>
      <c r="O476" s="14">
        <v>0</v>
      </c>
      <c r="P476" s="12">
        <v>1597.36</v>
      </c>
      <c r="R476" s="14">
        <v>1597.36</v>
      </c>
      <c r="S476" s="15">
        <v>1597.36</v>
      </c>
      <c r="T476" s="15"/>
    </row>
    <row r="477" spans="1:20">
      <c r="A477" t="s">
        <v>2292</v>
      </c>
      <c r="B477" t="s">
        <v>958</v>
      </c>
      <c r="C477" t="s">
        <v>1353</v>
      </c>
      <c r="D477" t="s">
        <v>2293</v>
      </c>
      <c r="E477" s="8">
        <v>71254</v>
      </c>
      <c r="F477" s="8">
        <v>71254</v>
      </c>
      <c r="G477" s="8">
        <v>0</v>
      </c>
      <c r="H477" s="8">
        <v>119288</v>
      </c>
      <c r="I477" s="8">
        <v>177202</v>
      </c>
      <c r="J477" s="8">
        <v>790.93</v>
      </c>
      <c r="K477" s="12">
        <v>149833.29999999999</v>
      </c>
      <c r="L477" s="13">
        <v>159952.09</v>
      </c>
      <c r="M477" s="13">
        <v>11051.38</v>
      </c>
      <c r="O477" s="14">
        <v>320836.77</v>
      </c>
      <c r="P477" s="12">
        <v>0</v>
      </c>
      <c r="R477" s="14">
        <v>0</v>
      </c>
      <c r="S477" s="15">
        <v>320836.77</v>
      </c>
      <c r="T477" s="15"/>
    </row>
    <row r="478" spans="1:20">
      <c r="A478" t="s">
        <v>2294</v>
      </c>
      <c r="B478" t="s">
        <v>960</v>
      </c>
      <c r="C478" t="s">
        <v>1356</v>
      </c>
      <c r="D478" t="s">
        <v>2295</v>
      </c>
      <c r="E478" s="8">
        <v>34151</v>
      </c>
      <c r="F478" s="8">
        <v>34151</v>
      </c>
      <c r="G478" s="8">
        <v>0</v>
      </c>
      <c r="H478" s="8">
        <v>0</v>
      </c>
      <c r="I478" s="8">
        <v>0</v>
      </c>
      <c r="J478" s="8">
        <v>176.37</v>
      </c>
      <c r="K478" s="12" t="s">
        <v>1358</v>
      </c>
      <c r="L478" s="13" t="s">
        <v>1358</v>
      </c>
      <c r="M478" s="13" t="s">
        <v>1358</v>
      </c>
      <c r="O478" s="14">
        <v>0</v>
      </c>
      <c r="P478" s="12">
        <v>71402.19</v>
      </c>
      <c r="R478" s="14">
        <v>71402.19</v>
      </c>
      <c r="S478" s="15">
        <v>71402.19</v>
      </c>
      <c r="T478" s="15"/>
    </row>
    <row r="479" spans="1:20">
      <c r="A479" t="s">
        <v>2296</v>
      </c>
      <c r="B479" t="s">
        <v>962</v>
      </c>
      <c r="C479" t="s">
        <v>1356</v>
      </c>
      <c r="D479" t="s">
        <v>2297</v>
      </c>
      <c r="E479" s="8">
        <v>37926</v>
      </c>
      <c r="F479" s="8">
        <v>37926</v>
      </c>
      <c r="G479" s="8">
        <v>0</v>
      </c>
      <c r="H479" s="8">
        <v>0</v>
      </c>
      <c r="I479" s="8">
        <v>0</v>
      </c>
      <c r="J479" s="8">
        <v>162.59</v>
      </c>
      <c r="K479" s="12" t="s">
        <v>1358</v>
      </c>
      <c r="L479" s="13" t="s">
        <v>1358</v>
      </c>
      <c r="M479" s="13" t="s">
        <v>1358</v>
      </c>
      <c r="O479" s="14">
        <v>0</v>
      </c>
      <c r="P479" s="12">
        <v>79294.880000000005</v>
      </c>
      <c r="R479" s="14">
        <v>79294.880000000005</v>
      </c>
      <c r="S479" s="15">
        <v>79294.880000000005</v>
      </c>
      <c r="T479" s="15"/>
    </row>
    <row r="480" spans="1:20">
      <c r="A480" t="s">
        <v>2298</v>
      </c>
      <c r="B480" t="s">
        <v>964</v>
      </c>
      <c r="C480" t="s">
        <v>1356</v>
      </c>
      <c r="D480" t="s">
        <v>2299</v>
      </c>
      <c r="E480" s="8">
        <v>14241</v>
      </c>
      <c r="F480" s="8">
        <v>14241</v>
      </c>
      <c r="G480" s="8">
        <v>0</v>
      </c>
      <c r="H480" s="8">
        <v>0</v>
      </c>
      <c r="I480" s="8">
        <v>0</v>
      </c>
      <c r="J480" s="8">
        <v>79.459999999999994</v>
      </c>
      <c r="K480" s="12" t="s">
        <v>1358</v>
      </c>
      <c r="L480" s="13" t="s">
        <v>1358</v>
      </c>
      <c r="M480" s="13" t="s">
        <v>1358</v>
      </c>
      <c r="O480" s="14">
        <v>0</v>
      </c>
      <c r="P480" s="12">
        <v>29774.78</v>
      </c>
      <c r="R480" s="14">
        <v>29774.78</v>
      </c>
      <c r="S480" s="15">
        <v>29774.78</v>
      </c>
      <c r="T480" s="15"/>
    </row>
    <row r="481" spans="1:20">
      <c r="A481" t="s">
        <v>2300</v>
      </c>
      <c r="B481" t="s">
        <v>966</v>
      </c>
      <c r="C481" t="s">
        <v>1356</v>
      </c>
      <c r="D481" t="s">
        <v>2301</v>
      </c>
      <c r="E481" s="8">
        <v>599</v>
      </c>
      <c r="F481" s="8">
        <v>599</v>
      </c>
      <c r="G481" s="8">
        <v>0</v>
      </c>
      <c r="H481" s="8">
        <v>0</v>
      </c>
      <c r="I481" s="8">
        <v>0</v>
      </c>
      <c r="J481" s="8">
        <v>26.72</v>
      </c>
      <c r="K481" s="12" t="s">
        <v>1358</v>
      </c>
      <c r="L481" s="13" t="s">
        <v>1358</v>
      </c>
      <c r="M481" s="13" t="s">
        <v>1358</v>
      </c>
      <c r="O481" s="14">
        <v>0</v>
      </c>
      <c r="P481" s="12">
        <v>1252.3800000000001</v>
      </c>
      <c r="R481" s="14">
        <v>1252.3800000000001</v>
      </c>
      <c r="S481" s="15">
        <v>1252.3800000000001</v>
      </c>
      <c r="T481" s="15"/>
    </row>
    <row r="482" spans="1:20">
      <c r="A482" t="s">
        <v>2302</v>
      </c>
      <c r="B482" t="s">
        <v>968</v>
      </c>
      <c r="C482" t="s">
        <v>1356</v>
      </c>
      <c r="D482" t="s">
        <v>2303</v>
      </c>
      <c r="E482" s="8">
        <v>2055</v>
      </c>
      <c r="F482" s="8">
        <v>2055</v>
      </c>
      <c r="G482" s="8">
        <v>0</v>
      </c>
      <c r="H482" s="8">
        <v>0</v>
      </c>
      <c r="I482" s="8">
        <v>0</v>
      </c>
      <c r="J482" s="8">
        <v>15.63</v>
      </c>
      <c r="K482" s="12" t="s">
        <v>1358</v>
      </c>
      <c r="L482" s="13" t="s">
        <v>1358</v>
      </c>
      <c r="M482" s="13" t="s">
        <v>1358</v>
      </c>
      <c r="O482" s="14">
        <v>0</v>
      </c>
      <c r="P482" s="12">
        <v>4296.55</v>
      </c>
      <c r="R482" s="14">
        <v>4296.55</v>
      </c>
      <c r="S482" s="15">
        <v>4296.55</v>
      </c>
      <c r="T482" s="15"/>
    </row>
    <row r="483" spans="1:20">
      <c r="A483" t="s">
        <v>2304</v>
      </c>
      <c r="B483" t="s">
        <v>970</v>
      </c>
      <c r="C483" t="s">
        <v>1356</v>
      </c>
      <c r="D483" t="s">
        <v>2305</v>
      </c>
      <c r="E483" s="8">
        <v>234</v>
      </c>
      <c r="F483" s="8">
        <v>234</v>
      </c>
      <c r="G483" s="8">
        <v>0</v>
      </c>
      <c r="H483" s="8">
        <v>0</v>
      </c>
      <c r="I483" s="8">
        <v>0</v>
      </c>
      <c r="J483" s="8">
        <v>7.08</v>
      </c>
      <c r="K483" s="12" t="s">
        <v>1358</v>
      </c>
      <c r="L483" s="13" t="s">
        <v>1358</v>
      </c>
      <c r="M483" s="13" t="s">
        <v>1358</v>
      </c>
      <c r="O483" s="14">
        <v>0</v>
      </c>
      <c r="P483" s="12">
        <v>489.24</v>
      </c>
      <c r="R483" s="14">
        <v>489.24</v>
      </c>
      <c r="S483" s="15">
        <v>489.24</v>
      </c>
      <c r="T483" s="15"/>
    </row>
    <row r="484" spans="1:20">
      <c r="A484" t="s">
        <v>2306</v>
      </c>
      <c r="B484" t="s">
        <v>972</v>
      </c>
      <c r="C484" t="s">
        <v>1356</v>
      </c>
      <c r="D484" t="s">
        <v>2307</v>
      </c>
      <c r="E484" s="8">
        <v>3755</v>
      </c>
      <c r="F484" s="8">
        <v>3755</v>
      </c>
      <c r="G484" s="8">
        <v>0</v>
      </c>
      <c r="H484" s="8">
        <v>0</v>
      </c>
      <c r="I484" s="8">
        <v>0</v>
      </c>
      <c r="J484" s="8">
        <v>15.52</v>
      </c>
      <c r="K484" s="12" t="s">
        <v>1358</v>
      </c>
      <c r="L484" s="13" t="s">
        <v>1358</v>
      </c>
      <c r="M484" s="13" t="s">
        <v>1358</v>
      </c>
      <c r="O484" s="14">
        <v>0</v>
      </c>
      <c r="P484" s="12">
        <v>7850.87</v>
      </c>
      <c r="R484" s="14">
        <v>7850.87</v>
      </c>
      <c r="S484" s="15">
        <v>7850.87</v>
      </c>
      <c r="T484" s="15"/>
    </row>
    <row r="485" spans="1:20">
      <c r="A485" t="s">
        <v>2308</v>
      </c>
      <c r="B485" t="s">
        <v>974</v>
      </c>
      <c r="C485" t="s">
        <v>1356</v>
      </c>
      <c r="D485" t="s">
        <v>2309</v>
      </c>
      <c r="E485" s="8">
        <v>2028</v>
      </c>
      <c r="F485" s="8">
        <v>2028</v>
      </c>
      <c r="G485" s="8">
        <v>0</v>
      </c>
      <c r="H485" s="8">
        <v>0</v>
      </c>
      <c r="I485" s="8">
        <v>0</v>
      </c>
      <c r="J485" s="8">
        <v>10.61</v>
      </c>
      <c r="K485" s="12" t="s">
        <v>1358</v>
      </c>
      <c r="L485" s="13" t="s">
        <v>1358</v>
      </c>
      <c r="M485" s="13" t="s">
        <v>1358</v>
      </c>
      <c r="O485" s="14">
        <v>0</v>
      </c>
      <c r="P485" s="12">
        <v>4240.1000000000004</v>
      </c>
      <c r="R485" s="14">
        <v>4240.1000000000004</v>
      </c>
      <c r="S485" s="15">
        <v>4240.1000000000004</v>
      </c>
      <c r="T485" s="15"/>
    </row>
    <row r="486" spans="1:20">
      <c r="A486" t="s">
        <v>2310</v>
      </c>
      <c r="B486" t="s">
        <v>976</v>
      </c>
      <c r="C486" t="s">
        <v>1356</v>
      </c>
      <c r="D486" t="s">
        <v>2311</v>
      </c>
      <c r="E486" s="8">
        <v>1168</v>
      </c>
      <c r="F486" s="8">
        <v>1168</v>
      </c>
      <c r="G486" s="8">
        <v>0</v>
      </c>
      <c r="H486" s="8">
        <v>0</v>
      </c>
      <c r="I486" s="8">
        <v>0</v>
      </c>
      <c r="J486" s="8">
        <v>10.36</v>
      </c>
      <c r="K486" s="12" t="s">
        <v>1358</v>
      </c>
      <c r="L486" s="13" t="s">
        <v>1358</v>
      </c>
      <c r="M486" s="13" t="s">
        <v>1358</v>
      </c>
      <c r="O486" s="14">
        <v>0</v>
      </c>
      <c r="P486" s="12">
        <v>2442.0300000000002</v>
      </c>
      <c r="R486" s="14">
        <v>2442.0300000000002</v>
      </c>
      <c r="S486" s="15">
        <v>2442.0300000000002</v>
      </c>
      <c r="T486" s="15"/>
    </row>
    <row r="487" spans="1:20">
      <c r="A487" t="s">
        <v>2312</v>
      </c>
      <c r="B487" t="s">
        <v>978</v>
      </c>
      <c r="C487" t="s">
        <v>1356</v>
      </c>
      <c r="D487" t="s">
        <v>2313</v>
      </c>
      <c r="E487" s="8">
        <v>5210</v>
      </c>
      <c r="F487" s="8">
        <v>5210</v>
      </c>
      <c r="G487" s="8">
        <v>0</v>
      </c>
      <c r="H487" s="8">
        <v>0</v>
      </c>
      <c r="I487" s="8">
        <v>0</v>
      </c>
      <c r="J487" s="8">
        <v>39.14</v>
      </c>
      <c r="K487" s="12" t="s">
        <v>1358</v>
      </c>
      <c r="L487" s="13" t="s">
        <v>1358</v>
      </c>
      <c r="M487" s="13" t="s">
        <v>1358</v>
      </c>
      <c r="O487" s="14">
        <v>0</v>
      </c>
      <c r="P487" s="12">
        <v>10892.96</v>
      </c>
      <c r="R487" s="14">
        <v>10892.96</v>
      </c>
      <c r="S487" s="15">
        <v>10892.96</v>
      </c>
      <c r="T487" s="15"/>
    </row>
    <row r="488" spans="1:20">
      <c r="A488" t="s">
        <v>2314</v>
      </c>
      <c r="B488" t="s">
        <v>980</v>
      </c>
      <c r="C488" t="s">
        <v>1356</v>
      </c>
      <c r="D488" t="s">
        <v>2315</v>
      </c>
      <c r="E488" s="8">
        <v>594</v>
      </c>
      <c r="F488" s="8">
        <v>594</v>
      </c>
      <c r="G488" s="8">
        <v>0</v>
      </c>
      <c r="H488" s="8">
        <v>0</v>
      </c>
      <c r="I488" s="8">
        <v>0</v>
      </c>
      <c r="J488" s="8">
        <v>9.66</v>
      </c>
      <c r="K488" s="12" t="s">
        <v>1358</v>
      </c>
      <c r="L488" s="13" t="s">
        <v>1358</v>
      </c>
      <c r="M488" s="13" t="s">
        <v>1358</v>
      </c>
      <c r="O488" s="14">
        <v>0</v>
      </c>
      <c r="P488" s="12">
        <v>1241.92</v>
      </c>
      <c r="R488" s="14">
        <v>1241.92</v>
      </c>
      <c r="S488" s="15">
        <v>1241.92</v>
      </c>
      <c r="T488" s="15"/>
    </row>
    <row r="489" spans="1:20">
      <c r="A489" t="s">
        <v>2316</v>
      </c>
      <c r="B489" t="s">
        <v>982</v>
      </c>
      <c r="C489" t="s">
        <v>1353</v>
      </c>
      <c r="D489" t="s">
        <v>2317</v>
      </c>
      <c r="E489" s="8">
        <v>16378</v>
      </c>
      <c r="F489" s="8">
        <v>16378</v>
      </c>
      <c r="G489" s="8">
        <v>0</v>
      </c>
      <c r="H489" s="8">
        <v>16775</v>
      </c>
      <c r="I489" s="8">
        <v>34667</v>
      </c>
      <c r="J489" s="8">
        <v>705.3</v>
      </c>
      <c r="K489" s="12">
        <v>29312.71</v>
      </c>
      <c r="L489" s="13">
        <v>142634.89000000001</v>
      </c>
      <c r="M489" s="13">
        <v>11051.38</v>
      </c>
      <c r="O489" s="14">
        <v>182998.98</v>
      </c>
      <c r="P489" s="12">
        <v>0</v>
      </c>
      <c r="R489" s="14">
        <v>0</v>
      </c>
      <c r="S489" s="15">
        <v>182998.98</v>
      </c>
      <c r="T489" s="15"/>
    </row>
    <row r="490" spans="1:20">
      <c r="A490" t="s">
        <v>2318</v>
      </c>
      <c r="B490" t="s">
        <v>984</v>
      </c>
      <c r="C490" t="s">
        <v>1356</v>
      </c>
      <c r="D490" t="s">
        <v>2319</v>
      </c>
      <c r="E490" s="8">
        <v>6493</v>
      </c>
      <c r="F490" s="8">
        <v>6493</v>
      </c>
      <c r="G490" s="8">
        <v>0</v>
      </c>
      <c r="H490" s="8">
        <v>0</v>
      </c>
      <c r="I490" s="8">
        <v>0</v>
      </c>
      <c r="J490" s="8">
        <v>45.59</v>
      </c>
      <c r="K490" s="12" t="s">
        <v>1358</v>
      </c>
      <c r="L490" s="13" t="s">
        <v>1358</v>
      </c>
      <c r="M490" s="13" t="s">
        <v>1358</v>
      </c>
      <c r="O490" s="14">
        <v>0</v>
      </c>
      <c r="P490" s="12">
        <v>13575.43</v>
      </c>
      <c r="R490" s="14">
        <v>13575.43</v>
      </c>
      <c r="S490" s="15">
        <v>13575.43</v>
      </c>
      <c r="T490" s="15"/>
    </row>
    <row r="491" spans="1:20">
      <c r="A491" t="s">
        <v>2320</v>
      </c>
      <c r="B491" t="s">
        <v>986</v>
      </c>
      <c r="C491" t="s">
        <v>1356</v>
      </c>
      <c r="D491" t="s">
        <v>2321</v>
      </c>
      <c r="E491" s="8">
        <v>552</v>
      </c>
      <c r="F491" s="8">
        <v>552</v>
      </c>
      <c r="G491" s="8">
        <v>0</v>
      </c>
      <c r="H491" s="8">
        <v>0</v>
      </c>
      <c r="I491" s="8">
        <v>0</v>
      </c>
      <c r="J491" s="8">
        <v>5.69</v>
      </c>
      <c r="K491" s="12" t="s">
        <v>1358</v>
      </c>
      <c r="L491" s="13" t="s">
        <v>1358</v>
      </c>
      <c r="M491" s="13" t="s">
        <v>1358</v>
      </c>
      <c r="O491" s="14">
        <v>0</v>
      </c>
      <c r="P491" s="12">
        <v>1154.1099999999999</v>
      </c>
      <c r="R491" s="14">
        <v>1154.1099999999999</v>
      </c>
      <c r="S491" s="15">
        <v>1154.1099999999999</v>
      </c>
      <c r="T491" s="15"/>
    </row>
    <row r="492" spans="1:20">
      <c r="A492" t="s">
        <v>2322</v>
      </c>
      <c r="B492" t="s">
        <v>988</v>
      </c>
      <c r="C492" t="s">
        <v>1356</v>
      </c>
      <c r="D492" t="s">
        <v>2323</v>
      </c>
      <c r="E492" s="8">
        <v>143</v>
      </c>
      <c r="F492" s="8">
        <v>143</v>
      </c>
      <c r="G492" s="8">
        <v>0</v>
      </c>
      <c r="H492" s="8">
        <v>0</v>
      </c>
      <c r="I492" s="8">
        <v>0</v>
      </c>
      <c r="J492" s="8">
        <v>1.99</v>
      </c>
      <c r="K492" s="12" t="s">
        <v>1358</v>
      </c>
      <c r="L492" s="13" t="s">
        <v>1358</v>
      </c>
      <c r="M492" s="13" t="s">
        <v>1358</v>
      </c>
      <c r="O492" s="14">
        <v>0</v>
      </c>
      <c r="P492" s="12">
        <v>298.98</v>
      </c>
      <c r="R492" s="14">
        <v>298.98</v>
      </c>
      <c r="S492" s="15">
        <v>298.98</v>
      </c>
      <c r="T492" s="15"/>
    </row>
    <row r="493" spans="1:20">
      <c r="A493" t="s">
        <v>2324</v>
      </c>
      <c r="B493" t="s">
        <v>990</v>
      </c>
      <c r="C493" t="s">
        <v>1356</v>
      </c>
      <c r="D493" t="s">
        <v>2325</v>
      </c>
      <c r="E493" s="8">
        <v>690</v>
      </c>
      <c r="F493" s="8">
        <v>690</v>
      </c>
      <c r="G493" s="8">
        <v>0</v>
      </c>
      <c r="H493" s="8">
        <v>0</v>
      </c>
      <c r="I493" s="8">
        <v>0</v>
      </c>
      <c r="J493" s="8">
        <v>7.75</v>
      </c>
      <c r="K493" s="12" t="s">
        <v>1358</v>
      </c>
      <c r="L493" s="13" t="s">
        <v>1358</v>
      </c>
      <c r="M493" s="13" t="s">
        <v>1358</v>
      </c>
      <c r="O493" s="14">
        <v>0</v>
      </c>
      <c r="P493" s="12">
        <v>1442.64</v>
      </c>
      <c r="R493" s="14">
        <v>1442.64</v>
      </c>
      <c r="S493" s="15">
        <v>1442.64</v>
      </c>
      <c r="T493" s="15"/>
    </row>
    <row r="494" spans="1:20">
      <c r="A494" t="s">
        <v>2326</v>
      </c>
      <c r="B494" t="s">
        <v>992</v>
      </c>
      <c r="C494" t="s">
        <v>1356</v>
      </c>
      <c r="D494" t="s">
        <v>2327</v>
      </c>
      <c r="E494" s="8">
        <v>966</v>
      </c>
      <c r="F494" s="8">
        <v>966</v>
      </c>
      <c r="G494" s="8">
        <v>0</v>
      </c>
      <c r="H494" s="8">
        <v>0</v>
      </c>
      <c r="I494" s="8">
        <v>0</v>
      </c>
      <c r="J494" s="8">
        <v>8.92</v>
      </c>
      <c r="K494" s="12" t="s">
        <v>1358</v>
      </c>
      <c r="L494" s="13" t="s">
        <v>1358</v>
      </c>
      <c r="M494" s="13" t="s">
        <v>1358</v>
      </c>
      <c r="O494" s="14">
        <v>0</v>
      </c>
      <c r="P494" s="12">
        <v>2019.69</v>
      </c>
      <c r="R494" s="14">
        <v>2019.69</v>
      </c>
      <c r="S494" s="15">
        <v>2019.69</v>
      </c>
      <c r="T494" s="15"/>
    </row>
    <row r="495" spans="1:20">
      <c r="A495" t="s">
        <v>2328</v>
      </c>
      <c r="B495" t="s">
        <v>994</v>
      </c>
      <c r="C495" t="s">
        <v>1353</v>
      </c>
      <c r="D495" t="s">
        <v>2329</v>
      </c>
      <c r="E495" s="8">
        <v>8603</v>
      </c>
      <c r="F495" s="8">
        <v>8603</v>
      </c>
      <c r="G495" s="8">
        <v>0</v>
      </c>
      <c r="H495" s="8">
        <v>7982</v>
      </c>
      <c r="I495" s="8">
        <v>17657</v>
      </c>
      <c r="J495" s="8">
        <v>876.17</v>
      </c>
      <c r="K495" s="12">
        <v>14929.89</v>
      </c>
      <c r="L495" s="13">
        <v>177190.43</v>
      </c>
      <c r="M495" s="13">
        <v>11051.38</v>
      </c>
      <c r="O495" s="14">
        <v>203171.7</v>
      </c>
      <c r="P495" s="12">
        <v>0</v>
      </c>
      <c r="R495" s="14">
        <v>0</v>
      </c>
      <c r="S495" s="15">
        <v>203171.7</v>
      </c>
      <c r="T495" s="15"/>
    </row>
    <row r="496" spans="1:20">
      <c r="A496" t="s">
        <v>2330</v>
      </c>
      <c r="B496" t="s">
        <v>996</v>
      </c>
      <c r="C496" t="s">
        <v>1356</v>
      </c>
      <c r="D496" t="s">
        <v>2331</v>
      </c>
      <c r="E496" s="8">
        <v>852</v>
      </c>
      <c r="F496" s="8">
        <v>852</v>
      </c>
      <c r="G496" s="8">
        <v>0</v>
      </c>
      <c r="H496" s="8">
        <v>0</v>
      </c>
      <c r="I496" s="8">
        <v>0</v>
      </c>
      <c r="J496" s="8">
        <v>7.44</v>
      </c>
      <c r="K496" s="12" t="s">
        <v>1358</v>
      </c>
      <c r="L496" s="13" t="s">
        <v>1358</v>
      </c>
      <c r="M496" s="13" t="s">
        <v>1358</v>
      </c>
      <c r="O496" s="14">
        <v>0</v>
      </c>
      <c r="P496" s="12">
        <v>1781.34</v>
      </c>
      <c r="R496" s="14">
        <v>1781.34</v>
      </c>
      <c r="S496" s="15">
        <v>1781.34</v>
      </c>
      <c r="T496" s="15"/>
    </row>
    <row r="497" spans="1:20">
      <c r="A497" t="s">
        <v>2332</v>
      </c>
      <c r="B497" t="s">
        <v>998</v>
      </c>
      <c r="C497" t="s">
        <v>1356</v>
      </c>
      <c r="D497" t="s">
        <v>2333</v>
      </c>
      <c r="E497" s="8">
        <v>559</v>
      </c>
      <c r="F497" s="8">
        <v>559</v>
      </c>
      <c r="G497" s="8">
        <v>0</v>
      </c>
      <c r="H497" s="8">
        <v>0</v>
      </c>
      <c r="I497" s="8">
        <v>0</v>
      </c>
      <c r="J497" s="8">
        <v>6.3</v>
      </c>
      <c r="K497" s="12" t="s">
        <v>1358</v>
      </c>
      <c r="L497" s="13" t="s">
        <v>1358</v>
      </c>
      <c r="M497" s="13" t="s">
        <v>1358</v>
      </c>
      <c r="O497" s="14">
        <v>0</v>
      </c>
      <c r="P497" s="12">
        <v>1168.75</v>
      </c>
      <c r="R497" s="14">
        <v>1168.75</v>
      </c>
      <c r="S497" s="15">
        <v>1168.75</v>
      </c>
      <c r="T497" s="15"/>
    </row>
    <row r="498" spans="1:20">
      <c r="A498" t="s">
        <v>2334</v>
      </c>
      <c r="B498" t="s">
        <v>1000</v>
      </c>
      <c r="C498" t="s">
        <v>1356</v>
      </c>
      <c r="D498" t="s">
        <v>2335</v>
      </c>
      <c r="E498" s="8">
        <v>182</v>
      </c>
      <c r="F498" s="8">
        <v>182</v>
      </c>
      <c r="G498" s="8">
        <v>0</v>
      </c>
      <c r="H498" s="8">
        <v>0</v>
      </c>
      <c r="I498" s="8">
        <v>0</v>
      </c>
      <c r="J498" s="8">
        <v>2.88</v>
      </c>
      <c r="K498" s="12" t="s">
        <v>1358</v>
      </c>
      <c r="L498" s="13" t="s">
        <v>1358</v>
      </c>
      <c r="M498" s="13" t="s">
        <v>1358</v>
      </c>
      <c r="O498" s="14">
        <v>0</v>
      </c>
      <c r="P498" s="12">
        <v>380.52</v>
      </c>
      <c r="R498" s="14">
        <v>380.52</v>
      </c>
      <c r="S498" s="15">
        <v>380.52</v>
      </c>
      <c r="T498" s="15"/>
    </row>
    <row r="499" spans="1:20">
      <c r="A499" t="s">
        <v>2336</v>
      </c>
      <c r="B499" t="s">
        <v>1002</v>
      </c>
      <c r="C499" t="s">
        <v>1356</v>
      </c>
      <c r="D499" t="s">
        <v>2337</v>
      </c>
      <c r="E499" s="8">
        <v>2318</v>
      </c>
      <c r="F499" s="8">
        <v>2318</v>
      </c>
      <c r="G499" s="8">
        <v>0</v>
      </c>
      <c r="H499" s="8">
        <v>0</v>
      </c>
      <c r="I499" s="8">
        <v>0</v>
      </c>
      <c r="J499" s="8">
        <v>15.82</v>
      </c>
      <c r="K499" s="12" t="s">
        <v>1358</v>
      </c>
      <c r="L499" s="13" t="s">
        <v>1358</v>
      </c>
      <c r="M499" s="13" t="s">
        <v>1358</v>
      </c>
      <c r="O499" s="14">
        <v>0</v>
      </c>
      <c r="P499" s="12">
        <v>4846.43</v>
      </c>
      <c r="R499" s="14">
        <v>4846.43</v>
      </c>
      <c r="S499" s="15">
        <v>4846.43</v>
      </c>
      <c r="T499" s="15"/>
    </row>
    <row r="500" spans="1:20">
      <c r="A500" t="s">
        <v>2338</v>
      </c>
      <c r="B500" t="s">
        <v>1004</v>
      </c>
      <c r="C500" t="s">
        <v>1353</v>
      </c>
      <c r="D500" t="s">
        <v>2339</v>
      </c>
      <c r="E500" s="8">
        <v>22484</v>
      </c>
      <c r="F500" s="8">
        <v>22484</v>
      </c>
      <c r="G500" s="8">
        <v>0</v>
      </c>
      <c r="H500" s="8">
        <v>23320</v>
      </c>
      <c r="I500" s="8">
        <v>43609</v>
      </c>
      <c r="J500" s="8">
        <v>749.33</v>
      </c>
      <c r="K500" s="12">
        <v>36873.629999999997</v>
      </c>
      <c r="L500" s="13">
        <v>151539.20000000001</v>
      </c>
      <c r="M500" s="13">
        <v>11051.38</v>
      </c>
      <c r="O500" s="14">
        <v>199464.21</v>
      </c>
      <c r="P500" s="12">
        <v>0</v>
      </c>
      <c r="R500" s="14">
        <v>0</v>
      </c>
      <c r="S500" s="15">
        <v>199464.21</v>
      </c>
      <c r="T500" s="15"/>
    </row>
    <row r="501" spans="1:20">
      <c r="A501" t="s">
        <v>2340</v>
      </c>
      <c r="B501" t="s">
        <v>1006</v>
      </c>
      <c r="C501" t="s">
        <v>1356</v>
      </c>
      <c r="D501" t="s">
        <v>2341</v>
      </c>
      <c r="E501" s="8">
        <v>9820</v>
      </c>
      <c r="F501" s="8">
        <v>9820</v>
      </c>
      <c r="G501" s="8">
        <v>0</v>
      </c>
      <c r="H501" s="8">
        <v>0</v>
      </c>
      <c r="I501" s="8">
        <v>0</v>
      </c>
      <c r="J501" s="8">
        <v>48.13</v>
      </c>
      <c r="K501" s="12" t="s">
        <v>1358</v>
      </c>
      <c r="L501" s="13" t="s">
        <v>1358</v>
      </c>
      <c r="M501" s="13" t="s">
        <v>1358</v>
      </c>
      <c r="O501" s="14">
        <v>0</v>
      </c>
      <c r="P501" s="12">
        <v>20531.45</v>
      </c>
      <c r="R501" s="14">
        <v>20531.45</v>
      </c>
      <c r="S501" s="15">
        <v>20531.45</v>
      </c>
      <c r="T501" s="15"/>
    </row>
    <row r="502" spans="1:20">
      <c r="A502" t="s">
        <v>2342</v>
      </c>
      <c r="B502" t="s">
        <v>1008</v>
      </c>
      <c r="C502" t="s">
        <v>1356</v>
      </c>
      <c r="D502" t="s">
        <v>2343</v>
      </c>
      <c r="E502" s="8">
        <v>684</v>
      </c>
      <c r="F502" s="8">
        <v>684</v>
      </c>
      <c r="G502" s="8">
        <v>0</v>
      </c>
      <c r="H502" s="8">
        <v>0</v>
      </c>
      <c r="I502" s="8">
        <v>0</v>
      </c>
      <c r="J502" s="8">
        <v>5.99</v>
      </c>
      <c r="K502" s="12" t="s">
        <v>1358</v>
      </c>
      <c r="L502" s="13" t="s">
        <v>1358</v>
      </c>
      <c r="M502" s="13" t="s">
        <v>1358</v>
      </c>
      <c r="O502" s="14">
        <v>0</v>
      </c>
      <c r="P502" s="12">
        <v>1430.09</v>
      </c>
      <c r="R502" s="14">
        <v>1430.09</v>
      </c>
      <c r="S502" s="15">
        <v>1430.09</v>
      </c>
      <c r="T502" s="15"/>
    </row>
    <row r="503" spans="1:20">
      <c r="A503" t="s">
        <v>2344</v>
      </c>
      <c r="B503" t="s">
        <v>1010</v>
      </c>
      <c r="C503" t="s">
        <v>1356</v>
      </c>
      <c r="D503" t="s">
        <v>2345</v>
      </c>
      <c r="E503" s="8">
        <v>2060</v>
      </c>
      <c r="F503" s="8">
        <v>2060</v>
      </c>
      <c r="G503" s="8">
        <v>0</v>
      </c>
      <c r="H503" s="8">
        <v>0</v>
      </c>
      <c r="I503" s="8">
        <v>0</v>
      </c>
      <c r="J503" s="8">
        <v>19.329999999999998</v>
      </c>
      <c r="K503" s="12" t="s">
        <v>1358</v>
      </c>
      <c r="L503" s="13" t="s">
        <v>1358</v>
      </c>
      <c r="M503" s="13" t="s">
        <v>1358</v>
      </c>
      <c r="O503" s="14">
        <v>0</v>
      </c>
      <c r="P503" s="12">
        <v>4307</v>
      </c>
      <c r="R503" s="14">
        <v>4307</v>
      </c>
      <c r="S503" s="15">
        <v>4307</v>
      </c>
      <c r="T503" s="15"/>
    </row>
    <row r="504" spans="1:20">
      <c r="A504" t="s">
        <v>2346</v>
      </c>
      <c r="B504" t="s">
        <v>1012</v>
      </c>
      <c r="C504" t="s">
        <v>1356</v>
      </c>
      <c r="D504" t="s">
        <v>2347</v>
      </c>
      <c r="E504" s="8">
        <v>840</v>
      </c>
      <c r="F504" s="8">
        <v>840</v>
      </c>
      <c r="G504" s="8">
        <v>0</v>
      </c>
      <c r="H504" s="8">
        <v>0</v>
      </c>
      <c r="I504" s="8">
        <v>0</v>
      </c>
      <c r="J504" s="8">
        <v>6.26</v>
      </c>
      <c r="K504" s="12" t="s">
        <v>1358</v>
      </c>
      <c r="L504" s="13" t="s">
        <v>1358</v>
      </c>
      <c r="M504" s="13" t="s">
        <v>1358</v>
      </c>
      <c r="O504" s="14">
        <v>0</v>
      </c>
      <c r="P504" s="12">
        <v>1756.25</v>
      </c>
      <c r="R504" s="14">
        <v>1756.25</v>
      </c>
      <c r="S504" s="15">
        <v>1756.25</v>
      </c>
      <c r="T504" s="15"/>
    </row>
    <row r="505" spans="1:20">
      <c r="A505" t="s">
        <v>2348</v>
      </c>
      <c r="B505" t="s">
        <v>1014</v>
      </c>
      <c r="C505" t="s">
        <v>1356</v>
      </c>
      <c r="D505" t="s">
        <v>2349</v>
      </c>
      <c r="E505" s="8">
        <v>306</v>
      </c>
      <c r="F505" s="8">
        <v>306</v>
      </c>
      <c r="G505" s="8">
        <v>0</v>
      </c>
      <c r="H505" s="8">
        <v>0</v>
      </c>
      <c r="I505" s="8">
        <v>0</v>
      </c>
      <c r="J505" s="8">
        <v>4.8499999999999996</v>
      </c>
      <c r="K505" s="12" t="s">
        <v>1358</v>
      </c>
      <c r="L505" s="13" t="s">
        <v>1358</v>
      </c>
      <c r="M505" s="13" t="s">
        <v>1358</v>
      </c>
      <c r="O505" s="14">
        <v>0</v>
      </c>
      <c r="P505" s="12">
        <v>639.78</v>
      </c>
      <c r="R505" s="14">
        <v>639.78</v>
      </c>
      <c r="S505" s="15">
        <v>639.78</v>
      </c>
      <c r="T505" s="15"/>
    </row>
    <row r="506" spans="1:20">
      <c r="A506" t="s">
        <v>2350</v>
      </c>
      <c r="B506" t="s">
        <v>1016</v>
      </c>
      <c r="C506" t="s">
        <v>1356</v>
      </c>
      <c r="D506" t="s">
        <v>2351</v>
      </c>
      <c r="E506" s="8">
        <v>532</v>
      </c>
      <c r="F506" s="8">
        <v>532</v>
      </c>
      <c r="G506" s="8">
        <v>0</v>
      </c>
      <c r="H506" s="8">
        <v>0</v>
      </c>
      <c r="I506" s="8">
        <v>0</v>
      </c>
      <c r="J506" s="8">
        <v>5.72</v>
      </c>
      <c r="K506" s="12" t="s">
        <v>1358</v>
      </c>
      <c r="L506" s="13" t="s">
        <v>1358</v>
      </c>
      <c r="M506" s="13" t="s">
        <v>1358</v>
      </c>
      <c r="O506" s="14">
        <v>0</v>
      </c>
      <c r="P506" s="12">
        <v>1112.29</v>
      </c>
      <c r="R506" s="14">
        <v>1112.29</v>
      </c>
      <c r="S506" s="15">
        <v>1112.29</v>
      </c>
      <c r="T506" s="15"/>
    </row>
    <row r="507" spans="1:20">
      <c r="A507" t="s">
        <v>2352</v>
      </c>
      <c r="B507" t="s">
        <v>1018</v>
      </c>
      <c r="C507" t="s">
        <v>1353</v>
      </c>
      <c r="D507" t="s">
        <v>2353</v>
      </c>
      <c r="E507" s="8">
        <v>11219</v>
      </c>
      <c r="F507" s="8">
        <v>11219</v>
      </c>
      <c r="G507" s="8">
        <v>0</v>
      </c>
      <c r="H507" s="8">
        <v>15766</v>
      </c>
      <c r="I507" s="8">
        <v>30077</v>
      </c>
      <c r="J507" s="8">
        <v>856.36</v>
      </c>
      <c r="K507" s="12">
        <v>25431.63</v>
      </c>
      <c r="L507" s="13">
        <v>173184.2</v>
      </c>
      <c r="M507" s="13">
        <v>11051.38</v>
      </c>
      <c r="O507" s="14">
        <v>209667.21</v>
      </c>
      <c r="P507" s="12">
        <v>0</v>
      </c>
      <c r="R507" s="14">
        <v>0</v>
      </c>
      <c r="S507" s="15">
        <v>209667.21</v>
      </c>
      <c r="T507" s="15"/>
    </row>
    <row r="508" spans="1:20">
      <c r="A508" t="s">
        <v>2354</v>
      </c>
      <c r="B508" t="s">
        <v>1020</v>
      </c>
      <c r="C508" t="s">
        <v>1356</v>
      </c>
      <c r="D508" t="s">
        <v>2355</v>
      </c>
      <c r="E508" s="8">
        <v>4843</v>
      </c>
      <c r="F508" s="8">
        <v>4843</v>
      </c>
      <c r="G508" s="8">
        <v>0</v>
      </c>
      <c r="H508" s="8">
        <v>0</v>
      </c>
      <c r="I508" s="8">
        <v>0</v>
      </c>
      <c r="J508" s="8">
        <v>32.200000000000003</v>
      </c>
      <c r="K508" s="12" t="s">
        <v>1358</v>
      </c>
      <c r="L508" s="13" t="s">
        <v>1358</v>
      </c>
      <c r="M508" s="13" t="s">
        <v>1358</v>
      </c>
      <c r="O508" s="14">
        <v>0</v>
      </c>
      <c r="P508" s="12">
        <v>10125.64</v>
      </c>
      <c r="R508" s="14">
        <v>10125.64</v>
      </c>
      <c r="S508" s="15">
        <v>10125.64</v>
      </c>
      <c r="T508" s="15"/>
    </row>
    <row r="509" spans="1:20">
      <c r="A509" t="s">
        <v>2356</v>
      </c>
      <c r="B509" t="s">
        <v>1022</v>
      </c>
      <c r="C509" t="s">
        <v>1356</v>
      </c>
      <c r="D509" t="s">
        <v>2357</v>
      </c>
      <c r="E509" s="8">
        <v>3454</v>
      </c>
      <c r="F509" s="8">
        <v>3454</v>
      </c>
      <c r="G509" s="8">
        <v>0</v>
      </c>
      <c r="H509" s="8">
        <v>0</v>
      </c>
      <c r="I509" s="8">
        <v>0</v>
      </c>
      <c r="J509" s="8">
        <v>19.55</v>
      </c>
      <c r="K509" s="12" t="s">
        <v>1358</v>
      </c>
      <c r="L509" s="13" t="s">
        <v>1358</v>
      </c>
      <c r="M509" s="13" t="s">
        <v>1358</v>
      </c>
      <c r="O509" s="14">
        <v>0</v>
      </c>
      <c r="P509" s="12">
        <v>7221.55</v>
      </c>
      <c r="R509" s="14">
        <v>7221.55</v>
      </c>
      <c r="S509" s="15">
        <v>7221.55</v>
      </c>
      <c r="T509" s="15"/>
    </row>
    <row r="510" spans="1:20">
      <c r="A510" t="s">
        <v>2358</v>
      </c>
      <c r="B510" t="s">
        <v>1024</v>
      </c>
      <c r="C510" t="s">
        <v>1356</v>
      </c>
      <c r="D510" t="s">
        <v>2359</v>
      </c>
      <c r="E510" s="8">
        <v>1270</v>
      </c>
      <c r="F510" s="8">
        <v>1270</v>
      </c>
      <c r="G510" s="8">
        <v>0</v>
      </c>
      <c r="H510" s="8">
        <v>0</v>
      </c>
      <c r="I510" s="8">
        <v>0</v>
      </c>
      <c r="J510" s="8">
        <v>6.07</v>
      </c>
      <c r="K510" s="12" t="s">
        <v>1358</v>
      </c>
      <c r="L510" s="13" t="s">
        <v>1358</v>
      </c>
      <c r="M510" s="13" t="s">
        <v>1358</v>
      </c>
      <c r="O510" s="14">
        <v>0</v>
      </c>
      <c r="P510" s="12">
        <v>2655.29</v>
      </c>
      <c r="R510" s="14">
        <v>2655.29</v>
      </c>
      <c r="S510" s="15">
        <v>2655.29</v>
      </c>
      <c r="T510" s="15"/>
    </row>
    <row r="511" spans="1:20">
      <c r="A511" t="s">
        <v>2360</v>
      </c>
      <c r="B511" t="s">
        <v>1026</v>
      </c>
      <c r="C511" t="s">
        <v>1356</v>
      </c>
      <c r="D511" t="s">
        <v>2361</v>
      </c>
      <c r="E511" s="8">
        <v>221</v>
      </c>
      <c r="F511" s="8">
        <v>221</v>
      </c>
      <c r="G511" s="8">
        <v>0</v>
      </c>
      <c r="H511" s="8">
        <v>0</v>
      </c>
      <c r="I511" s="8">
        <v>0</v>
      </c>
      <c r="J511" s="8">
        <v>2.56</v>
      </c>
      <c r="K511" s="12" t="s">
        <v>1358</v>
      </c>
      <c r="L511" s="13" t="s">
        <v>1358</v>
      </c>
      <c r="M511" s="13" t="s">
        <v>1358</v>
      </c>
      <c r="O511" s="14">
        <v>0</v>
      </c>
      <c r="P511" s="12">
        <v>462.06</v>
      </c>
      <c r="R511" s="14">
        <v>462.06</v>
      </c>
      <c r="S511" s="15">
        <v>462.06</v>
      </c>
      <c r="T511" s="15"/>
    </row>
    <row r="512" spans="1:20">
      <c r="A512" t="s">
        <v>2362</v>
      </c>
      <c r="B512" t="s">
        <v>1028</v>
      </c>
      <c r="C512" t="s">
        <v>1356</v>
      </c>
      <c r="D512" t="s">
        <v>2363</v>
      </c>
      <c r="E512" s="8">
        <v>954</v>
      </c>
      <c r="F512" s="8">
        <v>954</v>
      </c>
      <c r="G512" s="8">
        <v>0</v>
      </c>
      <c r="H512" s="8">
        <v>0</v>
      </c>
      <c r="I512" s="8">
        <v>0</v>
      </c>
      <c r="J512" s="8">
        <v>6.13</v>
      </c>
      <c r="K512" s="12" t="s">
        <v>1358</v>
      </c>
      <c r="L512" s="13" t="s">
        <v>1358</v>
      </c>
      <c r="M512" s="13" t="s">
        <v>1358</v>
      </c>
      <c r="O512" s="14">
        <v>0</v>
      </c>
      <c r="P512" s="12">
        <v>1994.6</v>
      </c>
      <c r="R512" s="14">
        <v>1994.6</v>
      </c>
      <c r="S512" s="15">
        <v>1994.6</v>
      </c>
      <c r="T512" s="15"/>
    </row>
    <row r="513" spans="1:20">
      <c r="A513" t="s">
        <v>2364</v>
      </c>
      <c r="B513" t="s">
        <v>1030</v>
      </c>
      <c r="C513" t="s">
        <v>1356</v>
      </c>
      <c r="D513" t="s">
        <v>2365</v>
      </c>
      <c r="E513" s="8">
        <v>157</v>
      </c>
      <c r="F513" s="8">
        <v>157</v>
      </c>
      <c r="G513" s="8">
        <v>0</v>
      </c>
      <c r="H513" s="8">
        <v>0</v>
      </c>
      <c r="I513" s="8">
        <v>0</v>
      </c>
      <c r="J513" s="8">
        <v>2.1</v>
      </c>
      <c r="K513" s="12" t="s">
        <v>1358</v>
      </c>
      <c r="L513" s="13" t="s">
        <v>1358</v>
      </c>
      <c r="M513" s="13" t="s">
        <v>1358</v>
      </c>
      <c r="O513" s="14">
        <v>0</v>
      </c>
      <c r="P513" s="12">
        <v>328.25</v>
      </c>
      <c r="R513" s="14">
        <v>328.25</v>
      </c>
      <c r="S513" s="15">
        <v>328.25</v>
      </c>
      <c r="T513" s="15"/>
    </row>
    <row r="514" spans="1:20">
      <c r="A514" t="s">
        <v>2366</v>
      </c>
      <c r="B514" t="s">
        <v>1032</v>
      </c>
      <c r="C514" t="s">
        <v>1356</v>
      </c>
      <c r="D514" t="s">
        <v>2367</v>
      </c>
      <c r="E514" s="8">
        <v>1278</v>
      </c>
      <c r="F514" s="8">
        <v>1278</v>
      </c>
      <c r="G514" s="8">
        <v>0</v>
      </c>
      <c r="H514" s="8">
        <v>0</v>
      </c>
      <c r="I514" s="8">
        <v>0</v>
      </c>
      <c r="J514" s="8">
        <v>8.89</v>
      </c>
      <c r="K514" s="12" t="s">
        <v>1358</v>
      </c>
      <c r="L514" s="13" t="s">
        <v>1358</v>
      </c>
      <c r="M514" s="13" t="s">
        <v>1358</v>
      </c>
      <c r="O514" s="14">
        <v>0</v>
      </c>
      <c r="P514" s="12">
        <v>2672.02</v>
      </c>
      <c r="R514" s="14">
        <v>2672.02</v>
      </c>
      <c r="S514" s="15">
        <v>2672.02</v>
      </c>
      <c r="T514" s="15"/>
    </row>
    <row r="515" spans="1:20">
      <c r="A515" t="s">
        <v>2368</v>
      </c>
      <c r="B515" t="s">
        <v>1034</v>
      </c>
      <c r="C515" t="s">
        <v>1356</v>
      </c>
      <c r="D515" t="s">
        <v>2369</v>
      </c>
      <c r="E515" s="8">
        <v>688</v>
      </c>
      <c r="F515" s="8">
        <v>688</v>
      </c>
      <c r="G515" s="8">
        <v>0</v>
      </c>
      <c r="H515" s="8">
        <v>0</v>
      </c>
      <c r="I515" s="8">
        <v>0</v>
      </c>
      <c r="J515" s="8">
        <v>7.86</v>
      </c>
      <c r="K515" s="12" t="s">
        <v>1358</v>
      </c>
      <c r="L515" s="13" t="s">
        <v>1358</v>
      </c>
      <c r="M515" s="13" t="s">
        <v>1358</v>
      </c>
      <c r="O515" s="14">
        <v>0</v>
      </c>
      <c r="P515" s="12">
        <v>1438.46</v>
      </c>
      <c r="R515" s="14">
        <v>1438.46</v>
      </c>
      <c r="S515" s="15">
        <v>1438.46</v>
      </c>
      <c r="T515" s="15"/>
    </row>
    <row r="516" spans="1:20">
      <c r="A516" t="s">
        <v>2370</v>
      </c>
      <c r="B516" t="s">
        <v>1036</v>
      </c>
      <c r="C516" t="s">
        <v>1356</v>
      </c>
      <c r="D516" t="s">
        <v>2371</v>
      </c>
      <c r="E516" s="8">
        <v>231</v>
      </c>
      <c r="F516" s="8">
        <v>231</v>
      </c>
      <c r="G516" s="8">
        <v>0</v>
      </c>
      <c r="H516" s="8">
        <v>0</v>
      </c>
      <c r="I516" s="8">
        <v>0</v>
      </c>
      <c r="J516" s="8">
        <v>2.72</v>
      </c>
      <c r="K516" s="12" t="s">
        <v>1358</v>
      </c>
      <c r="L516" s="13" t="s">
        <v>1358</v>
      </c>
      <c r="M516" s="13" t="s">
        <v>1358</v>
      </c>
      <c r="O516" s="14">
        <v>0</v>
      </c>
      <c r="P516" s="12">
        <v>482.97</v>
      </c>
      <c r="R516" s="14">
        <v>482.97</v>
      </c>
      <c r="S516" s="15">
        <v>482.97</v>
      </c>
      <c r="T516" s="15"/>
    </row>
    <row r="517" spans="1:20">
      <c r="A517" t="s">
        <v>2372</v>
      </c>
      <c r="B517" t="s">
        <v>1038</v>
      </c>
      <c r="C517" t="s">
        <v>1353</v>
      </c>
      <c r="D517" t="s">
        <v>2373</v>
      </c>
      <c r="E517" s="8">
        <v>16566</v>
      </c>
      <c r="F517" s="8">
        <v>16566</v>
      </c>
      <c r="G517" s="8">
        <v>0</v>
      </c>
      <c r="H517" s="8">
        <v>20579</v>
      </c>
      <c r="I517" s="8">
        <v>39179</v>
      </c>
      <c r="J517" s="8">
        <v>709.42</v>
      </c>
      <c r="K517" s="12">
        <v>33127.839999999997</v>
      </c>
      <c r="L517" s="13">
        <v>143468.09</v>
      </c>
      <c r="M517" s="13">
        <v>11051.38</v>
      </c>
      <c r="O517" s="14">
        <v>187647.31</v>
      </c>
      <c r="P517" s="12">
        <v>0</v>
      </c>
      <c r="R517" s="14">
        <v>0</v>
      </c>
      <c r="S517" s="15">
        <v>187647.31</v>
      </c>
      <c r="T517" s="15"/>
    </row>
    <row r="518" spans="1:20">
      <c r="A518" t="s">
        <v>2374</v>
      </c>
      <c r="B518" t="s">
        <v>1040</v>
      </c>
      <c r="C518" t="s">
        <v>1356</v>
      </c>
      <c r="D518" t="s">
        <v>2375</v>
      </c>
      <c r="E518" s="8">
        <v>7202</v>
      </c>
      <c r="F518" s="8">
        <v>7202</v>
      </c>
      <c r="G518" s="8">
        <v>0</v>
      </c>
      <c r="H518" s="8">
        <v>0</v>
      </c>
      <c r="I518" s="8">
        <v>0</v>
      </c>
      <c r="J518" s="8">
        <v>44.09</v>
      </c>
      <c r="K518" s="12" t="s">
        <v>1358</v>
      </c>
      <c r="L518" s="13" t="s">
        <v>1358</v>
      </c>
      <c r="M518" s="13" t="s">
        <v>1358</v>
      </c>
      <c r="O518" s="14">
        <v>0</v>
      </c>
      <c r="P518" s="12">
        <v>15057.79</v>
      </c>
      <c r="R518" s="14">
        <v>15057.79</v>
      </c>
      <c r="S518" s="15">
        <v>15057.79</v>
      </c>
      <c r="T518" s="15"/>
    </row>
    <row r="519" spans="1:20">
      <c r="A519" t="s">
        <v>2376</v>
      </c>
      <c r="B519" t="s">
        <v>1042</v>
      </c>
      <c r="C519" t="s">
        <v>1356</v>
      </c>
      <c r="D519" t="s">
        <v>2377</v>
      </c>
      <c r="E519" s="8">
        <v>1823</v>
      </c>
      <c r="F519" s="8">
        <v>1823</v>
      </c>
      <c r="G519" s="8">
        <v>0</v>
      </c>
      <c r="H519" s="8">
        <v>0</v>
      </c>
      <c r="I519" s="8">
        <v>0</v>
      </c>
      <c r="J519" s="8">
        <v>13.05</v>
      </c>
      <c r="K519" s="12" t="s">
        <v>1358</v>
      </c>
      <c r="L519" s="13" t="s">
        <v>1358</v>
      </c>
      <c r="M519" s="13" t="s">
        <v>1358</v>
      </c>
      <c r="O519" s="14">
        <v>0</v>
      </c>
      <c r="P519" s="12">
        <v>3811.49</v>
      </c>
      <c r="R519" s="14">
        <v>3811.49</v>
      </c>
      <c r="S519" s="15">
        <v>3811.49</v>
      </c>
      <c r="T519" s="15"/>
    </row>
    <row r="520" spans="1:20">
      <c r="A520" t="s">
        <v>2378</v>
      </c>
      <c r="B520" t="s">
        <v>1044</v>
      </c>
      <c r="C520" t="s">
        <v>1356</v>
      </c>
      <c r="D520" t="s">
        <v>2379</v>
      </c>
      <c r="E520" s="8">
        <v>236</v>
      </c>
      <c r="F520" s="8">
        <v>236</v>
      </c>
      <c r="G520" s="8">
        <v>0</v>
      </c>
      <c r="H520" s="8">
        <v>0</v>
      </c>
      <c r="I520" s="8">
        <v>0</v>
      </c>
      <c r="J520" s="8">
        <v>1.69</v>
      </c>
      <c r="K520" s="12" t="s">
        <v>1358</v>
      </c>
      <c r="L520" s="13" t="s">
        <v>1358</v>
      </c>
      <c r="M520" s="13" t="s">
        <v>1358</v>
      </c>
      <c r="O520" s="14">
        <v>0</v>
      </c>
      <c r="P520" s="12">
        <v>493.42</v>
      </c>
      <c r="R520" s="14">
        <v>493.42</v>
      </c>
      <c r="S520" s="15">
        <v>493.42</v>
      </c>
      <c r="T520" s="15"/>
    </row>
    <row r="521" spans="1:20">
      <c r="A521" t="s">
        <v>2380</v>
      </c>
      <c r="B521" t="s">
        <v>1046</v>
      </c>
      <c r="C521" t="s">
        <v>1356</v>
      </c>
      <c r="D521" t="s">
        <v>2381</v>
      </c>
      <c r="E521" s="8">
        <v>1587</v>
      </c>
      <c r="F521" s="8">
        <v>1587</v>
      </c>
      <c r="G521" s="8">
        <v>0</v>
      </c>
      <c r="H521" s="8">
        <v>0</v>
      </c>
      <c r="I521" s="8">
        <v>0</v>
      </c>
      <c r="J521" s="8">
        <v>11.55</v>
      </c>
      <c r="K521" s="12" t="s">
        <v>1358</v>
      </c>
      <c r="L521" s="13" t="s">
        <v>1358</v>
      </c>
      <c r="M521" s="13" t="s">
        <v>1358</v>
      </c>
      <c r="O521" s="14">
        <v>0</v>
      </c>
      <c r="P521" s="12">
        <v>3318.07</v>
      </c>
      <c r="R521" s="14">
        <v>3318.07</v>
      </c>
      <c r="S521" s="15">
        <v>3318.07</v>
      </c>
      <c r="T521" s="15"/>
    </row>
    <row r="522" spans="1:20">
      <c r="A522" t="s">
        <v>2382</v>
      </c>
      <c r="B522" t="s">
        <v>1048</v>
      </c>
      <c r="C522" t="s">
        <v>1356</v>
      </c>
      <c r="D522" t="s">
        <v>2383</v>
      </c>
      <c r="E522" s="8">
        <v>914</v>
      </c>
      <c r="F522" s="8">
        <v>914</v>
      </c>
      <c r="G522" s="8">
        <v>0</v>
      </c>
      <c r="H522" s="8">
        <v>0</v>
      </c>
      <c r="I522" s="8">
        <v>0</v>
      </c>
      <c r="J522" s="8">
        <v>5.1100000000000003</v>
      </c>
      <c r="K522" s="12" t="s">
        <v>1358</v>
      </c>
      <c r="L522" s="13" t="s">
        <v>1358</v>
      </c>
      <c r="M522" s="13" t="s">
        <v>1358</v>
      </c>
      <c r="O522" s="14">
        <v>0</v>
      </c>
      <c r="P522" s="12">
        <v>1910.97</v>
      </c>
      <c r="R522" s="14">
        <v>1910.97</v>
      </c>
      <c r="S522" s="15">
        <v>1910.97</v>
      </c>
      <c r="T522" s="15"/>
    </row>
    <row r="523" spans="1:20">
      <c r="A523" t="s">
        <v>2384</v>
      </c>
      <c r="B523" t="s">
        <v>1050</v>
      </c>
      <c r="C523" t="s">
        <v>1356</v>
      </c>
      <c r="D523" t="s">
        <v>2385</v>
      </c>
      <c r="E523" s="8">
        <v>2184</v>
      </c>
      <c r="F523" s="8">
        <v>2184</v>
      </c>
      <c r="G523" s="8">
        <v>0</v>
      </c>
      <c r="H523" s="8">
        <v>0</v>
      </c>
      <c r="I523" s="8">
        <v>0</v>
      </c>
      <c r="J523" s="8">
        <v>12.79</v>
      </c>
      <c r="K523" s="12" t="s">
        <v>1358</v>
      </c>
      <c r="L523" s="13" t="s">
        <v>1358</v>
      </c>
      <c r="M523" s="13" t="s">
        <v>1358</v>
      </c>
      <c r="O523" s="14">
        <v>0</v>
      </c>
      <c r="P523" s="12">
        <v>4566.26</v>
      </c>
      <c r="R523" s="14">
        <v>4566.26</v>
      </c>
      <c r="S523" s="15">
        <v>4566.26</v>
      </c>
      <c r="T523" s="15"/>
    </row>
    <row r="524" spans="1:20">
      <c r="A524" t="s">
        <v>2386</v>
      </c>
      <c r="B524" t="s">
        <v>1052</v>
      </c>
      <c r="C524" t="s">
        <v>1356</v>
      </c>
      <c r="D524" t="s">
        <v>2387</v>
      </c>
      <c r="E524" s="8">
        <v>417</v>
      </c>
      <c r="F524" s="8">
        <v>417</v>
      </c>
      <c r="G524" s="8">
        <v>0</v>
      </c>
      <c r="H524" s="8">
        <v>0</v>
      </c>
      <c r="I524" s="8">
        <v>0</v>
      </c>
      <c r="J524" s="8">
        <v>4.95</v>
      </c>
      <c r="K524" s="12" t="s">
        <v>1358</v>
      </c>
      <c r="L524" s="13" t="s">
        <v>1358</v>
      </c>
      <c r="M524" s="13" t="s">
        <v>1358</v>
      </c>
      <c r="O524" s="14">
        <v>0</v>
      </c>
      <c r="P524" s="12">
        <v>871.85</v>
      </c>
      <c r="R524" s="14">
        <v>871.85</v>
      </c>
      <c r="S524" s="15">
        <v>871.85</v>
      </c>
      <c r="T524" s="15"/>
    </row>
    <row r="525" spans="1:20">
      <c r="A525" t="s">
        <v>2388</v>
      </c>
      <c r="B525" t="s">
        <v>1054</v>
      </c>
      <c r="C525" t="s">
        <v>1353</v>
      </c>
      <c r="D525" t="s">
        <v>2389</v>
      </c>
      <c r="E525" s="8">
        <v>9453</v>
      </c>
      <c r="F525" s="8">
        <v>9453</v>
      </c>
      <c r="G525" s="8">
        <v>0</v>
      </c>
      <c r="H525" s="8">
        <v>10826</v>
      </c>
      <c r="I525" s="8">
        <v>22571</v>
      </c>
      <c r="J525" s="8">
        <v>745.22</v>
      </c>
      <c r="K525" s="12">
        <v>19084.93</v>
      </c>
      <c r="L525" s="13">
        <v>150708.03</v>
      </c>
      <c r="M525" s="13">
        <v>11051.38</v>
      </c>
      <c r="O525" s="14">
        <v>180844.34</v>
      </c>
      <c r="P525" s="12">
        <v>0</v>
      </c>
      <c r="R525" s="14">
        <v>0</v>
      </c>
      <c r="S525" s="15">
        <v>180844.34</v>
      </c>
      <c r="T525" s="15"/>
    </row>
    <row r="526" spans="1:20">
      <c r="A526" t="s">
        <v>2390</v>
      </c>
      <c r="B526" t="s">
        <v>1056</v>
      </c>
      <c r="C526" t="s">
        <v>1356</v>
      </c>
      <c r="D526" t="s">
        <v>2391</v>
      </c>
      <c r="E526" s="8">
        <v>6208</v>
      </c>
      <c r="F526" s="8">
        <v>6208</v>
      </c>
      <c r="G526" s="8">
        <v>0</v>
      </c>
      <c r="H526" s="8">
        <v>0</v>
      </c>
      <c r="I526" s="8">
        <v>0</v>
      </c>
      <c r="J526" s="8">
        <v>35.700000000000003</v>
      </c>
      <c r="K526" s="12" t="s">
        <v>1358</v>
      </c>
      <c r="L526" s="13" t="s">
        <v>1358</v>
      </c>
      <c r="M526" s="13" t="s">
        <v>1358</v>
      </c>
      <c r="O526" s="14">
        <v>0</v>
      </c>
      <c r="P526" s="12">
        <v>12979.56</v>
      </c>
      <c r="R526" s="14">
        <v>12979.56</v>
      </c>
      <c r="S526" s="15">
        <v>12979.56</v>
      </c>
      <c r="T526" s="15"/>
    </row>
    <row r="527" spans="1:20">
      <c r="A527" t="s">
        <v>2392</v>
      </c>
      <c r="B527" t="s">
        <v>1058</v>
      </c>
      <c r="C527" t="s">
        <v>1356</v>
      </c>
      <c r="D527" t="s">
        <v>2393</v>
      </c>
      <c r="E527" s="8">
        <v>918</v>
      </c>
      <c r="F527" s="8">
        <v>918</v>
      </c>
      <c r="G527" s="8">
        <v>0</v>
      </c>
      <c r="H527" s="8">
        <v>0</v>
      </c>
      <c r="I527" s="8">
        <v>0</v>
      </c>
      <c r="J527" s="8">
        <v>6.9</v>
      </c>
      <c r="K527" s="12" t="s">
        <v>1358</v>
      </c>
      <c r="L527" s="13" t="s">
        <v>1358</v>
      </c>
      <c r="M527" s="13" t="s">
        <v>1358</v>
      </c>
      <c r="O527" s="14">
        <v>0</v>
      </c>
      <c r="P527" s="12">
        <v>1919.34</v>
      </c>
      <c r="R527" s="14">
        <v>1919.34</v>
      </c>
      <c r="S527" s="15">
        <v>1919.34</v>
      </c>
      <c r="T527" s="15"/>
    </row>
    <row r="528" spans="1:20">
      <c r="A528" t="s">
        <v>2394</v>
      </c>
      <c r="B528" t="s">
        <v>1060</v>
      </c>
      <c r="C528" t="s">
        <v>1356</v>
      </c>
      <c r="D528" t="s">
        <v>2395</v>
      </c>
      <c r="E528" s="8">
        <v>245</v>
      </c>
      <c r="F528" s="8">
        <v>245</v>
      </c>
      <c r="G528" s="8">
        <v>0</v>
      </c>
      <c r="H528" s="8">
        <v>0</v>
      </c>
      <c r="I528" s="8">
        <v>0</v>
      </c>
      <c r="J528" s="8">
        <v>1.48</v>
      </c>
      <c r="K528" s="12" t="s">
        <v>1358</v>
      </c>
      <c r="L528" s="13" t="s">
        <v>1358</v>
      </c>
      <c r="M528" s="13" t="s">
        <v>1358</v>
      </c>
      <c r="O528" s="14">
        <v>0</v>
      </c>
      <c r="P528" s="12">
        <v>512.24</v>
      </c>
      <c r="R528" s="14">
        <v>512.24</v>
      </c>
      <c r="S528" s="15">
        <v>512.24</v>
      </c>
      <c r="T528" s="15"/>
    </row>
    <row r="529" spans="1:20">
      <c r="A529" t="s">
        <v>2396</v>
      </c>
      <c r="B529" t="s">
        <v>1062</v>
      </c>
      <c r="C529" t="s">
        <v>1353</v>
      </c>
      <c r="D529" t="s">
        <v>2397</v>
      </c>
      <c r="E529" s="8">
        <v>108345</v>
      </c>
      <c r="F529" s="8">
        <v>108345</v>
      </c>
      <c r="G529" s="8">
        <v>0</v>
      </c>
      <c r="H529" s="8">
        <v>179197</v>
      </c>
      <c r="I529" s="8">
        <v>246074</v>
      </c>
      <c r="J529" s="8">
        <v>1129.3499999999999</v>
      </c>
      <c r="K529" s="12">
        <v>208068.08</v>
      </c>
      <c r="L529" s="13">
        <v>228391.76</v>
      </c>
      <c r="M529" s="13">
        <v>11051.38</v>
      </c>
      <c r="O529" s="14">
        <v>447511.22</v>
      </c>
      <c r="P529" s="12">
        <v>0</v>
      </c>
      <c r="R529" s="14">
        <v>0</v>
      </c>
      <c r="S529" s="15">
        <v>447511.22</v>
      </c>
      <c r="T529" s="15"/>
    </row>
    <row r="530" spans="1:20">
      <c r="A530" t="s">
        <v>2398</v>
      </c>
      <c r="B530" t="s">
        <v>1064</v>
      </c>
      <c r="C530" t="s">
        <v>1356</v>
      </c>
      <c r="D530" t="s">
        <v>2399</v>
      </c>
      <c r="E530" s="8">
        <v>103453</v>
      </c>
      <c r="F530" s="8">
        <v>103453</v>
      </c>
      <c r="G530" s="8">
        <v>0</v>
      </c>
      <c r="H530" s="8">
        <v>0</v>
      </c>
      <c r="I530" s="8">
        <v>0</v>
      </c>
      <c r="J530" s="8">
        <v>489.34</v>
      </c>
      <c r="K530" s="12" t="s">
        <v>1358</v>
      </c>
      <c r="L530" s="13" t="s">
        <v>1358</v>
      </c>
      <c r="M530" s="13" t="s">
        <v>1358</v>
      </c>
      <c r="O530" s="14">
        <v>0</v>
      </c>
      <c r="P530" s="12">
        <v>216297.35</v>
      </c>
      <c r="R530" s="14">
        <v>216297.35</v>
      </c>
      <c r="S530" s="15">
        <v>216297.35</v>
      </c>
      <c r="T530" s="15"/>
    </row>
    <row r="531" spans="1:20">
      <c r="A531" t="s">
        <v>2400</v>
      </c>
      <c r="B531" t="s">
        <v>1066</v>
      </c>
      <c r="C531" t="s">
        <v>1356</v>
      </c>
      <c r="D531" t="s">
        <v>2401</v>
      </c>
      <c r="E531" s="8">
        <v>51063</v>
      </c>
      <c r="F531" s="8">
        <v>51063</v>
      </c>
      <c r="G531" s="8">
        <v>0</v>
      </c>
      <c r="H531" s="8">
        <v>0</v>
      </c>
      <c r="I531" s="8">
        <v>0</v>
      </c>
      <c r="J531" s="8">
        <v>189.24</v>
      </c>
      <c r="K531" s="12" t="s">
        <v>1358</v>
      </c>
      <c r="L531" s="13" t="s">
        <v>1358</v>
      </c>
      <c r="M531" s="13" t="s">
        <v>1358</v>
      </c>
      <c r="O531" s="14">
        <v>0</v>
      </c>
      <c r="P531" s="12">
        <v>106761.44</v>
      </c>
      <c r="R531" s="14">
        <v>106761.44</v>
      </c>
      <c r="S531" s="15">
        <v>106761.44</v>
      </c>
      <c r="T531" s="15"/>
    </row>
    <row r="532" spans="1:20">
      <c r="A532" t="s">
        <v>2402</v>
      </c>
      <c r="B532" t="s">
        <v>1068</v>
      </c>
      <c r="C532" t="s">
        <v>1356</v>
      </c>
      <c r="D532" t="s">
        <v>2403</v>
      </c>
      <c r="E532" s="8">
        <v>118</v>
      </c>
      <c r="F532" s="8">
        <v>118</v>
      </c>
      <c r="G532" s="8">
        <v>0</v>
      </c>
      <c r="H532" s="8">
        <v>0</v>
      </c>
      <c r="I532" s="8">
        <v>0</v>
      </c>
      <c r="J532" s="8">
        <v>1.59</v>
      </c>
      <c r="K532" s="12" t="s">
        <v>1358</v>
      </c>
      <c r="L532" s="13" t="s">
        <v>1358</v>
      </c>
      <c r="M532" s="13" t="s">
        <v>1358</v>
      </c>
      <c r="O532" s="14">
        <v>0</v>
      </c>
      <c r="P532" s="12">
        <v>246.71</v>
      </c>
      <c r="R532" s="14">
        <v>246.71</v>
      </c>
      <c r="S532" s="15">
        <v>246.71</v>
      </c>
      <c r="T532" s="15"/>
    </row>
    <row r="533" spans="1:20">
      <c r="A533" t="s">
        <v>2404</v>
      </c>
      <c r="B533" t="s">
        <v>1070</v>
      </c>
      <c r="C533" t="s">
        <v>1356</v>
      </c>
      <c r="D533" t="s">
        <v>2405</v>
      </c>
      <c r="E533" s="8">
        <v>879</v>
      </c>
      <c r="F533" s="8">
        <v>879</v>
      </c>
      <c r="G533" s="8">
        <v>0</v>
      </c>
      <c r="H533" s="8">
        <v>0</v>
      </c>
      <c r="I533" s="8">
        <v>0</v>
      </c>
      <c r="J533" s="8">
        <v>6.89</v>
      </c>
      <c r="K533" s="12" t="s">
        <v>1358</v>
      </c>
      <c r="L533" s="13" t="s">
        <v>1358</v>
      </c>
      <c r="M533" s="13" t="s">
        <v>1358</v>
      </c>
      <c r="O533" s="14">
        <v>0</v>
      </c>
      <c r="P533" s="12">
        <v>1837.79</v>
      </c>
      <c r="R533" s="14">
        <v>1837.79</v>
      </c>
      <c r="S533" s="15">
        <v>1837.79</v>
      </c>
      <c r="T533" s="15"/>
    </row>
    <row r="534" spans="1:20">
      <c r="A534" t="s">
        <v>2406</v>
      </c>
      <c r="B534" t="s">
        <v>1072</v>
      </c>
      <c r="C534" t="s">
        <v>1356</v>
      </c>
      <c r="D534" t="s">
        <v>2407</v>
      </c>
      <c r="E534" s="8">
        <v>1891</v>
      </c>
      <c r="F534" s="8">
        <v>1891</v>
      </c>
      <c r="G534" s="8">
        <v>0</v>
      </c>
      <c r="H534" s="8">
        <v>0</v>
      </c>
      <c r="I534" s="8">
        <v>0</v>
      </c>
      <c r="J534" s="8">
        <v>8.23</v>
      </c>
      <c r="K534" s="12" t="s">
        <v>1358</v>
      </c>
      <c r="L534" s="13" t="s">
        <v>1358</v>
      </c>
      <c r="M534" s="13" t="s">
        <v>1358</v>
      </c>
      <c r="O534" s="14">
        <v>0</v>
      </c>
      <c r="P534" s="12">
        <v>3953.66</v>
      </c>
      <c r="R534" s="14">
        <v>3953.66</v>
      </c>
      <c r="S534" s="15">
        <v>3953.66</v>
      </c>
      <c r="T534" s="15"/>
    </row>
    <row r="535" spans="1:20">
      <c r="A535" t="s">
        <v>2408</v>
      </c>
      <c r="B535" t="s">
        <v>1074</v>
      </c>
      <c r="C535" t="s">
        <v>1356</v>
      </c>
      <c r="D535" t="s">
        <v>2409</v>
      </c>
      <c r="E535" s="8">
        <v>1623</v>
      </c>
      <c r="F535" s="8">
        <v>1623</v>
      </c>
      <c r="G535" s="8">
        <v>0</v>
      </c>
      <c r="H535" s="8">
        <v>0</v>
      </c>
      <c r="I535" s="8">
        <v>0</v>
      </c>
      <c r="J535" s="8">
        <v>8.9499999999999993</v>
      </c>
      <c r="K535" s="12" t="s">
        <v>1358</v>
      </c>
      <c r="L535" s="13" t="s">
        <v>1358</v>
      </c>
      <c r="M535" s="13" t="s">
        <v>1358</v>
      </c>
      <c r="O535" s="14">
        <v>0</v>
      </c>
      <c r="P535" s="12">
        <v>3393.33</v>
      </c>
      <c r="R535" s="14">
        <v>3393.33</v>
      </c>
      <c r="S535" s="15">
        <v>3393.33</v>
      </c>
      <c r="T535" s="15"/>
    </row>
    <row r="536" spans="1:20">
      <c r="A536" t="s">
        <v>2410</v>
      </c>
      <c r="B536" t="s">
        <v>1076</v>
      </c>
      <c r="C536" t="s">
        <v>1356</v>
      </c>
      <c r="D536" t="s">
        <v>2411</v>
      </c>
      <c r="E536" s="8">
        <v>2590</v>
      </c>
      <c r="F536" s="8">
        <v>2590</v>
      </c>
      <c r="G536" s="8">
        <v>0</v>
      </c>
      <c r="H536" s="8">
        <v>0</v>
      </c>
      <c r="I536" s="8">
        <v>0</v>
      </c>
      <c r="J536" s="8">
        <v>14.7</v>
      </c>
      <c r="K536" s="12" t="s">
        <v>1358</v>
      </c>
      <c r="L536" s="13" t="s">
        <v>1358</v>
      </c>
      <c r="M536" s="13" t="s">
        <v>1358</v>
      </c>
      <c r="O536" s="14">
        <v>0</v>
      </c>
      <c r="P536" s="12">
        <v>5415.12</v>
      </c>
      <c r="R536" s="14">
        <v>5415.12</v>
      </c>
      <c r="S536" s="15">
        <v>5415.12</v>
      </c>
      <c r="T536" s="15"/>
    </row>
    <row r="537" spans="1:20">
      <c r="A537" t="s">
        <v>2412</v>
      </c>
      <c r="B537" t="s">
        <v>1078</v>
      </c>
      <c r="C537" t="s">
        <v>1356</v>
      </c>
      <c r="D537" t="s">
        <v>2413</v>
      </c>
      <c r="E537" s="8">
        <v>854</v>
      </c>
      <c r="F537" s="8">
        <v>854</v>
      </c>
      <c r="G537" s="8">
        <v>0</v>
      </c>
      <c r="H537" s="8">
        <v>0</v>
      </c>
      <c r="I537" s="8">
        <v>0</v>
      </c>
      <c r="J537" s="8">
        <v>4.22</v>
      </c>
      <c r="K537" s="12" t="s">
        <v>1358</v>
      </c>
      <c r="L537" s="13" t="s">
        <v>1358</v>
      </c>
      <c r="M537" s="13" t="s">
        <v>1358</v>
      </c>
      <c r="O537" s="14">
        <v>0</v>
      </c>
      <c r="P537" s="12">
        <v>1785.53</v>
      </c>
      <c r="R537" s="14">
        <v>1785.53</v>
      </c>
      <c r="S537" s="15">
        <v>1785.53</v>
      </c>
      <c r="T537" s="15"/>
    </row>
    <row r="538" spans="1:20">
      <c r="A538" t="s">
        <v>2414</v>
      </c>
      <c r="B538" t="s">
        <v>1080</v>
      </c>
      <c r="C538" t="s">
        <v>1356</v>
      </c>
      <c r="D538" t="s">
        <v>2415</v>
      </c>
      <c r="E538" s="8">
        <v>2096</v>
      </c>
      <c r="F538" s="8">
        <v>2096</v>
      </c>
      <c r="G538" s="8">
        <v>0</v>
      </c>
      <c r="H538" s="8">
        <v>0</v>
      </c>
      <c r="I538" s="8">
        <v>0</v>
      </c>
      <c r="J538" s="8">
        <v>13.82</v>
      </c>
      <c r="K538" s="12" t="s">
        <v>1358</v>
      </c>
      <c r="L538" s="13" t="s">
        <v>1358</v>
      </c>
      <c r="M538" s="13" t="s">
        <v>1358</v>
      </c>
      <c r="O538" s="14">
        <v>0</v>
      </c>
      <c r="P538" s="12">
        <v>4382.2700000000004</v>
      </c>
      <c r="R538" s="14">
        <v>4382.2700000000004</v>
      </c>
      <c r="S538" s="15">
        <v>4382.2700000000004</v>
      </c>
      <c r="T538" s="15"/>
    </row>
    <row r="539" spans="1:20">
      <c r="A539" t="s">
        <v>2416</v>
      </c>
      <c r="B539" t="s">
        <v>1082</v>
      </c>
      <c r="C539" t="s">
        <v>1353</v>
      </c>
      <c r="D539" t="s">
        <v>2417</v>
      </c>
      <c r="E539" s="8">
        <v>12975</v>
      </c>
      <c r="F539" s="8">
        <v>12975</v>
      </c>
      <c r="G539" s="8">
        <v>0</v>
      </c>
      <c r="H539" s="8">
        <v>16303</v>
      </c>
      <c r="I539" s="8">
        <v>28410</v>
      </c>
      <c r="J539" s="8">
        <v>309.64999999999998</v>
      </c>
      <c r="K539" s="12">
        <v>24022.1</v>
      </c>
      <c r="L539" s="13">
        <v>62621.43</v>
      </c>
      <c r="M539" s="13">
        <v>11051.38</v>
      </c>
      <c r="O539" s="14">
        <v>97694.91</v>
      </c>
      <c r="P539" s="12">
        <v>0</v>
      </c>
      <c r="R539" s="14">
        <v>0</v>
      </c>
      <c r="S539" s="15">
        <v>97694.91</v>
      </c>
      <c r="T539" s="15"/>
    </row>
    <row r="540" spans="1:20">
      <c r="A540" t="s">
        <v>2418</v>
      </c>
      <c r="B540" t="s">
        <v>1084</v>
      </c>
      <c r="C540" t="s">
        <v>1356</v>
      </c>
      <c r="D540" t="s">
        <v>2419</v>
      </c>
      <c r="E540" s="8">
        <v>7345</v>
      </c>
      <c r="F540" s="8">
        <v>7345</v>
      </c>
      <c r="G540" s="8">
        <v>0</v>
      </c>
      <c r="H540" s="8">
        <v>0</v>
      </c>
      <c r="I540" s="8">
        <v>0</v>
      </c>
      <c r="J540" s="8">
        <v>39.51</v>
      </c>
      <c r="K540" s="12" t="s">
        <v>1358</v>
      </c>
      <c r="L540" s="13" t="s">
        <v>1358</v>
      </c>
      <c r="M540" s="13" t="s">
        <v>1358</v>
      </c>
      <c r="O540" s="14">
        <v>0</v>
      </c>
      <c r="P540" s="12">
        <v>15356.77</v>
      </c>
      <c r="R540" s="14">
        <v>15356.77</v>
      </c>
      <c r="S540" s="15">
        <v>15356.77</v>
      </c>
      <c r="T540" s="15"/>
    </row>
    <row r="541" spans="1:20">
      <c r="A541" t="s">
        <v>2420</v>
      </c>
      <c r="B541" t="s">
        <v>1086</v>
      </c>
      <c r="C541" t="s">
        <v>1356</v>
      </c>
      <c r="D541" t="s">
        <v>2421</v>
      </c>
      <c r="E541" s="8">
        <v>4064</v>
      </c>
      <c r="F541" s="8">
        <v>4064</v>
      </c>
      <c r="G541" s="8">
        <v>0</v>
      </c>
      <c r="H541" s="8">
        <v>0</v>
      </c>
      <c r="I541" s="8">
        <v>0</v>
      </c>
      <c r="J541" s="8">
        <v>25.77</v>
      </c>
      <c r="K541" s="12" t="s">
        <v>1358</v>
      </c>
      <c r="L541" s="13" t="s">
        <v>1358</v>
      </c>
      <c r="M541" s="13" t="s">
        <v>1358</v>
      </c>
      <c r="O541" s="14">
        <v>0</v>
      </c>
      <c r="P541" s="12">
        <v>8496.93</v>
      </c>
      <c r="R541" s="14">
        <v>8496.93</v>
      </c>
      <c r="S541" s="15">
        <v>8496.93</v>
      </c>
      <c r="T541" s="15"/>
    </row>
    <row r="542" spans="1:20">
      <c r="A542" t="s">
        <v>2422</v>
      </c>
      <c r="B542" t="s">
        <v>1088</v>
      </c>
      <c r="C542" t="s">
        <v>1353</v>
      </c>
      <c r="D542" t="s">
        <v>2423</v>
      </c>
      <c r="E542" s="8">
        <v>22679</v>
      </c>
      <c r="F542" s="8">
        <v>22679</v>
      </c>
      <c r="G542" s="8">
        <v>0</v>
      </c>
      <c r="H542" s="8">
        <v>31480</v>
      </c>
      <c r="I542" s="8">
        <v>56776</v>
      </c>
      <c r="J542" s="8">
        <v>830.45</v>
      </c>
      <c r="K542" s="12">
        <v>48007</v>
      </c>
      <c r="L542" s="13">
        <v>167944.34</v>
      </c>
      <c r="M542" s="13">
        <v>11051.38</v>
      </c>
      <c r="O542" s="14">
        <v>227002.72</v>
      </c>
      <c r="P542" s="12">
        <v>0</v>
      </c>
      <c r="R542" s="14">
        <v>0</v>
      </c>
      <c r="S542" s="15">
        <v>227002.72</v>
      </c>
      <c r="T542" s="15"/>
    </row>
    <row r="543" spans="1:20">
      <c r="A543" t="s">
        <v>2424</v>
      </c>
      <c r="B543" t="s">
        <v>1090</v>
      </c>
      <c r="C543" t="s">
        <v>1356</v>
      </c>
      <c r="D543" t="s">
        <v>2425</v>
      </c>
      <c r="E543" s="8">
        <v>20067</v>
      </c>
      <c r="F543" s="8">
        <v>20067</v>
      </c>
      <c r="G543" s="8">
        <v>0</v>
      </c>
      <c r="H543" s="8">
        <v>0</v>
      </c>
      <c r="I543" s="8">
        <v>0</v>
      </c>
      <c r="J543" s="8">
        <v>101.91</v>
      </c>
      <c r="K543" s="12" t="s">
        <v>1358</v>
      </c>
      <c r="L543" s="13" t="s">
        <v>1358</v>
      </c>
      <c r="M543" s="13" t="s">
        <v>1358</v>
      </c>
      <c r="O543" s="14">
        <v>0</v>
      </c>
      <c r="P543" s="12">
        <v>41955.66</v>
      </c>
      <c r="R543" s="14">
        <v>41955.66</v>
      </c>
      <c r="S543" s="15">
        <v>41955.66</v>
      </c>
      <c r="T543" s="15"/>
    </row>
    <row r="544" spans="1:20">
      <c r="A544" t="s">
        <v>2426</v>
      </c>
      <c r="B544" t="s">
        <v>1092</v>
      </c>
      <c r="C544" t="s">
        <v>1356</v>
      </c>
      <c r="D544" t="s">
        <v>2427</v>
      </c>
      <c r="E544" s="8">
        <v>1205</v>
      </c>
      <c r="F544" s="8">
        <v>1205</v>
      </c>
      <c r="G544" s="8">
        <v>0</v>
      </c>
      <c r="H544" s="8">
        <v>0</v>
      </c>
      <c r="I544" s="8">
        <v>0</v>
      </c>
      <c r="J544" s="8">
        <v>12.41</v>
      </c>
      <c r="K544" s="12" t="s">
        <v>1358</v>
      </c>
      <c r="L544" s="13" t="s">
        <v>1358</v>
      </c>
      <c r="M544" s="13" t="s">
        <v>1358</v>
      </c>
      <c r="O544" s="14">
        <v>0</v>
      </c>
      <c r="P544" s="12">
        <v>2519.39</v>
      </c>
      <c r="R544" s="14">
        <v>2519.39</v>
      </c>
      <c r="S544" s="15">
        <v>2519.39</v>
      </c>
      <c r="T544" s="15"/>
    </row>
    <row r="545" spans="1:20">
      <c r="A545" t="s">
        <v>2428</v>
      </c>
      <c r="B545" t="s">
        <v>1094</v>
      </c>
      <c r="C545" t="s">
        <v>1356</v>
      </c>
      <c r="D545" t="s">
        <v>2429</v>
      </c>
      <c r="E545" s="8">
        <v>542</v>
      </c>
      <c r="F545" s="8">
        <v>542</v>
      </c>
      <c r="G545" s="8">
        <v>0</v>
      </c>
      <c r="H545" s="8">
        <v>0</v>
      </c>
      <c r="I545" s="8">
        <v>0</v>
      </c>
      <c r="J545" s="8">
        <v>7.17</v>
      </c>
      <c r="K545" s="12" t="s">
        <v>1358</v>
      </c>
      <c r="L545" s="13" t="s">
        <v>1358</v>
      </c>
      <c r="M545" s="13" t="s">
        <v>1358</v>
      </c>
      <c r="O545" s="14">
        <v>0</v>
      </c>
      <c r="P545" s="12">
        <v>1133.2</v>
      </c>
      <c r="R545" s="14">
        <v>1133.2</v>
      </c>
      <c r="S545" s="15">
        <v>1133.2</v>
      </c>
      <c r="T545" s="15"/>
    </row>
    <row r="546" spans="1:20">
      <c r="A546" t="s">
        <v>2430</v>
      </c>
      <c r="B546" t="s">
        <v>1096</v>
      </c>
      <c r="C546" t="s">
        <v>1353</v>
      </c>
      <c r="D546" t="s">
        <v>2431</v>
      </c>
      <c r="E546" s="8">
        <v>11887</v>
      </c>
      <c r="F546" s="8">
        <v>11887</v>
      </c>
      <c r="G546" s="8">
        <v>0</v>
      </c>
      <c r="H546" s="8">
        <v>14131</v>
      </c>
      <c r="I546" s="8">
        <v>29500</v>
      </c>
      <c r="J546" s="8">
        <v>738.49</v>
      </c>
      <c r="K546" s="12">
        <v>24943.75</v>
      </c>
      <c r="L546" s="13">
        <v>149347</v>
      </c>
      <c r="M546" s="13">
        <v>11051.38</v>
      </c>
      <c r="O546" s="14">
        <v>185342.13</v>
      </c>
      <c r="P546" s="12">
        <v>0</v>
      </c>
      <c r="R546" s="14">
        <v>0</v>
      </c>
      <c r="S546" s="15">
        <v>185342.13</v>
      </c>
      <c r="T546" s="15"/>
    </row>
    <row r="547" spans="1:20">
      <c r="A547" t="s">
        <v>2432</v>
      </c>
      <c r="B547" t="s">
        <v>1098</v>
      </c>
      <c r="C547" t="s">
        <v>1356</v>
      </c>
      <c r="D547" t="s">
        <v>2433</v>
      </c>
      <c r="E547" s="8">
        <v>1984</v>
      </c>
      <c r="F547" s="8">
        <v>1984</v>
      </c>
      <c r="G547" s="8">
        <v>0</v>
      </c>
      <c r="H547" s="8">
        <v>0</v>
      </c>
      <c r="I547" s="8">
        <v>0</v>
      </c>
      <c r="J547" s="8">
        <v>17.13</v>
      </c>
      <c r="K547" s="12" t="s">
        <v>1358</v>
      </c>
      <c r="L547" s="13" t="s">
        <v>1358</v>
      </c>
      <c r="M547" s="13" t="s">
        <v>1358</v>
      </c>
      <c r="O547" s="14">
        <v>0</v>
      </c>
      <c r="P547" s="12">
        <v>4148.1099999999997</v>
      </c>
      <c r="R547" s="14">
        <v>4148.1099999999997</v>
      </c>
      <c r="S547" s="15">
        <v>4148.1099999999997</v>
      </c>
      <c r="T547" s="15"/>
    </row>
    <row r="548" spans="1:20">
      <c r="A548" t="s">
        <v>2434</v>
      </c>
      <c r="B548" t="s">
        <v>1100</v>
      </c>
      <c r="C548" t="s">
        <v>1356</v>
      </c>
      <c r="D548" t="s">
        <v>2435</v>
      </c>
      <c r="E548" s="8">
        <v>465</v>
      </c>
      <c r="F548" s="8">
        <v>465</v>
      </c>
      <c r="G548" s="8">
        <v>0</v>
      </c>
      <c r="H548" s="8">
        <v>0</v>
      </c>
      <c r="I548" s="8">
        <v>0</v>
      </c>
      <c r="J548" s="8">
        <v>3.95</v>
      </c>
      <c r="K548" s="12" t="s">
        <v>1358</v>
      </c>
      <c r="L548" s="13" t="s">
        <v>1358</v>
      </c>
      <c r="M548" s="13" t="s">
        <v>1358</v>
      </c>
      <c r="O548" s="14">
        <v>0</v>
      </c>
      <c r="P548" s="12">
        <v>972.21</v>
      </c>
      <c r="R548" s="14">
        <v>972.21</v>
      </c>
      <c r="S548" s="15">
        <v>972.21</v>
      </c>
      <c r="T548" s="15"/>
    </row>
    <row r="549" spans="1:20">
      <c r="A549" t="s">
        <v>2436</v>
      </c>
      <c r="B549" t="s">
        <v>1102</v>
      </c>
      <c r="C549" t="s">
        <v>1356</v>
      </c>
      <c r="D549" t="s">
        <v>2437</v>
      </c>
      <c r="E549" s="8">
        <v>1544</v>
      </c>
      <c r="F549" s="8">
        <v>1544</v>
      </c>
      <c r="G549" s="8">
        <v>0</v>
      </c>
      <c r="H549" s="8">
        <v>0</v>
      </c>
      <c r="I549" s="8">
        <v>0</v>
      </c>
      <c r="J549" s="8">
        <v>16.899999999999999</v>
      </c>
      <c r="K549" s="12" t="s">
        <v>1358</v>
      </c>
      <c r="L549" s="13" t="s">
        <v>1358</v>
      </c>
      <c r="M549" s="13" t="s">
        <v>1358</v>
      </c>
      <c r="O549" s="14">
        <v>0</v>
      </c>
      <c r="P549" s="12">
        <v>3228.16</v>
      </c>
      <c r="R549" s="14">
        <v>3228.16</v>
      </c>
      <c r="S549" s="15">
        <v>3228.16</v>
      </c>
      <c r="T549" s="15"/>
    </row>
    <row r="550" spans="1:20">
      <c r="A550" t="s">
        <v>2438</v>
      </c>
      <c r="B550" t="s">
        <v>1104</v>
      </c>
      <c r="C550" t="s">
        <v>1356</v>
      </c>
      <c r="D550" t="s">
        <v>2439</v>
      </c>
      <c r="E550" s="8">
        <v>243</v>
      </c>
      <c r="F550" s="8">
        <v>243</v>
      </c>
      <c r="G550" s="8">
        <v>0</v>
      </c>
      <c r="H550" s="8">
        <v>0</v>
      </c>
      <c r="I550" s="8">
        <v>0</v>
      </c>
      <c r="J550" s="8">
        <v>3.25</v>
      </c>
      <c r="K550" s="12" t="s">
        <v>1358</v>
      </c>
      <c r="L550" s="13" t="s">
        <v>1358</v>
      </c>
      <c r="M550" s="13" t="s">
        <v>1358</v>
      </c>
      <c r="O550" s="14">
        <v>0</v>
      </c>
      <c r="P550" s="12">
        <v>508.06</v>
      </c>
      <c r="R550" s="14">
        <v>508.06</v>
      </c>
      <c r="S550" s="15">
        <v>508.06</v>
      </c>
      <c r="T550" s="15"/>
    </row>
    <row r="551" spans="1:20">
      <c r="A551" t="s">
        <v>2440</v>
      </c>
      <c r="B551" t="s">
        <v>1106</v>
      </c>
      <c r="C551" t="s">
        <v>1356</v>
      </c>
      <c r="D551" t="s">
        <v>2441</v>
      </c>
      <c r="E551" s="8">
        <v>698</v>
      </c>
      <c r="F551" s="8">
        <v>698</v>
      </c>
      <c r="G551" s="8">
        <v>0</v>
      </c>
      <c r="H551" s="8">
        <v>0</v>
      </c>
      <c r="I551" s="8">
        <v>0</v>
      </c>
      <c r="J551" s="8">
        <v>9.39</v>
      </c>
      <c r="K551" s="12" t="s">
        <v>1358</v>
      </c>
      <c r="L551" s="13" t="s">
        <v>1358</v>
      </c>
      <c r="M551" s="13" t="s">
        <v>1358</v>
      </c>
      <c r="O551" s="14">
        <v>0</v>
      </c>
      <c r="P551" s="12">
        <v>1459.36</v>
      </c>
      <c r="R551" s="14">
        <v>1459.36</v>
      </c>
      <c r="S551" s="15">
        <v>1459.36</v>
      </c>
      <c r="T551" s="15"/>
    </row>
    <row r="552" spans="1:20">
      <c r="A552" t="s">
        <v>2442</v>
      </c>
      <c r="B552" t="s">
        <v>1108</v>
      </c>
      <c r="C552" t="s">
        <v>1356</v>
      </c>
      <c r="D552" t="s">
        <v>2443</v>
      </c>
      <c r="E552" s="8">
        <v>2586</v>
      </c>
      <c r="F552" s="8">
        <v>2586</v>
      </c>
      <c r="G552" s="8">
        <v>0</v>
      </c>
      <c r="H552" s="8">
        <v>0</v>
      </c>
      <c r="I552" s="8">
        <v>0</v>
      </c>
      <c r="J552" s="8">
        <v>18.86</v>
      </c>
      <c r="K552" s="12" t="s">
        <v>1358</v>
      </c>
      <c r="L552" s="13" t="s">
        <v>1358</v>
      </c>
      <c r="M552" s="13" t="s">
        <v>1358</v>
      </c>
      <c r="O552" s="14">
        <v>0</v>
      </c>
      <c r="P552" s="12">
        <v>5406.75</v>
      </c>
      <c r="R552" s="14">
        <v>5406.75</v>
      </c>
      <c r="S552" s="15">
        <v>5406.75</v>
      </c>
      <c r="T552" s="15"/>
    </row>
    <row r="553" spans="1:20">
      <c r="A553" t="s">
        <v>2444</v>
      </c>
      <c r="B553" t="s">
        <v>1110</v>
      </c>
      <c r="C553" t="s">
        <v>1356</v>
      </c>
      <c r="D553" t="s">
        <v>2445</v>
      </c>
      <c r="E553" s="8">
        <v>403</v>
      </c>
      <c r="F553" s="8">
        <v>403</v>
      </c>
      <c r="G553" s="8">
        <v>0</v>
      </c>
      <c r="H553" s="8">
        <v>0</v>
      </c>
      <c r="I553" s="8">
        <v>0</v>
      </c>
      <c r="J553" s="8">
        <v>5.09</v>
      </c>
      <c r="K553" s="12" t="s">
        <v>1358</v>
      </c>
      <c r="L553" s="13" t="s">
        <v>1358</v>
      </c>
      <c r="M553" s="13" t="s">
        <v>1358</v>
      </c>
      <c r="O553" s="14">
        <v>0</v>
      </c>
      <c r="P553" s="12">
        <v>842.58</v>
      </c>
      <c r="R553" s="14">
        <v>842.58</v>
      </c>
      <c r="S553" s="15">
        <v>842.58</v>
      </c>
      <c r="T553" s="15"/>
    </row>
    <row r="554" spans="1:20">
      <c r="A554" t="s">
        <v>2446</v>
      </c>
      <c r="B554" t="s">
        <v>1112</v>
      </c>
      <c r="C554" t="s">
        <v>1353</v>
      </c>
      <c r="D554" t="s">
        <v>2447</v>
      </c>
      <c r="E554" s="8">
        <v>17079</v>
      </c>
      <c r="F554" s="8">
        <v>17079</v>
      </c>
      <c r="G554" s="8">
        <v>0</v>
      </c>
      <c r="H554" s="8">
        <v>16390</v>
      </c>
      <c r="I554" s="8">
        <v>30961</v>
      </c>
      <c r="J554" s="8">
        <v>672.14</v>
      </c>
      <c r="K554" s="12">
        <v>26179.1</v>
      </c>
      <c r="L554" s="13">
        <v>135928.84</v>
      </c>
      <c r="M554" s="13">
        <v>11051.38</v>
      </c>
      <c r="O554" s="14">
        <v>173159.32</v>
      </c>
      <c r="P554" s="12">
        <v>0</v>
      </c>
      <c r="R554" s="14">
        <v>0</v>
      </c>
      <c r="S554" s="15">
        <v>173159.32</v>
      </c>
      <c r="T554" s="15"/>
    </row>
    <row r="555" spans="1:20">
      <c r="A555" t="s">
        <v>2448</v>
      </c>
      <c r="B555" t="s">
        <v>1114</v>
      </c>
      <c r="C555" t="s">
        <v>1356</v>
      </c>
      <c r="D555" t="s">
        <v>2449</v>
      </c>
      <c r="E555" s="8">
        <v>3662</v>
      </c>
      <c r="F555" s="8">
        <v>3662</v>
      </c>
      <c r="G555" s="8">
        <v>0</v>
      </c>
      <c r="H555" s="8">
        <v>0</v>
      </c>
      <c r="I555" s="8">
        <v>0</v>
      </c>
      <c r="J555" s="8">
        <v>33.49</v>
      </c>
      <c r="K555" s="12" t="s">
        <v>1358</v>
      </c>
      <c r="L555" s="13" t="s">
        <v>1358</v>
      </c>
      <c r="M555" s="13" t="s">
        <v>1358</v>
      </c>
      <c r="O555" s="14">
        <v>0</v>
      </c>
      <c r="P555" s="12">
        <v>7656.43</v>
      </c>
      <c r="R555" s="14">
        <v>7656.43</v>
      </c>
      <c r="S555" s="15">
        <v>7656.43</v>
      </c>
      <c r="T555" s="15"/>
    </row>
    <row r="556" spans="1:20">
      <c r="A556" t="s">
        <v>2450</v>
      </c>
      <c r="B556" t="s">
        <v>1116</v>
      </c>
      <c r="C556" t="s">
        <v>1356</v>
      </c>
      <c r="D556" t="s">
        <v>2451</v>
      </c>
      <c r="E556" s="8">
        <v>773</v>
      </c>
      <c r="F556" s="8">
        <v>773</v>
      </c>
      <c r="G556" s="8">
        <v>0</v>
      </c>
      <c r="H556" s="8">
        <v>0</v>
      </c>
      <c r="I556" s="8">
        <v>0</v>
      </c>
      <c r="J556" s="8">
        <v>9.25</v>
      </c>
      <c r="K556" s="12" t="s">
        <v>1358</v>
      </c>
      <c r="L556" s="13" t="s">
        <v>1358</v>
      </c>
      <c r="M556" s="13" t="s">
        <v>1358</v>
      </c>
      <c r="O556" s="14">
        <v>0</v>
      </c>
      <c r="P556" s="12">
        <v>1616.17</v>
      </c>
      <c r="R556" s="14">
        <v>1616.17</v>
      </c>
      <c r="S556" s="15">
        <v>1616.17</v>
      </c>
      <c r="T556" s="15"/>
    </row>
    <row r="557" spans="1:20">
      <c r="A557" t="s">
        <v>2452</v>
      </c>
      <c r="B557" t="s">
        <v>1118</v>
      </c>
      <c r="C557" t="s">
        <v>1356</v>
      </c>
      <c r="D557" t="s">
        <v>2453</v>
      </c>
      <c r="E557" s="8">
        <v>1857</v>
      </c>
      <c r="F557" s="8">
        <v>1857</v>
      </c>
      <c r="G557" s="8">
        <v>0</v>
      </c>
      <c r="H557" s="8">
        <v>0</v>
      </c>
      <c r="I557" s="8">
        <v>0</v>
      </c>
      <c r="J557" s="8">
        <v>16.989999999999998</v>
      </c>
      <c r="K557" s="12" t="s">
        <v>1358</v>
      </c>
      <c r="L557" s="13" t="s">
        <v>1358</v>
      </c>
      <c r="M557" s="13" t="s">
        <v>1358</v>
      </c>
      <c r="O557" s="14">
        <v>0</v>
      </c>
      <c r="P557" s="12">
        <v>3882.58</v>
      </c>
      <c r="R557" s="14">
        <v>3882.58</v>
      </c>
      <c r="S557" s="15">
        <v>3882.58</v>
      </c>
      <c r="T557" s="15"/>
    </row>
    <row r="558" spans="1:20">
      <c r="A558" t="s">
        <v>2454</v>
      </c>
      <c r="B558" t="s">
        <v>1120</v>
      </c>
      <c r="C558" t="s">
        <v>1353</v>
      </c>
      <c r="D558" t="s">
        <v>2455</v>
      </c>
      <c r="E558" s="8">
        <v>20079</v>
      </c>
      <c r="F558" s="8">
        <v>20079</v>
      </c>
      <c r="G558" s="8">
        <v>0</v>
      </c>
      <c r="H558" s="8">
        <v>23600</v>
      </c>
      <c r="I558" s="8">
        <v>43455</v>
      </c>
      <c r="J558" s="8">
        <v>617.80999999999995</v>
      </c>
      <c r="K558" s="12">
        <v>36743.410000000003</v>
      </c>
      <c r="L558" s="13">
        <v>124941.53</v>
      </c>
      <c r="M558" s="13">
        <v>11051.38</v>
      </c>
      <c r="O558" s="14">
        <v>172736.32</v>
      </c>
      <c r="P558" s="12">
        <v>0</v>
      </c>
      <c r="R558" s="14">
        <v>0</v>
      </c>
      <c r="S558" s="15">
        <v>172736.32</v>
      </c>
      <c r="T558" s="15"/>
    </row>
    <row r="559" spans="1:20">
      <c r="A559" t="s">
        <v>2456</v>
      </c>
      <c r="B559" t="s">
        <v>1122</v>
      </c>
      <c r="C559" t="s">
        <v>1356</v>
      </c>
      <c r="D559" t="s">
        <v>2457</v>
      </c>
      <c r="E559" s="8">
        <v>9340</v>
      </c>
      <c r="F559" s="8">
        <v>9340</v>
      </c>
      <c r="G559" s="8">
        <v>0</v>
      </c>
      <c r="H559" s="8">
        <v>0</v>
      </c>
      <c r="I559" s="8">
        <v>0</v>
      </c>
      <c r="J559" s="8">
        <v>48.62</v>
      </c>
      <c r="K559" s="12" t="s">
        <v>1358</v>
      </c>
      <c r="L559" s="13" t="s">
        <v>1358</v>
      </c>
      <c r="M559" s="13" t="s">
        <v>1358</v>
      </c>
      <c r="O559" s="14">
        <v>0</v>
      </c>
      <c r="P559" s="12">
        <v>19527.87</v>
      </c>
      <c r="R559" s="14">
        <v>19527.87</v>
      </c>
      <c r="S559" s="15">
        <v>19527.87</v>
      </c>
      <c r="T559" s="15"/>
    </row>
    <row r="560" spans="1:20">
      <c r="A560" t="s">
        <v>2458</v>
      </c>
      <c r="B560" t="s">
        <v>1124</v>
      </c>
      <c r="C560" t="s">
        <v>1356</v>
      </c>
      <c r="D560" t="s">
        <v>2459</v>
      </c>
      <c r="E560" s="8">
        <v>354</v>
      </c>
      <c r="F560" s="8">
        <v>354</v>
      </c>
      <c r="G560" s="8">
        <v>0</v>
      </c>
      <c r="H560" s="8">
        <v>0</v>
      </c>
      <c r="I560" s="8">
        <v>0</v>
      </c>
      <c r="J560" s="8">
        <v>10.17</v>
      </c>
      <c r="K560" s="12" t="s">
        <v>1358</v>
      </c>
      <c r="L560" s="13" t="s">
        <v>1358</v>
      </c>
      <c r="M560" s="13" t="s">
        <v>1358</v>
      </c>
      <c r="O560" s="14">
        <v>0</v>
      </c>
      <c r="P560" s="12">
        <v>740.14</v>
      </c>
      <c r="R560" s="14">
        <v>740.14</v>
      </c>
      <c r="S560" s="15">
        <v>740.14</v>
      </c>
      <c r="T560" s="15"/>
    </row>
    <row r="561" spans="1:20">
      <c r="A561" t="s">
        <v>2460</v>
      </c>
      <c r="B561" t="s">
        <v>1126</v>
      </c>
      <c r="C561" t="s">
        <v>1356</v>
      </c>
      <c r="D561" t="s">
        <v>2461</v>
      </c>
      <c r="E561" s="8">
        <v>2034</v>
      </c>
      <c r="F561" s="8">
        <v>2034</v>
      </c>
      <c r="G561" s="8">
        <v>0</v>
      </c>
      <c r="H561" s="8">
        <v>0</v>
      </c>
      <c r="I561" s="8">
        <v>0</v>
      </c>
      <c r="J561" s="8">
        <v>17.2</v>
      </c>
      <c r="K561" s="12" t="s">
        <v>1358</v>
      </c>
      <c r="L561" s="13" t="s">
        <v>1358</v>
      </c>
      <c r="M561" s="13" t="s">
        <v>1358</v>
      </c>
      <c r="O561" s="14">
        <v>0</v>
      </c>
      <c r="P561" s="12">
        <v>4252.6400000000003</v>
      </c>
      <c r="R561" s="14">
        <v>4252.6400000000003</v>
      </c>
      <c r="S561" s="15">
        <v>4252.6400000000003</v>
      </c>
      <c r="T561" s="15"/>
    </row>
    <row r="562" spans="1:20">
      <c r="A562" t="s">
        <v>2462</v>
      </c>
      <c r="B562" t="s">
        <v>1128</v>
      </c>
      <c r="C562" t="s">
        <v>1356</v>
      </c>
      <c r="D562" t="s">
        <v>2463</v>
      </c>
      <c r="E562" s="8">
        <v>1529</v>
      </c>
      <c r="F562" s="8">
        <v>1529</v>
      </c>
      <c r="G562" s="8">
        <v>0</v>
      </c>
      <c r="H562" s="8">
        <v>0</v>
      </c>
      <c r="I562" s="8">
        <v>0</v>
      </c>
      <c r="J562" s="8">
        <v>17.12</v>
      </c>
      <c r="K562" s="12" t="s">
        <v>1358</v>
      </c>
      <c r="L562" s="13" t="s">
        <v>1358</v>
      </c>
      <c r="M562" s="13" t="s">
        <v>1358</v>
      </c>
      <c r="O562" s="14">
        <v>0</v>
      </c>
      <c r="P562" s="12">
        <v>3196.8</v>
      </c>
      <c r="R562" s="14">
        <v>3196.8</v>
      </c>
      <c r="S562" s="15">
        <v>3196.8</v>
      </c>
      <c r="T562" s="15"/>
    </row>
    <row r="563" spans="1:20">
      <c r="A563" t="s">
        <v>2464</v>
      </c>
      <c r="B563" t="s">
        <v>1130</v>
      </c>
      <c r="C563" t="s">
        <v>1356</v>
      </c>
      <c r="D563" t="s">
        <v>2465</v>
      </c>
      <c r="E563" s="8">
        <v>585</v>
      </c>
      <c r="F563" s="8">
        <v>585</v>
      </c>
      <c r="G563" s="8">
        <v>0</v>
      </c>
      <c r="H563" s="8">
        <v>0</v>
      </c>
      <c r="I563" s="8">
        <v>0</v>
      </c>
      <c r="J563" s="8">
        <v>6.39</v>
      </c>
      <c r="K563" s="12" t="s">
        <v>1358</v>
      </c>
      <c r="L563" s="13" t="s">
        <v>1358</v>
      </c>
      <c r="M563" s="13" t="s">
        <v>1358</v>
      </c>
      <c r="O563" s="14">
        <v>0</v>
      </c>
      <c r="P563" s="12">
        <v>1223.1099999999999</v>
      </c>
      <c r="R563" s="14">
        <v>1223.1099999999999</v>
      </c>
      <c r="S563" s="15">
        <v>1223.1099999999999</v>
      </c>
      <c r="T563" s="15"/>
    </row>
    <row r="564" spans="1:20">
      <c r="A564" t="s">
        <v>2466</v>
      </c>
      <c r="B564" t="s">
        <v>1132</v>
      </c>
      <c r="C564" t="s">
        <v>1356</v>
      </c>
      <c r="D564" t="s">
        <v>2467</v>
      </c>
      <c r="E564" s="8">
        <v>389</v>
      </c>
      <c r="F564" s="8">
        <v>389</v>
      </c>
      <c r="G564" s="8">
        <v>0</v>
      </c>
      <c r="H564" s="8">
        <v>0</v>
      </c>
      <c r="I564" s="8">
        <v>0</v>
      </c>
      <c r="J564" s="8">
        <v>2.38</v>
      </c>
      <c r="K564" s="12" t="s">
        <v>1358</v>
      </c>
      <c r="L564" s="13" t="s">
        <v>1358</v>
      </c>
      <c r="M564" s="13" t="s">
        <v>1358</v>
      </c>
      <c r="O564" s="14">
        <v>0</v>
      </c>
      <c r="P564" s="12">
        <v>813.31</v>
      </c>
      <c r="R564" s="14">
        <v>813.31</v>
      </c>
      <c r="S564" s="15">
        <v>813.31</v>
      </c>
      <c r="T564" s="15"/>
    </row>
    <row r="565" spans="1:20">
      <c r="A565" t="s">
        <v>2468</v>
      </c>
      <c r="B565" t="s">
        <v>1134</v>
      </c>
      <c r="C565" t="s">
        <v>1353</v>
      </c>
      <c r="D565" t="s">
        <v>2469</v>
      </c>
      <c r="E565" s="8">
        <v>12094</v>
      </c>
      <c r="F565" s="8">
        <v>12094</v>
      </c>
      <c r="G565" s="8">
        <v>0</v>
      </c>
      <c r="H565" s="8">
        <v>11967</v>
      </c>
      <c r="I565" s="8">
        <v>23532</v>
      </c>
      <c r="J565" s="8">
        <v>852.66</v>
      </c>
      <c r="K565" s="12">
        <v>19897.5</v>
      </c>
      <c r="L565" s="13">
        <v>172435.93</v>
      </c>
      <c r="M565" s="13">
        <v>11051.38</v>
      </c>
      <c r="O565" s="14">
        <v>203384.81</v>
      </c>
      <c r="P565" s="12">
        <v>0</v>
      </c>
      <c r="R565" s="14">
        <v>0</v>
      </c>
      <c r="S565" s="15">
        <v>203384.81</v>
      </c>
      <c r="T565" s="15"/>
    </row>
    <row r="566" spans="1:20">
      <c r="A566" t="s">
        <v>2470</v>
      </c>
      <c r="B566" t="s">
        <v>1136</v>
      </c>
      <c r="C566" t="s">
        <v>1356</v>
      </c>
      <c r="D566" t="s">
        <v>2471</v>
      </c>
      <c r="E566" s="8">
        <v>4264</v>
      </c>
      <c r="F566" s="8">
        <v>4264</v>
      </c>
      <c r="G566" s="8">
        <v>0</v>
      </c>
      <c r="H566" s="8">
        <v>0</v>
      </c>
      <c r="I566" s="8">
        <v>0</v>
      </c>
      <c r="J566" s="8">
        <v>33.369999999999997</v>
      </c>
      <c r="K566" s="12" t="s">
        <v>1358</v>
      </c>
      <c r="L566" s="13" t="s">
        <v>1358</v>
      </c>
      <c r="M566" s="13" t="s">
        <v>1358</v>
      </c>
      <c r="O566" s="14">
        <v>0</v>
      </c>
      <c r="P566" s="12">
        <v>8915.08</v>
      </c>
      <c r="R566" s="14">
        <v>8915.08</v>
      </c>
      <c r="S566" s="15">
        <v>8915.08</v>
      </c>
      <c r="T566" s="15"/>
    </row>
    <row r="567" spans="1:20">
      <c r="A567" t="s">
        <v>2472</v>
      </c>
      <c r="B567" t="s">
        <v>1138</v>
      </c>
      <c r="C567" t="s">
        <v>1356</v>
      </c>
      <c r="D567" t="s">
        <v>2473</v>
      </c>
      <c r="E567" s="8">
        <v>625</v>
      </c>
      <c r="F567" s="8">
        <v>625</v>
      </c>
      <c r="G567" s="8">
        <v>0</v>
      </c>
      <c r="H567" s="8">
        <v>0</v>
      </c>
      <c r="I567" s="8">
        <v>0</v>
      </c>
      <c r="J567" s="8">
        <v>6.73</v>
      </c>
      <c r="K567" s="12" t="s">
        <v>1358</v>
      </c>
      <c r="L567" s="13" t="s">
        <v>1358</v>
      </c>
      <c r="M567" s="13" t="s">
        <v>1358</v>
      </c>
      <c r="O567" s="14">
        <v>0</v>
      </c>
      <c r="P567" s="12">
        <v>1306.74</v>
      </c>
      <c r="R567" s="14">
        <v>1306.74</v>
      </c>
      <c r="S567" s="15">
        <v>1306.74</v>
      </c>
      <c r="T567" s="15"/>
    </row>
    <row r="568" spans="1:20">
      <c r="A568" t="s">
        <v>2474</v>
      </c>
      <c r="B568" t="s">
        <v>1140</v>
      </c>
      <c r="C568" t="s">
        <v>1356</v>
      </c>
      <c r="D568" t="s">
        <v>2475</v>
      </c>
      <c r="E568" s="8">
        <v>797</v>
      </c>
      <c r="F568" s="8">
        <v>797</v>
      </c>
      <c r="G568" s="8">
        <v>0</v>
      </c>
      <c r="H568" s="8">
        <v>0</v>
      </c>
      <c r="I568" s="8">
        <v>0</v>
      </c>
      <c r="J568" s="8">
        <v>8.94</v>
      </c>
      <c r="K568" s="12" t="s">
        <v>1358</v>
      </c>
      <c r="L568" s="13" t="s">
        <v>1358</v>
      </c>
      <c r="M568" s="13" t="s">
        <v>1358</v>
      </c>
      <c r="O568" s="14">
        <v>0</v>
      </c>
      <c r="P568" s="12">
        <v>1666.35</v>
      </c>
      <c r="R568" s="14">
        <v>1666.35</v>
      </c>
      <c r="S568" s="15">
        <v>1666.35</v>
      </c>
      <c r="T568" s="15"/>
    </row>
    <row r="569" spans="1:20">
      <c r="A569" t="s">
        <v>2476</v>
      </c>
      <c r="B569" t="s">
        <v>1142</v>
      </c>
      <c r="C569" t="s">
        <v>1356</v>
      </c>
      <c r="D569" t="s">
        <v>2477</v>
      </c>
      <c r="E569" s="8">
        <v>1069</v>
      </c>
      <c r="F569" s="8">
        <v>1069</v>
      </c>
      <c r="G569" s="8">
        <v>0</v>
      </c>
      <c r="H569" s="8">
        <v>0</v>
      </c>
      <c r="I569" s="8">
        <v>0</v>
      </c>
      <c r="J569" s="8">
        <v>12.02</v>
      </c>
      <c r="K569" s="12" t="s">
        <v>1358</v>
      </c>
      <c r="L569" s="13" t="s">
        <v>1358</v>
      </c>
      <c r="M569" s="13" t="s">
        <v>1358</v>
      </c>
      <c r="O569" s="14">
        <v>0</v>
      </c>
      <c r="P569" s="12">
        <v>2235.04</v>
      </c>
      <c r="R569" s="14">
        <v>2235.04</v>
      </c>
      <c r="S569" s="15">
        <v>2235.04</v>
      </c>
      <c r="T569" s="15"/>
    </row>
    <row r="570" spans="1:20">
      <c r="A570" t="s">
        <v>2478</v>
      </c>
      <c r="B570" t="s">
        <v>1144</v>
      </c>
      <c r="C570" t="s">
        <v>1356</v>
      </c>
      <c r="D570" t="s">
        <v>2479</v>
      </c>
      <c r="E570" s="8">
        <v>653</v>
      </c>
      <c r="F570" s="8">
        <v>653</v>
      </c>
      <c r="G570" s="8">
        <v>0</v>
      </c>
      <c r="H570" s="8">
        <v>0</v>
      </c>
      <c r="I570" s="8">
        <v>0</v>
      </c>
      <c r="J570" s="8">
        <v>10.02</v>
      </c>
      <c r="K570" s="12" t="s">
        <v>1358</v>
      </c>
      <c r="L570" s="13" t="s">
        <v>1358</v>
      </c>
      <c r="M570" s="13" t="s">
        <v>1358</v>
      </c>
      <c r="O570" s="14">
        <v>0</v>
      </c>
      <c r="P570" s="12">
        <v>1365.28</v>
      </c>
      <c r="R570" s="14">
        <v>1365.28</v>
      </c>
      <c r="S570" s="15">
        <v>1365.28</v>
      </c>
      <c r="T570" s="15"/>
    </row>
    <row r="571" spans="1:20">
      <c r="A571" t="s">
        <v>2480</v>
      </c>
      <c r="B571" t="s">
        <v>1146</v>
      </c>
      <c r="C571" t="s">
        <v>1356</v>
      </c>
      <c r="D571" t="s">
        <v>2481</v>
      </c>
      <c r="E571" s="8">
        <v>208</v>
      </c>
      <c r="F571" s="8">
        <v>208</v>
      </c>
      <c r="G571" s="8">
        <v>0</v>
      </c>
      <c r="H571" s="8">
        <v>0</v>
      </c>
      <c r="I571" s="8">
        <v>0</v>
      </c>
      <c r="J571" s="8">
        <v>5.19</v>
      </c>
      <c r="K571" s="12" t="s">
        <v>1358</v>
      </c>
      <c r="L571" s="13" t="s">
        <v>1358</v>
      </c>
      <c r="M571" s="13" t="s">
        <v>1358</v>
      </c>
      <c r="O571" s="14">
        <v>0</v>
      </c>
      <c r="P571" s="12">
        <v>434.88</v>
      </c>
      <c r="R571" s="14">
        <v>434.88</v>
      </c>
      <c r="S571" s="15">
        <v>434.88</v>
      </c>
      <c r="T571" s="15"/>
    </row>
    <row r="572" spans="1:20">
      <c r="A572" t="s">
        <v>2482</v>
      </c>
      <c r="B572" t="s">
        <v>1148</v>
      </c>
      <c r="C572" t="s">
        <v>1356</v>
      </c>
      <c r="D572" t="s">
        <v>2483</v>
      </c>
      <c r="E572" s="8">
        <v>1107</v>
      </c>
      <c r="F572" s="8">
        <v>1107</v>
      </c>
      <c r="G572" s="8">
        <v>0</v>
      </c>
      <c r="H572" s="8">
        <v>0</v>
      </c>
      <c r="I572" s="8">
        <v>0</v>
      </c>
      <c r="J572" s="8">
        <v>14.13</v>
      </c>
      <c r="K572" s="12" t="s">
        <v>1358</v>
      </c>
      <c r="L572" s="13" t="s">
        <v>1358</v>
      </c>
      <c r="M572" s="13" t="s">
        <v>1358</v>
      </c>
      <c r="O572" s="14">
        <v>0</v>
      </c>
      <c r="P572" s="12">
        <v>2314.4899999999998</v>
      </c>
      <c r="R572" s="14">
        <v>2314.4899999999998</v>
      </c>
      <c r="S572" s="15">
        <v>2314.4899999999998</v>
      </c>
      <c r="T572" s="15"/>
    </row>
    <row r="573" spans="1:20">
      <c r="A573" t="s">
        <v>2484</v>
      </c>
      <c r="B573" t="s">
        <v>1150</v>
      </c>
      <c r="C573" t="s">
        <v>1353</v>
      </c>
      <c r="D573" t="s">
        <v>2485</v>
      </c>
      <c r="E573" s="8">
        <v>7795</v>
      </c>
      <c r="F573" s="8">
        <v>7795</v>
      </c>
      <c r="G573" s="8">
        <v>0</v>
      </c>
      <c r="H573" s="8">
        <v>5946</v>
      </c>
      <c r="I573" s="8">
        <v>12189</v>
      </c>
      <c r="J573" s="8">
        <v>354.58</v>
      </c>
      <c r="K573" s="12">
        <v>10306.42</v>
      </c>
      <c r="L573" s="13">
        <v>71707.75</v>
      </c>
      <c r="M573" s="13">
        <v>11051.38</v>
      </c>
      <c r="O573" s="14">
        <v>93065.55</v>
      </c>
      <c r="P573" s="12">
        <v>0</v>
      </c>
      <c r="R573" s="14">
        <v>0</v>
      </c>
      <c r="S573" s="15">
        <v>93065.55</v>
      </c>
      <c r="T573" s="15"/>
    </row>
    <row r="574" spans="1:20">
      <c r="A574" t="s">
        <v>2486</v>
      </c>
      <c r="B574" t="s">
        <v>1152</v>
      </c>
      <c r="C574" t="s">
        <v>1356</v>
      </c>
      <c r="D574" t="s">
        <v>2487</v>
      </c>
      <c r="E574" s="8">
        <v>201</v>
      </c>
      <c r="F574" s="8">
        <v>201</v>
      </c>
      <c r="G574" s="8">
        <v>0</v>
      </c>
      <c r="H574" s="8">
        <v>0</v>
      </c>
      <c r="I574" s="8">
        <v>0</v>
      </c>
      <c r="J574" s="8">
        <v>2.99</v>
      </c>
      <c r="K574" s="12" t="s">
        <v>1358</v>
      </c>
      <c r="L574" s="13" t="s">
        <v>1358</v>
      </c>
      <c r="M574" s="13" t="s">
        <v>1358</v>
      </c>
      <c r="O574" s="14">
        <v>0</v>
      </c>
      <c r="P574" s="12">
        <v>420.25</v>
      </c>
      <c r="R574" s="14">
        <v>420.25</v>
      </c>
      <c r="S574" s="15">
        <v>420.25</v>
      </c>
      <c r="T574" s="15"/>
    </row>
    <row r="575" spans="1:20">
      <c r="A575" t="s">
        <v>2488</v>
      </c>
      <c r="B575" t="s">
        <v>1154</v>
      </c>
      <c r="C575" t="s">
        <v>1356</v>
      </c>
      <c r="D575" t="s">
        <v>2489</v>
      </c>
      <c r="E575" s="8">
        <v>1741</v>
      </c>
      <c r="F575" s="8">
        <v>1741</v>
      </c>
      <c r="G575" s="8">
        <v>0</v>
      </c>
      <c r="H575" s="8">
        <v>0</v>
      </c>
      <c r="I575" s="8">
        <v>0</v>
      </c>
      <c r="J575" s="8">
        <v>9.69</v>
      </c>
      <c r="K575" s="12" t="s">
        <v>1358</v>
      </c>
      <c r="L575" s="13" t="s">
        <v>1358</v>
      </c>
      <c r="M575" s="13" t="s">
        <v>1358</v>
      </c>
      <c r="O575" s="14">
        <v>0</v>
      </c>
      <c r="P575" s="12">
        <v>3640.05</v>
      </c>
      <c r="R575" s="14">
        <v>3640.05</v>
      </c>
      <c r="S575" s="15">
        <v>3640.05</v>
      </c>
      <c r="T575" s="15"/>
    </row>
    <row r="576" spans="1:20">
      <c r="A576" t="s">
        <v>2490</v>
      </c>
      <c r="B576" t="s">
        <v>1156</v>
      </c>
      <c r="C576" t="s">
        <v>1353</v>
      </c>
      <c r="D576" t="s">
        <v>2491</v>
      </c>
      <c r="E576" s="8">
        <v>64998</v>
      </c>
      <c r="F576" s="8">
        <v>64998</v>
      </c>
      <c r="G576" s="8">
        <v>0</v>
      </c>
      <c r="H576" s="8">
        <v>108356</v>
      </c>
      <c r="I576" s="8">
        <v>156654</v>
      </c>
      <c r="J576" s="8">
        <v>868.55</v>
      </c>
      <c r="K576" s="12">
        <v>132458.92000000001</v>
      </c>
      <c r="L576" s="13">
        <v>175649.42</v>
      </c>
      <c r="M576" s="13">
        <v>11051.38</v>
      </c>
      <c r="O576" s="14">
        <v>319159.71999999997</v>
      </c>
      <c r="P576" s="12">
        <v>0</v>
      </c>
      <c r="R576" s="14">
        <v>0</v>
      </c>
      <c r="S576" s="15">
        <v>319159.71999999997</v>
      </c>
      <c r="T576" s="15"/>
    </row>
    <row r="577" spans="1:20">
      <c r="A577" t="s">
        <v>2492</v>
      </c>
      <c r="B577" t="s">
        <v>1158</v>
      </c>
      <c r="C577" t="s">
        <v>1356</v>
      </c>
      <c r="D577" t="s">
        <v>2493</v>
      </c>
      <c r="E577" s="8">
        <v>70783</v>
      </c>
      <c r="F577" s="8">
        <v>70783</v>
      </c>
      <c r="G577" s="8">
        <v>0</v>
      </c>
      <c r="H577" s="8">
        <v>0</v>
      </c>
      <c r="I577" s="8">
        <v>0</v>
      </c>
      <c r="J577" s="8">
        <v>289.02</v>
      </c>
      <c r="K577" s="12" t="s">
        <v>1358</v>
      </c>
      <c r="L577" s="13" t="s">
        <v>1358</v>
      </c>
      <c r="M577" s="13" t="s">
        <v>1358</v>
      </c>
      <c r="O577" s="14">
        <v>0</v>
      </c>
      <c r="P577" s="12">
        <v>147991.6</v>
      </c>
      <c r="R577" s="14">
        <v>147991.6</v>
      </c>
      <c r="S577" s="15">
        <v>147991.6</v>
      </c>
      <c r="T577" s="15"/>
    </row>
    <row r="578" spans="1:20">
      <c r="A578" t="s">
        <v>2494</v>
      </c>
      <c r="B578" t="s">
        <v>1160</v>
      </c>
      <c r="C578" t="s">
        <v>1356</v>
      </c>
      <c r="D578" t="s">
        <v>2495</v>
      </c>
      <c r="E578" s="8">
        <v>44595</v>
      </c>
      <c r="F578" s="8">
        <v>44595</v>
      </c>
      <c r="G578" s="8">
        <v>0</v>
      </c>
      <c r="H578" s="8">
        <v>0</v>
      </c>
      <c r="I578" s="8">
        <v>0</v>
      </c>
      <c r="J578" s="8">
        <v>104.92</v>
      </c>
      <c r="K578" s="12" t="s">
        <v>1358</v>
      </c>
      <c r="L578" s="13" t="s">
        <v>1358</v>
      </c>
      <c r="M578" s="13" t="s">
        <v>1358</v>
      </c>
      <c r="O578" s="14">
        <v>0</v>
      </c>
      <c r="P578" s="12">
        <v>93238.28</v>
      </c>
      <c r="R578" s="14">
        <v>93238.28</v>
      </c>
      <c r="S578" s="15">
        <v>93238.28</v>
      </c>
      <c r="T578" s="15"/>
    </row>
    <row r="579" spans="1:20">
      <c r="A579" t="s">
        <v>2496</v>
      </c>
      <c r="B579" t="s">
        <v>1162</v>
      </c>
      <c r="C579" t="s">
        <v>1356</v>
      </c>
      <c r="D579" t="s">
        <v>2497</v>
      </c>
      <c r="E579" s="8">
        <v>1838</v>
      </c>
      <c r="F579" s="8">
        <v>1838</v>
      </c>
      <c r="G579" s="8">
        <v>0</v>
      </c>
      <c r="H579" s="8">
        <v>0</v>
      </c>
      <c r="I579" s="8">
        <v>0</v>
      </c>
      <c r="J579" s="8">
        <v>10.83</v>
      </c>
      <c r="K579" s="12" t="s">
        <v>1358</v>
      </c>
      <c r="L579" s="13" t="s">
        <v>1358</v>
      </c>
      <c r="M579" s="13" t="s">
        <v>1358</v>
      </c>
      <c r="O579" s="14">
        <v>0</v>
      </c>
      <c r="P579" s="12">
        <v>3842.85</v>
      </c>
      <c r="R579" s="14">
        <v>3842.85</v>
      </c>
      <c r="S579" s="15">
        <v>3842.85</v>
      </c>
      <c r="T579" s="15"/>
    </row>
    <row r="580" spans="1:20">
      <c r="A580" t="s">
        <v>2498</v>
      </c>
      <c r="B580" t="s">
        <v>1164</v>
      </c>
      <c r="C580" t="s">
        <v>1356</v>
      </c>
      <c r="D580" t="s">
        <v>2499</v>
      </c>
      <c r="E580" s="8">
        <v>600</v>
      </c>
      <c r="F580" s="8">
        <v>600</v>
      </c>
      <c r="G580" s="8">
        <v>0</v>
      </c>
      <c r="H580" s="8">
        <v>0</v>
      </c>
      <c r="I580" s="8">
        <v>0</v>
      </c>
      <c r="J580" s="8">
        <v>4.29</v>
      </c>
      <c r="K580" s="12" t="s">
        <v>1358</v>
      </c>
      <c r="L580" s="13" t="s">
        <v>1358</v>
      </c>
      <c r="M580" s="13" t="s">
        <v>1358</v>
      </c>
      <c r="O580" s="14">
        <v>0</v>
      </c>
      <c r="P580" s="12">
        <v>1254.47</v>
      </c>
      <c r="R580" s="14">
        <v>1254.47</v>
      </c>
      <c r="S580" s="15">
        <v>1254.47</v>
      </c>
      <c r="T580" s="15"/>
    </row>
    <row r="581" spans="1:20">
      <c r="A581" t="s">
        <v>2500</v>
      </c>
      <c r="B581" t="s">
        <v>1166</v>
      </c>
      <c r="C581" t="s">
        <v>1356</v>
      </c>
      <c r="D581" t="s">
        <v>2501</v>
      </c>
      <c r="E581" s="8">
        <v>1330</v>
      </c>
      <c r="F581" s="8">
        <v>1330</v>
      </c>
      <c r="G581" s="8">
        <v>0</v>
      </c>
      <c r="H581" s="8">
        <v>0</v>
      </c>
      <c r="I581" s="8">
        <v>0</v>
      </c>
      <c r="J581" s="8">
        <v>7.8</v>
      </c>
      <c r="K581" s="12" t="s">
        <v>1358</v>
      </c>
      <c r="L581" s="13" t="s">
        <v>1358</v>
      </c>
      <c r="M581" s="13" t="s">
        <v>1358</v>
      </c>
      <c r="O581" s="14">
        <v>0</v>
      </c>
      <c r="P581" s="12">
        <v>2780.74</v>
      </c>
      <c r="R581" s="14">
        <v>2780.74</v>
      </c>
      <c r="S581" s="15">
        <v>2780.74</v>
      </c>
      <c r="T581" s="15"/>
    </row>
    <row r="582" spans="1:20">
      <c r="A582" t="s">
        <v>2502</v>
      </c>
      <c r="B582" t="s">
        <v>1168</v>
      </c>
      <c r="C582" t="s">
        <v>1356</v>
      </c>
      <c r="D582" t="s">
        <v>2503</v>
      </c>
      <c r="E582" s="8">
        <v>1757</v>
      </c>
      <c r="F582" s="8">
        <v>1757</v>
      </c>
      <c r="G582" s="8">
        <v>0</v>
      </c>
      <c r="H582" s="8">
        <v>0</v>
      </c>
      <c r="I582" s="8">
        <v>0</v>
      </c>
      <c r="J582" s="8">
        <v>36.11</v>
      </c>
      <c r="K582" s="12" t="s">
        <v>1358</v>
      </c>
      <c r="L582" s="13" t="s">
        <v>1358</v>
      </c>
      <c r="M582" s="13" t="s">
        <v>1358</v>
      </c>
      <c r="O582" s="14">
        <v>0</v>
      </c>
      <c r="P582" s="12">
        <v>3673.5</v>
      </c>
      <c r="R582" s="14">
        <v>3673.5</v>
      </c>
      <c r="S582" s="15">
        <v>3673.5</v>
      </c>
      <c r="T582" s="15"/>
    </row>
    <row r="583" spans="1:20">
      <c r="A583" t="s">
        <v>2504</v>
      </c>
      <c r="B583" t="s">
        <v>1170</v>
      </c>
      <c r="C583" t="s">
        <v>1353</v>
      </c>
      <c r="D583" t="s">
        <v>2505</v>
      </c>
      <c r="E583" s="8">
        <v>8543</v>
      </c>
      <c r="F583" s="8">
        <v>8543</v>
      </c>
      <c r="G583" s="8">
        <v>0</v>
      </c>
      <c r="H583" s="8">
        <v>10427</v>
      </c>
      <c r="I583" s="8">
        <v>20628</v>
      </c>
      <c r="J583" s="8">
        <v>564.02</v>
      </c>
      <c r="K583" s="12">
        <v>17442.02</v>
      </c>
      <c r="L583" s="13">
        <v>114063.42</v>
      </c>
      <c r="M583" s="13">
        <v>11051.38</v>
      </c>
      <c r="O583" s="14">
        <v>142556.82</v>
      </c>
      <c r="P583" s="12">
        <v>0</v>
      </c>
      <c r="R583" s="14">
        <v>0</v>
      </c>
      <c r="S583" s="15">
        <v>142556.82</v>
      </c>
      <c r="T583" s="15"/>
    </row>
    <row r="584" spans="1:20">
      <c r="A584" t="s">
        <v>2506</v>
      </c>
      <c r="B584" t="s">
        <v>1172</v>
      </c>
      <c r="C584" t="s">
        <v>1356</v>
      </c>
      <c r="D584" t="s">
        <v>2507</v>
      </c>
      <c r="E584" s="8">
        <v>5275</v>
      </c>
      <c r="F584" s="8">
        <v>5275</v>
      </c>
      <c r="G584" s="8">
        <v>0</v>
      </c>
      <c r="H584" s="8">
        <v>0</v>
      </c>
      <c r="I584" s="8">
        <v>0</v>
      </c>
      <c r="J584" s="8">
        <v>32.299999999999997</v>
      </c>
      <c r="K584" s="12" t="s">
        <v>1358</v>
      </c>
      <c r="L584" s="13" t="s">
        <v>1358</v>
      </c>
      <c r="M584" s="13" t="s">
        <v>1358</v>
      </c>
      <c r="O584" s="14">
        <v>0</v>
      </c>
      <c r="P584" s="12">
        <v>11028.86</v>
      </c>
      <c r="R584" s="14">
        <v>11028.86</v>
      </c>
      <c r="S584" s="15">
        <v>11028.86</v>
      </c>
      <c r="T584" s="15"/>
    </row>
    <row r="585" spans="1:20">
      <c r="A585" t="s">
        <v>2508</v>
      </c>
      <c r="B585" t="s">
        <v>1174</v>
      </c>
      <c r="C585" t="s">
        <v>1356</v>
      </c>
      <c r="D585" t="s">
        <v>2509</v>
      </c>
      <c r="E585" s="8">
        <v>288</v>
      </c>
      <c r="F585" s="8">
        <v>288</v>
      </c>
      <c r="G585" s="8">
        <v>0</v>
      </c>
      <c r="H585" s="8">
        <v>0</v>
      </c>
      <c r="I585" s="8">
        <v>0</v>
      </c>
      <c r="J585" s="8">
        <v>3.83</v>
      </c>
      <c r="K585" s="12" t="s">
        <v>1358</v>
      </c>
      <c r="L585" s="13" t="s">
        <v>1358</v>
      </c>
      <c r="M585" s="13" t="s">
        <v>1358</v>
      </c>
      <c r="O585" s="14">
        <v>0</v>
      </c>
      <c r="P585" s="12">
        <v>602.14</v>
      </c>
      <c r="R585" s="14">
        <v>602.14</v>
      </c>
      <c r="S585" s="15">
        <v>602.14</v>
      </c>
      <c r="T585" s="15"/>
    </row>
    <row r="586" spans="1:20">
      <c r="A586" t="s">
        <v>2510</v>
      </c>
      <c r="B586" t="s">
        <v>1176</v>
      </c>
      <c r="C586" t="s">
        <v>1356</v>
      </c>
      <c r="D586" t="s">
        <v>2511</v>
      </c>
      <c r="E586" s="8">
        <v>553</v>
      </c>
      <c r="F586" s="8">
        <v>553</v>
      </c>
      <c r="G586" s="8">
        <v>0</v>
      </c>
      <c r="H586" s="8">
        <v>0</v>
      </c>
      <c r="I586" s="8">
        <v>0</v>
      </c>
      <c r="J586" s="8">
        <v>4.42</v>
      </c>
      <c r="K586" s="12" t="s">
        <v>1358</v>
      </c>
      <c r="L586" s="13" t="s">
        <v>1358</v>
      </c>
      <c r="M586" s="13" t="s">
        <v>1358</v>
      </c>
      <c r="O586" s="14">
        <v>0</v>
      </c>
      <c r="P586" s="12">
        <v>1156.2</v>
      </c>
      <c r="R586" s="14">
        <v>1156.2</v>
      </c>
      <c r="S586" s="15">
        <v>1156.2</v>
      </c>
      <c r="T586" s="15"/>
    </row>
    <row r="587" spans="1:20">
      <c r="A587" t="s">
        <v>2512</v>
      </c>
      <c r="B587" t="s">
        <v>1178</v>
      </c>
      <c r="C587" t="s">
        <v>1356</v>
      </c>
      <c r="D587" t="s">
        <v>2513</v>
      </c>
      <c r="E587" s="8">
        <v>696</v>
      </c>
      <c r="F587" s="8">
        <v>696</v>
      </c>
      <c r="G587" s="8">
        <v>0</v>
      </c>
      <c r="H587" s="8">
        <v>0</v>
      </c>
      <c r="I587" s="8">
        <v>0</v>
      </c>
      <c r="J587" s="8">
        <v>6.21</v>
      </c>
      <c r="K587" s="12" t="s">
        <v>1358</v>
      </c>
      <c r="L587" s="13" t="s">
        <v>1358</v>
      </c>
      <c r="M587" s="13" t="s">
        <v>1358</v>
      </c>
      <c r="O587" s="14">
        <v>0</v>
      </c>
      <c r="P587" s="12">
        <v>1455.18</v>
      </c>
      <c r="R587" s="14">
        <v>1455.18</v>
      </c>
      <c r="S587" s="15">
        <v>1455.18</v>
      </c>
      <c r="T587" s="15"/>
    </row>
    <row r="588" spans="1:20">
      <c r="A588" t="s">
        <v>2514</v>
      </c>
      <c r="B588" t="s">
        <v>1180</v>
      </c>
      <c r="C588" t="s">
        <v>1353</v>
      </c>
      <c r="D588" t="s">
        <v>2515</v>
      </c>
      <c r="E588" s="8">
        <v>4542</v>
      </c>
      <c r="F588" s="8">
        <v>4542</v>
      </c>
      <c r="G588" s="8">
        <v>0</v>
      </c>
      <c r="H588" s="8">
        <v>4352</v>
      </c>
      <c r="I588" s="8">
        <v>8819</v>
      </c>
      <c r="J588" s="8">
        <v>264.55</v>
      </c>
      <c r="K588" s="12">
        <v>7456.91</v>
      </c>
      <c r="L588" s="13">
        <v>53500.72</v>
      </c>
      <c r="M588" s="13">
        <v>11051.38</v>
      </c>
      <c r="O588" s="14">
        <v>72009.009999999995</v>
      </c>
      <c r="P588" s="12">
        <v>0</v>
      </c>
      <c r="R588" s="14">
        <v>0</v>
      </c>
      <c r="S588" s="15">
        <v>72009.009999999995</v>
      </c>
      <c r="T588" s="15"/>
    </row>
    <row r="589" spans="1:20">
      <c r="A589" t="s">
        <v>2516</v>
      </c>
      <c r="B589" t="s">
        <v>1182</v>
      </c>
      <c r="C589" t="s">
        <v>1356</v>
      </c>
      <c r="D589" t="s">
        <v>2517</v>
      </c>
      <c r="E589" s="8">
        <v>2000</v>
      </c>
      <c r="F589" s="8">
        <v>2000</v>
      </c>
      <c r="G589" s="8">
        <v>0</v>
      </c>
      <c r="H589" s="8">
        <v>0</v>
      </c>
      <c r="I589" s="8">
        <v>0</v>
      </c>
      <c r="J589" s="8">
        <v>9.8699999999999992</v>
      </c>
      <c r="K589" s="12" t="s">
        <v>1358</v>
      </c>
      <c r="L589" s="13" t="s">
        <v>1358</v>
      </c>
      <c r="M589" s="13" t="s">
        <v>1358</v>
      </c>
      <c r="O589" s="14">
        <v>0</v>
      </c>
      <c r="P589" s="12">
        <v>4181.5600000000004</v>
      </c>
      <c r="R589" s="14">
        <v>4181.5600000000004</v>
      </c>
      <c r="S589" s="15">
        <v>4181.5600000000004</v>
      </c>
      <c r="T589" s="15"/>
    </row>
    <row r="590" spans="1:20">
      <c r="A590" t="s">
        <v>2518</v>
      </c>
      <c r="B590" t="s">
        <v>1184</v>
      </c>
      <c r="C590" t="s">
        <v>1356</v>
      </c>
      <c r="D590" t="s">
        <v>2519</v>
      </c>
      <c r="E590" s="8">
        <v>545</v>
      </c>
      <c r="F590" s="8">
        <v>545</v>
      </c>
      <c r="G590" s="8">
        <v>0</v>
      </c>
      <c r="H590" s="8">
        <v>0</v>
      </c>
      <c r="I590" s="8">
        <v>0</v>
      </c>
      <c r="J590" s="8">
        <v>4.76</v>
      </c>
      <c r="K590" s="12" t="s">
        <v>1358</v>
      </c>
      <c r="L590" s="13" t="s">
        <v>1358</v>
      </c>
      <c r="M590" s="13" t="s">
        <v>1358</v>
      </c>
      <c r="O590" s="14">
        <v>0</v>
      </c>
      <c r="P590" s="12">
        <v>1139.47</v>
      </c>
      <c r="R590" s="14">
        <v>1139.47</v>
      </c>
      <c r="S590" s="15">
        <v>1139.47</v>
      </c>
      <c r="T590" s="15"/>
    </row>
    <row r="591" spans="1:20">
      <c r="A591" t="s">
        <v>2520</v>
      </c>
      <c r="B591" t="s">
        <v>1186</v>
      </c>
      <c r="C591" t="s">
        <v>1353</v>
      </c>
      <c r="D591" t="s">
        <v>2521</v>
      </c>
      <c r="E591" s="8">
        <v>61465</v>
      </c>
      <c r="F591" s="8">
        <v>61465</v>
      </c>
      <c r="G591" s="8">
        <v>0</v>
      </c>
      <c r="H591" s="8">
        <v>117311</v>
      </c>
      <c r="I591" s="8">
        <v>180070</v>
      </c>
      <c r="J591" s="8">
        <v>566.91999999999996</v>
      </c>
      <c r="K591" s="12">
        <v>152258.34</v>
      </c>
      <c r="L591" s="13">
        <v>114649.9</v>
      </c>
      <c r="M591" s="13">
        <v>11051.38</v>
      </c>
      <c r="O591" s="14">
        <v>277959.62</v>
      </c>
      <c r="P591" s="12">
        <v>0</v>
      </c>
      <c r="R591" s="14">
        <v>0</v>
      </c>
      <c r="S591" s="15">
        <v>277959.62</v>
      </c>
      <c r="T591" s="15"/>
    </row>
    <row r="592" spans="1:20">
      <c r="A592" t="s">
        <v>2522</v>
      </c>
      <c r="B592" t="s">
        <v>1188</v>
      </c>
      <c r="C592" t="s">
        <v>1356</v>
      </c>
      <c r="D592" t="s">
        <v>2523</v>
      </c>
      <c r="E592" s="8">
        <v>117298</v>
      </c>
      <c r="F592" s="8">
        <v>117298</v>
      </c>
      <c r="G592" s="8">
        <v>0</v>
      </c>
      <c r="H592" s="8">
        <v>0</v>
      </c>
      <c r="I592" s="8">
        <v>0</v>
      </c>
      <c r="J592" s="8">
        <v>552.1</v>
      </c>
      <c r="K592" s="12" t="s">
        <v>1358</v>
      </c>
      <c r="L592" s="13" t="s">
        <v>1358</v>
      </c>
      <c r="M592" s="13" t="s">
        <v>1358</v>
      </c>
      <c r="O592" s="14">
        <v>0</v>
      </c>
      <c r="P592" s="12">
        <v>245244.18</v>
      </c>
      <c r="R592" s="14">
        <v>245244.18</v>
      </c>
      <c r="S592" s="15">
        <v>245244.18</v>
      </c>
      <c r="T592" s="15"/>
    </row>
    <row r="593" spans="1:20">
      <c r="A593" t="s">
        <v>2524</v>
      </c>
      <c r="B593" t="s">
        <v>1190</v>
      </c>
      <c r="C593" t="s">
        <v>1356</v>
      </c>
      <c r="D593" t="s">
        <v>2525</v>
      </c>
      <c r="E593" s="8">
        <v>1373</v>
      </c>
      <c r="F593" s="8">
        <v>1373</v>
      </c>
      <c r="G593" s="8">
        <v>0</v>
      </c>
      <c r="H593" s="8">
        <v>0</v>
      </c>
      <c r="I593" s="8">
        <v>0</v>
      </c>
      <c r="J593" s="8">
        <v>15.27</v>
      </c>
      <c r="K593" s="12" t="s">
        <v>1358</v>
      </c>
      <c r="L593" s="13" t="s">
        <v>1358</v>
      </c>
      <c r="M593" s="13" t="s">
        <v>1358</v>
      </c>
      <c r="O593" s="14">
        <v>0</v>
      </c>
      <c r="P593" s="12">
        <v>2870.64</v>
      </c>
      <c r="R593" s="14">
        <v>2870.64</v>
      </c>
      <c r="S593" s="15">
        <v>2870.64</v>
      </c>
      <c r="T593" s="15"/>
    </row>
    <row r="594" spans="1:20">
      <c r="A594" t="s">
        <v>2526</v>
      </c>
      <c r="B594" t="s">
        <v>1192</v>
      </c>
      <c r="C594" t="s">
        <v>1353</v>
      </c>
      <c r="D594" t="s">
        <v>2527</v>
      </c>
      <c r="E594" s="8">
        <v>6537</v>
      </c>
      <c r="F594" s="8">
        <v>6537</v>
      </c>
      <c r="G594" s="8">
        <v>0</v>
      </c>
      <c r="H594" s="8">
        <v>9930</v>
      </c>
      <c r="I594" s="8">
        <v>18926</v>
      </c>
      <c r="J594" s="8">
        <v>401.48</v>
      </c>
      <c r="K594" s="12">
        <v>16002.9</v>
      </c>
      <c r="L594" s="13">
        <v>81192.479999999996</v>
      </c>
      <c r="M594" s="13">
        <v>11051.38</v>
      </c>
      <c r="O594" s="14">
        <v>108246.76</v>
      </c>
      <c r="P594" s="12">
        <v>0</v>
      </c>
      <c r="R594" s="14">
        <v>0</v>
      </c>
      <c r="S594" s="15">
        <v>108246.76</v>
      </c>
      <c r="T594" s="15"/>
    </row>
    <row r="595" spans="1:20">
      <c r="A595" t="s">
        <v>2528</v>
      </c>
      <c r="B595" t="s">
        <v>1194</v>
      </c>
      <c r="C595" t="s">
        <v>1356</v>
      </c>
      <c r="D595" t="s">
        <v>2529</v>
      </c>
      <c r="E595" s="8">
        <v>4831</v>
      </c>
      <c r="F595" s="8">
        <v>4831</v>
      </c>
      <c r="G595" s="8">
        <v>0</v>
      </c>
      <c r="H595" s="8">
        <v>0</v>
      </c>
      <c r="I595" s="8">
        <v>0</v>
      </c>
      <c r="J595" s="8">
        <v>35.950000000000003</v>
      </c>
      <c r="K595" s="12" t="s">
        <v>1358</v>
      </c>
      <c r="L595" s="13" t="s">
        <v>1358</v>
      </c>
      <c r="M595" s="13" t="s">
        <v>1358</v>
      </c>
      <c r="O595" s="14">
        <v>0</v>
      </c>
      <c r="P595" s="12">
        <v>10100.549999999999</v>
      </c>
      <c r="R595" s="14">
        <v>10100.549999999999</v>
      </c>
      <c r="S595" s="15">
        <v>10100.549999999999</v>
      </c>
      <c r="T595" s="15"/>
    </row>
    <row r="596" spans="1:20">
      <c r="A596" t="s">
        <v>2530</v>
      </c>
      <c r="B596" t="s">
        <v>1196</v>
      </c>
      <c r="C596" t="s">
        <v>1356</v>
      </c>
      <c r="D596" t="s">
        <v>2531</v>
      </c>
      <c r="E596" s="8">
        <v>952</v>
      </c>
      <c r="F596" s="8">
        <v>952</v>
      </c>
      <c r="G596" s="8">
        <v>0</v>
      </c>
      <c r="H596" s="8">
        <v>0</v>
      </c>
      <c r="I596" s="8">
        <v>0</v>
      </c>
      <c r="J596" s="8">
        <v>11.02</v>
      </c>
      <c r="K596" s="12" t="s">
        <v>1358</v>
      </c>
      <c r="L596" s="13" t="s">
        <v>1358</v>
      </c>
      <c r="M596" s="13" t="s">
        <v>1358</v>
      </c>
      <c r="O596" s="14">
        <v>0</v>
      </c>
      <c r="P596" s="12">
        <v>1990.42</v>
      </c>
      <c r="R596" s="14">
        <v>1990.42</v>
      </c>
      <c r="S596" s="15">
        <v>1990.42</v>
      </c>
      <c r="T596" s="15"/>
    </row>
    <row r="597" spans="1:20">
      <c r="A597" t="s">
        <v>2532</v>
      </c>
      <c r="B597" t="s">
        <v>1198</v>
      </c>
      <c r="C597" t="s">
        <v>1356</v>
      </c>
      <c r="D597" t="s">
        <v>2533</v>
      </c>
      <c r="E597" s="8">
        <v>555</v>
      </c>
      <c r="F597" s="8">
        <v>555</v>
      </c>
      <c r="G597" s="8">
        <v>0</v>
      </c>
      <c r="H597" s="8">
        <v>0</v>
      </c>
      <c r="I597" s="8">
        <v>0</v>
      </c>
      <c r="J597" s="8">
        <v>5.41</v>
      </c>
      <c r="K597" s="12" t="s">
        <v>1358</v>
      </c>
      <c r="L597" s="13" t="s">
        <v>1358</v>
      </c>
      <c r="M597" s="13" t="s">
        <v>1358</v>
      </c>
      <c r="O597" s="14">
        <v>0</v>
      </c>
      <c r="P597" s="12">
        <v>1160.3800000000001</v>
      </c>
      <c r="R597" s="14">
        <v>1160.3800000000001</v>
      </c>
      <c r="S597" s="15">
        <v>1160.3800000000001</v>
      </c>
      <c r="T597" s="15"/>
    </row>
    <row r="598" spans="1:20">
      <c r="A598" t="s">
        <v>2534</v>
      </c>
      <c r="B598" t="s">
        <v>1200</v>
      </c>
      <c r="C598" t="s">
        <v>1356</v>
      </c>
      <c r="D598" t="s">
        <v>2535</v>
      </c>
      <c r="E598" s="8">
        <v>1409</v>
      </c>
      <c r="F598" s="8">
        <v>1409</v>
      </c>
      <c r="G598" s="8">
        <v>0</v>
      </c>
      <c r="H598" s="8">
        <v>0</v>
      </c>
      <c r="I598" s="8">
        <v>0</v>
      </c>
      <c r="J598" s="8">
        <v>13.92</v>
      </c>
      <c r="K598" s="12" t="s">
        <v>1358</v>
      </c>
      <c r="L598" s="13" t="s">
        <v>1358</v>
      </c>
      <c r="M598" s="13" t="s">
        <v>1358</v>
      </c>
      <c r="O598" s="14">
        <v>0</v>
      </c>
      <c r="P598" s="12">
        <v>2945.91</v>
      </c>
      <c r="R598" s="14">
        <v>2945.91</v>
      </c>
      <c r="S598" s="15">
        <v>2945.91</v>
      </c>
      <c r="T598" s="15"/>
    </row>
    <row r="599" spans="1:20">
      <c r="A599" t="s">
        <v>2536</v>
      </c>
      <c r="B599" t="s">
        <v>1202</v>
      </c>
      <c r="C599" t="s">
        <v>1356</v>
      </c>
      <c r="D599" t="s">
        <v>2537</v>
      </c>
      <c r="E599" s="8">
        <v>416</v>
      </c>
      <c r="F599" s="8">
        <v>416</v>
      </c>
      <c r="G599" s="8">
        <v>0</v>
      </c>
      <c r="H599" s="8">
        <v>0</v>
      </c>
      <c r="I599" s="8">
        <v>0</v>
      </c>
      <c r="J599" s="8">
        <v>7.16</v>
      </c>
      <c r="K599" s="12" t="s">
        <v>1358</v>
      </c>
      <c r="L599" s="13" t="s">
        <v>1358</v>
      </c>
      <c r="M599" s="13" t="s">
        <v>1358</v>
      </c>
      <c r="O599" s="14">
        <v>0</v>
      </c>
      <c r="P599" s="12">
        <v>869.76</v>
      </c>
      <c r="R599" s="14">
        <v>869.76</v>
      </c>
      <c r="S599" s="15">
        <v>869.76</v>
      </c>
      <c r="T599" s="15"/>
    </row>
    <row r="600" spans="1:20">
      <c r="A600" t="s">
        <v>2538</v>
      </c>
      <c r="B600" t="s">
        <v>1204</v>
      </c>
      <c r="C600" t="s">
        <v>1356</v>
      </c>
      <c r="D600" t="s">
        <v>2539</v>
      </c>
      <c r="E600" s="8">
        <v>456</v>
      </c>
      <c r="F600" s="8">
        <v>456</v>
      </c>
      <c r="G600" s="8">
        <v>0</v>
      </c>
      <c r="H600" s="8">
        <v>0</v>
      </c>
      <c r="I600" s="8">
        <v>0</v>
      </c>
      <c r="J600" s="8">
        <v>3.22</v>
      </c>
      <c r="K600" s="12" t="s">
        <v>1358</v>
      </c>
      <c r="L600" s="13" t="s">
        <v>1358</v>
      </c>
      <c r="M600" s="13" t="s">
        <v>1358</v>
      </c>
      <c r="O600" s="14">
        <v>0</v>
      </c>
      <c r="P600" s="12">
        <v>953.4</v>
      </c>
      <c r="R600" s="14">
        <v>953.4</v>
      </c>
      <c r="S600" s="15">
        <v>953.4</v>
      </c>
      <c r="T600" s="15"/>
    </row>
    <row r="601" spans="1:20">
      <c r="A601" t="s">
        <v>2540</v>
      </c>
      <c r="B601" t="s">
        <v>1206</v>
      </c>
      <c r="C601" t="s">
        <v>1356</v>
      </c>
      <c r="D601" t="s">
        <v>2541</v>
      </c>
      <c r="E601" s="8">
        <v>283</v>
      </c>
      <c r="F601" s="8">
        <v>283</v>
      </c>
      <c r="G601" s="8">
        <v>0</v>
      </c>
      <c r="H601" s="8">
        <v>0</v>
      </c>
      <c r="I601" s="8">
        <v>0</v>
      </c>
      <c r="J601" s="8">
        <v>4.8499999999999996</v>
      </c>
      <c r="K601" s="12" t="s">
        <v>1358</v>
      </c>
      <c r="L601" s="13" t="s">
        <v>1358</v>
      </c>
      <c r="M601" s="13" t="s">
        <v>1358</v>
      </c>
      <c r="O601" s="14">
        <v>0</v>
      </c>
      <c r="P601" s="12">
        <v>591.69000000000005</v>
      </c>
      <c r="R601" s="14">
        <v>591.69000000000005</v>
      </c>
      <c r="S601" s="15">
        <v>591.69000000000005</v>
      </c>
      <c r="T601" s="15"/>
    </row>
    <row r="602" spans="1:20">
      <c r="A602" t="s">
        <v>2542</v>
      </c>
      <c r="B602" t="s">
        <v>1208</v>
      </c>
      <c r="C602" t="s">
        <v>1353</v>
      </c>
      <c r="D602" t="s">
        <v>2543</v>
      </c>
      <c r="E602" s="8">
        <v>44357</v>
      </c>
      <c r="F602" s="8">
        <v>44357</v>
      </c>
      <c r="G602" s="8">
        <v>0</v>
      </c>
      <c r="H602" s="8">
        <v>61352</v>
      </c>
      <c r="I602" s="8">
        <v>99231</v>
      </c>
      <c r="J602" s="8">
        <v>840.2</v>
      </c>
      <c r="K602" s="12">
        <v>83904.86</v>
      </c>
      <c r="L602" s="13">
        <v>169916.11</v>
      </c>
      <c r="M602" s="13">
        <v>11051.38</v>
      </c>
      <c r="O602" s="14">
        <v>264872.34999999998</v>
      </c>
      <c r="P602" s="12">
        <v>0</v>
      </c>
      <c r="R602" s="14">
        <v>0</v>
      </c>
      <c r="S602" s="15">
        <v>264872.34999999998</v>
      </c>
      <c r="T602" s="15"/>
    </row>
    <row r="603" spans="1:20">
      <c r="A603" t="s">
        <v>2544</v>
      </c>
      <c r="B603" t="s">
        <v>1210</v>
      </c>
      <c r="C603" t="s">
        <v>1356</v>
      </c>
      <c r="D603" t="s">
        <v>2545</v>
      </c>
      <c r="E603" s="8">
        <v>58389</v>
      </c>
      <c r="F603" s="8">
        <v>58389</v>
      </c>
      <c r="G603" s="8">
        <v>0</v>
      </c>
      <c r="H603" s="8">
        <v>0</v>
      </c>
      <c r="I603" s="8">
        <v>0</v>
      </c>
      <c r="J603" s="8">
        <v>348.17</v>
      </c>
      <c r="K603" s="12" t="s">
        <v>1358</v>
      </c>
      <c r="L603" s="13" t="s">
        <v>1358</v>
      </c>
      <c r="M603" s="13" t="s">
        <v>1358</v>
      </c>
      <c r="O603" s="14">
        <v>0</v>
      </c>
      <c r="P603" s="12">
        <v>122078.49</v>
      </c>
      <c r="R603" s="14">
        <v>122078.49</v>
      </c>
      <c r="S603" s="15">
        <v>122078.49</v>
      </c>
      <c r="T603" s="15"/>
    </row>
    <row r="604" spans="1:20">
      <c r="A604" t="s">
        <v>2546</v>
      </c>
      <c r="B604" t="s">
        <v>1212</v>
      </c>
      <c r="C604" t="s">
        <v>1356</v>
      </c>
      <c r="D604" t="s">
        <v>2547</v>
      </c>
      <c r="E604" s="8">
        <v>238</v>
      </c>
      <c r="F604" s="8">
        <v>238</v>
      </c>
      <c r="G604" s="8">
        <v>0</v>
      </c>
      <c r="H604" s="8">
        <v>0</v>
      </c>
      <c r="I604" s="8">
        <v>0</v>
      </c>
      <c r="J604" s="8">
        <v>1.82</v>
      </c>
      <c r="K604" s="12" t="s">
        <v>1358</v>
      </c>
      <c r="L604" s="13" t="s">
        <v>1358</v>
      </c>
      <c r="M604" s="13" t="s">
        <v>1358</v>
      </c>
      <c r="O604" s="14">
        <v>0</v>
      </c>
      <c r="P604" s="12">
        <v>497.61</v>
      </c>
      <c r="R604" s="14">
        <v>497.61</v>
      </c>
      <c r="S604" s="15">
        <v>497.61</v>
      </c>
      <c r="T604" s="15"/>
    </row>
    <row r="605" spans="1:20">
      <c r="A605" t="s">
        <v>2548</v>
      </c>
      <c r="B605" t="s">
        <v>1214</v>
      </c>
      <c r="C605" t="s">
        <v>1356</v>
      </c>
      <c r="D605" t="s">
        <v>2549</v>
      </c>
      <c r="E605" s="8">
        <v>1012</v>
      </c>
      <c r="F605" s="8">
        <v>1012</v>
      </c>
      <c r="G605" s="8">
        <v>0</v>
      </c>
      <c r="H605" s="8">
        <v>0</v>
      </c>
      <c r="I605" s="8">
        <v>0</v>
      </c>
      <c r="J605" s="8">
        <v>7.02</v>
      </c>
      <c r="K605" s="12" t="s">
        <v>1358</v>
      </c>
      <c r="L605" s="13" t="s">
        <v>1358</v>
      </c>
      <c r="M605" s="13" t="s">
        <v>1358</v>
      </c>
      <c r="O605" s="14">
        <v>0</v>
      </c>
      <c r="P605" s="12">
        <v>2115.87</v>
      </c>
      <c r="R605" s="14">
        <v>2115.87</v>
      </c>
      <c r="S605" s="15">
        <v>2115.87</v>
      </c>
      <c r="T605" s="15"/>
    </row>
    <row r="606" spans="1:20">
      <c r="A606" t="s">
        <v>2550</v>
      </c>
      <c r="B606" t="s">
        <v>1216</v>
      </c>
      <c r="C606" t="s">
        <v>1356</v>
      </c>
      <c r="D606" t="s">
        <v>2551</v>
      </c>
      <c r="E606" s="8">
        <v>2157</v>
      </c>
      <c r="F606" s="8">
        <v>2157</v>
      </c>
      <c r="G606" s="8">
        <v>0</v>
      </c>
      <c r="H606" s="8">
        <v>0</v>
      </c>
      <c r="I606" s="8">
        <v>0</v>
      </c>
      <c r="J606" s="8">
        <v>13.56</v>
      </c>
      <c r="K606" s="12" t="s">
        <v>1358</v>
      </c>
      <c r="L606" s="13" t="s">
        <v>1358</v>
      </c>
      <c r="M606" s="13" t="s">
        <v>1358</v>
      </c>
      <c r="O606" s="14">
        <v>0</v>
      </c>
      <c r="P606" s="12">
        <v>4509.8100000000004</v>
      </c>
      <c r="R606" s="14">
        <v>4509.8100000000004</v>
      </c>
      <c r="S606" s="15">
        <v>4509.8100000000004</v>
      </c>
      <c r="T606" s="15"/>
    </row>
    <row r="607" spans="1:20">
      <c r="A607" t="s">
        <v>2552</v>
      </c>
      <c r="B607" t="s">
        <v>1218</v>
      </c>
      <c r="C607" t="s">
        <v>1353</v>
      </c>
      <c r="D607" t="s">
        <v>2553</v>
      </c>
      <c r="E607" s="8">
        <v>13671</v>
      </c>
      <c r="F607" s="8">
        <v>13671</v>
      </c>
      <c r="G607" s="8">
        <v>0</v>
      </c>
      <c r="H607" s="8">
        <v>20504</v>
      </c>
      <c r="I607" s="8">
        <v>39141</v>
      </c>
      <c r="J607" s="8">
        <v>727.67</v>
      </c>
      <c r="K607" s="12">
        <v>33095.71</v>
      </c>
      <c r="L607" s="13">
        <v>147158.84</v>
      </c>
      <c r="M607" s="13">
        <v>11051.38</v>
      </c>
      <c r="O607" s="14">
        <v>191305.93</v>
      </c>
      <c r="P607" s="12">
        <v>0</v>
      </c>
      <c r="R607" s="14">
        <v>0</v>
      </c>
      <c r="S607" s="15">
        <v>191305.93</v>
      </c>
      <c r="T607" s="15"/>
    </row>
    <row r="608" spans="1:20">
      <c r="A608" t="s">
        <v>2554</v>
      </c>
      <c r="B608" t="s">
        <v>1220</v>
      </c>
      <c r="C608" t="s">
        <v>1356</v>
      </c>
      <c r="D608" t="s">
        <v>2555</v>
      </c>
      <c r="E608" s="8">
        <v>10440</v>
      </c>
      <c r="F608" s="8">
        <v>10440</v>
      </c>
      <c r="G608" s="8">
        <v>0</v>
      </c>
      <c r="H608" s="8">
        <v>0</v>
      </c>
      <c r="I608" s="8">
        <v>0</v>
      </c>
      <c r="J608" s="8">
        <v>72.319999999999993</v>
      </c>
      <c r="K608" s="12" t="s">
        <v>1358</v>
      </c>
      <c r="L608" s="13" t="s">
        <v>1358</v>
      </c>
      <c r="M608" s="13" t="s">
        <v>1358</v>
      </c>
      <c r="O608" s="14">
        <v>0</v>
      </c>
      <c r="P608" s="12">
        <v>21827.73</v>
      </c>
      <c r="R608" s="14">
        <v>21827.73</v>
      </c>
      <c r="S608" s="15">
        <v>21827.73</v>
      </c>
      <c r="T608" s="15"/>
    </row>
    <row r="609" spans="1:20">
      <c r="A609" t="s">
        <v>2556</v>
      </c>
      <c r="B609" t="s">
        <v>1222</v>
      </c>
      <c r="C609" t="s">
        <v>1356</v>
      </c>
      <c r="D609" t="s">
        <v>2557</v>
      </c>
      <c r="E609" s="8">
        <v>5277</v>
      </c>
      <c r="F609" s="8">
        <v>5277</v>
      </c>
      <c r="G609" s="8">
        <v>0</v>
      </c>
      <c r="H609" s="8">
        <v>0</v>
      </c>
      <c r="I609" s="8">
        <v>0</v>
      </c>
      <c r="J609" s="8">
        <v>33.130000000000003</v>
      </c>
      <c r="K609" s="12" t="s">
        <v>1358</v>
      </c>
      <c r="L609" s="13" t="s">
        <v>1358</v>
      </c>
      <c r="M609" s="13" t="s">
        <v>1358</v>
      </c>
      <c r="O609" s="14">
        <v>0</v>
      </c>
      <c r="P609" s="12">
        <v>11033.04</v>
      </c>
      <c r="R609" s="14">
        <v>11033.04</v>
      </c>
      <c r="S609" s="15">
        <v>11033.04</v>
      </c>
      <c r="T609" s="15"/>
    </row>
    <row r="610" spans="1:20">
      <c r="A610" t="s">
        <v>2558</v>
      </c>
      <c r="B610" t="s">
        <v>1224</v>
      </c>
      <c r="C610" t="s">
        <v>1356</v>
      </c>
      <c r="D610" t="s">
        <v>2559</v>
      </c>
      <c r="E610" s="8">
        <v>798</v>
      </c>
      <c r="F610" s="8">
        <v>798</v>
      </c>
      <c r="G610" s="8">
        <v>0</v>
      </c>
      <c r="H610" s="8">
        <v>0</v>
      </c>
      <c r="I610" s="8">
        <v>0</v>
      </c>
      <c r="J610" s="8">
        <v>7.58</v>
      </c>
      <c r="K610" s="12" t="s">
        <v>1358</v>
      </c>
      <c r="L610" s="13" t="s">
        <v>1358</v>
      </c>
      <c r="M610" s="13" t="s">
        <v>1358</v>
      </c>
      <c r="O610" s="14">
        <v>0</v>
      </c>
      <c r="P610" s="12">
        <v>1668.44</v>
      </c>
      <c r="R610" s="14">
        <v>1668.44</v>
      </c>
      <c r="S610" s="15">
        <v>1668.44</v>
      </c>
      <c r="T610" s="15"/>
    </row>
    <row r="611" spans="1:20">
      <c r="A611" t="s">
        <v>2560</v>
      </c>
      <c r="B611" t="s">
        <v>1226</v>
      </c>
      <c r="C611" t="s">
        <v>1356</v>
      </c>
      <c r="D611" t="s">
        <v>2561</v>
      </c>
      <c r="E611" s="8">
        <v>349</v>
      </c>
      <c r="F611" s="8">
        <v>349</v>
      </c>
      <c r="G611" s="8">
        <v>0</v>
      </c>
      <c r="H611" s="8">
        <v>0</v>
      </c>
      <c r="I611" s="8">
        <v>0</v>
      </c>
      <c r="J611" s="8">
        <v>4.92</v>
      </c>
      <c r="K611" s="12" t="s">
        <v>1358</v>
      </c>
      <c r="L611" s="13" t="s">
        <v>1358</v>
      </c>
      <c r="M611" s="13" t="s">
        <v>1358</v>
      </c>
      <c r="O611" s="14">
        <v>0</v>
      </c>
      <c r="P611" s="12">
        <v>729.68</v>
      </c>
      <c r="R611" s="14">
        <v>729.68</v>
      </c>
      <c r="S611" s="15">
        <v>729.68</v>
      </c>
      <c r="T611" s="15"/>
    </row>
    <row r="612" spans="1:20">
      <c r="A612" t="s">
        <v>2562</v>
      </c>
      <c r="B612" t="s">
        <v>1228</v>
      </c>
      <c r="C612" t="s">
        <v>1356</v>
      </c>
      <c r="D612" t="s">
        <v>2563</v>
      </c>
      <c r="E612" s="8">
        <v>441</v>
      </c>
      <c r="F612" s="8">
        <v>441</v>
      </c>
      <c r="G612" s="8">
        <v>0</v>
      </c>
      <c r="H612" s="8">
        <v>0</v>
      </c>
      <c r="I612" s="8">
        <v>0</v>
      </c>
      <c r="J612" s="8">
        <v>4.12</v>
      </c>
      <c r="K612" s="12" t="s">
        <v>1358</v>
      </c>
      <c r="L612" s="13" t="s">
        <v>1358</v>
      </c>
      <c r="M612" s="13" t="s">
        <v>1358</v>
      </c>
      <c r="O612" s="14">
        <v>0</v>
      </c>
      <c r="P612" s="12">
        <v>922.03</v>
      </c>
      <c r="R612" s="14">
        <v>922.03</v>
      </c>
      <c r="S612" s="15">
        <v>922.03</v>
      </c>
      <c r="T612" s="15"/>
    </row>
    <row r="613" spans="1:20">
      <c r="A613" t="s">
        <v>2564</v>
      </c>
      <c r="B613" t="s">
        <v>1230</v>
      </c>
      <c r="C613" t="s">
        <v>1353</v>
      </c>
      <c r="D613" t="s">
        <v>2565</v>
      </c>
      <c r="E613" s="8">
        <v>5480</v>
      </c>
      <c r="F613" s="8">
        <v>5480</v>
      </c>
      <c r="G613" s="8">
        <v>0</v>
      </c>
      <c r="H613" s="8">
        <v>5699</v>
      </c>
      <c r="I613" s="8">
        <v>12697</v>
      </c>
      <c r="J613" s="8">
        <v>543.51</v>
      </c>
      <c r="K613" s="12">
        <v>10735.96</v>
      </c>
      <c r="L613" s="13">
        <v>109915.62</v>
      </c>
      <c r="M613" s="13">
        <v>11051.38</v>
      </c>
      <c r="O613" s="14">
        <v>131702.96</v>
      </c>
      <c r="P613" s="12">
        <v>0</v>
      </c>
      <c r="R613" s="14">
        <v>0</v>
      </c>
      <c r="S613" s="15">
        <v>131702.96</v>
      </c>
      <c r="T613" s="15"/>
    </row>
    <row r="614" spans="1:20">
      <c r="A614" t="s">
        <v>2566</v>
      </c>
      <c r="B614" t="s">
        <v>1232</v>
      </c>
      <c r="C614" t="s">
        <v>1356</v>
      </c>
      <c r="D614" t="s">
        <v>2567</v>
      </c>
      <c r="E614" s="8">
        <v>212</v>
      </c>
      <c r="F614" s="8">
        <v>212</v>
      </c>
      <c r="G614" s="8">
        <v>0</v>
      </c>
      <c r="H614" s="8">
        <v>0</v>
      </c>
      <c r="I614" s="8">
        <v>0</v>
      </c>
      <c r="J614" s="8">
        <v>1.47</v>
      </c>
      <c r="K614" s="12" t="s">
        <v>1358</v>
      </c>
      <c r="L614" s="13" t="s">
        <v>1358</v>
      </c>
      <c r="M614" s="13" t="s">
        <v>1358</v>
      </c>
      <c r="O614" s="14">
        <v>0</v>
      </c>
      <c r="P614" s="12">
        <v>443.25</v>
      </c>
      <c r="R614" s="14">
        <v>443.25</v>
      </c>
      <c r="S614" s="15">
        <v>443.25</v>
      </c>
      <c r="T614" s="15"/>
    </row>
    <row r="615" spans="1:20">
      <c r="A615" t="s">
        <v>2568</v>
      </c>
      <c r="B615" t="s">
        <v>1234</v>
      </c>
      <c r="C615" t="s">
        <v>1356</v>
      </c>
      <c r="D615" t="s">
        <v>2569</v>
      </c>
      <c r="E615" s="8">
        <v>120</v>
      </c>
      <c r="F615" s="8">
        <v>120</v>
      </c>
      <c r="G615" s="8">
        <v>0</v>
      </c>
      <c r="H615" s="8">
        <v>0</v>
      </c>
      <c r="I615" s="8">
        <v>0</v>
      </c>
      <c r="J615" s="8">
        <v>3.14</v>
      </c>
      <c r="K615" s="12" t="s">
        <v>1358</v>
      </c>
      <c r="L615" s="13" t="s">
        <v>1358</v>
      </c>
      <c r="M615" s="13" t="s">
        <v>1358</v>
      </c>
      <c r="O615" s="14">
        <v>0</v>
      </c>
      <c r="P615" s="12">
        <v>250.89</v>
      </c>
      <c r="R615" s="14">
        <v>250.89</v>
      </c>
      <c r="S615" s="15">
        <v>250.89</v>
      </c>
      <c r="T615" s="15"/>
    </row>
    <row r="616" spans="1:20">
      <c r="A616" t="s">
        <v>2570</v>
      </c>
      <c r="B616" t="s">
        <v>1236</v>
      </c>
      <c r="C616" t="s">
        <v>1356</v>
      </c>
      <c r="D616" t="s">
        <v>2571</v>
      </c>
      <c r="E616" s="8">
        <v>678</v>
      </c>
      <c r="F616" s="8">
        <v>678</v>
      </c>
      <c r="G616" s="8">
        <v>0</v>
      </c>
      <c r="H616" s="8">
        <v>0</v>
      </c>
      <c r="I616" s="8">
        <v>0</v>
      </c>
      <c r="J616" s="8">
        <v>7.62</v>
      </c>
      <c r="K616" s="12" t="s">
        <v>1358</v>
      </c>
      <c r="L616" s="13" t="s">
        <v>1358</v>
      </c>
      <c r="M616" s="13" t="s">
        <v>1358</v>
      </c>
      <c r="O616" s="14">
        <v>0</v>
      </c>
      <c r="P616" s="12">
        <v>1417.55</v>
      </c>
      <c r="R616" s="14">
        <v>1417.55</v>
      </c>
      <c r="S616" s="15">
        <v>1417.55</v>
      </c>
      <c r="T616" s="15"/>
    </row>
    <row r="617" spans="1:20">
      <c r="A617" t="s">
        <v>2572</v>
      </c>
      <c r="B617" t="s">
        <v>1238</v>
      </c>
      <c r="C617" t="s">
        <v>1356</v>
      </c>
      <c r="D617" t="s">
        <v>2573</v>
      </c>
      <c r="E617" s="8">
        <v>1950</v>
      </c>
      <c r="F617" s="8">
        <v>1950</v>
      </c>
      <c r="G617" s="8">
        <v>0</v>
      </c>
      <c r="H617" s="8">
        <v>0</v>
      </c>
      <c r="I617" s="8">
        <v>0</v>
      </c>
      <c r="J617" s="8">
        <v>15.02</v>
      </c>
      <c r="K617" s="12" t="s">
        <v>1358</v>
      </c>
      <c r="L617" s="13" t="s">
        <v>1358</v>
      </c>
      <c r="M617" s="13" t="s">
        <v>1358</v>
      </c>
      <c r="O617" s="14">
        <v>0</v>
      </c>
      <c r="P617" s="12">
        <v>4077.02</v>
      </c>
      <c r="R617" s="14">
        <v>4077.02</v>
      </c>
      <c r="S617" s="15">
        <v>4077.02</v>
      </c>
      <c r="T617" s="15"/>
    </row>
    <row r="618" spans="1:20">
      <c r="A618" t="s">
        <v>2574</v>
      </c>
      <c r="B618" t="s">
        <v>1240</v>
      </c>
      <c r="C618" t="s">
        <v>1353</v>
      </c>
      <c r="D618" t="s">
        <v>2575</v>
      </c>
      <c r="E618" s="8">
        <v>48462</v>
      </c>
      <c r="F618" s="8">
        <v>48462</v>
      </c>
      <c r="G618" s="8">
        <v>0</v>
      </c>
      <c r="H618" s="8">
        <v>46054</v>
      </c>
      <c r="I618" s="8">
        <v>77390</v>
      </c>
      <c r="J618" s="8">
        <v>753.1</v>
      </c>
      <c r="K618" s="12">
        <v>65437.18</v>
      </c>
      <c r="L618" s="13">
        <v>152301.62</v>
      </c>
      <c r="M618" s="13">
        <v>11051.38</v>
      </c>
      <c r="O618" s="14">
        <v>228790.18</v>
      </c>
      <c r="P618" s="12">
        <v>0</v>
      </c>
      <c r="R618" s="14">
        <v>0</v>
      </c>
      <c r="S618" s="15">
        <v>228790.18</v>
      </c>
      <c r="T618" s="15"/>
    </row>
    <row r="619" spans="1:20">
      <c r="A619" t="s">
        <v>2576</v>
      </c>
      <c r="B619" t="s">
        <v>1242</v>
      </c>
      <c r="C619" t="s">
        <v>1356</v>
      </c>
      <c r="D619" t="s">
        <v>2577</v>
      </c>
      <c r="E619" s="8">
        <v>6712</v>
      </c>
      <c r="F619" s="8">
        <v>6712</v>
      </c>
      <c r="G619" s="8">
        <v>0</v>
      </c>
      <c r="H619" s="8">
        <v>0</v>
      </c>
      <c r="I619" s="8">
        <v>0</v>
      </c>
      <c r="J619" s="8">
        <v>44.25</v>
      </c>
      <c r="K619" s="12" t="s">
        <v>1358</v>
      </c>
      <c r="L619" s="13" t="s">
        <v>1358</v>
      </c>
      <c r="M619" s="13" t="s">
        <v>1358</v>
      </c>
      <c r="O619" s="14">
        <v>0</v>
      </c>
      <c r="P619" s="12">
        <v>14033.31</v>
      </c>
      <c r="R619" s="14">
        <v>14033.31</v>
      </c>
      <c r="S619" s="15">
        <v>14033.31</v>
      </c>
      <c r="T619" s="15"/>
    </row>
    <row r="620" spans="1:20">
      <c r="A620" t="s">
        <v>2578</v>
      </c>
      <c r="B620" t="s">
        <v>1244</v>
      </c>
      <c r="C620" t="s">
        <v>1356</v>
      </c>
      <c r="D620" t="s">
        <v>2579</v>
      </c>
      <c r="E620" s="8">
        <v>3693</v>
      </c>
      <c r="F620" s="8">
        <v>3693</v>
      </c>
      <c r="G620" s="8">
        <v>0</v>
      </c>
      <c r="H620" s="8">
        <v>0</v>
      </c>
      <c r="I620" s="8">
        <v>0</v>
      </c>
      <c r="J620" s="8">
        <v>27.07</v>
      </c>
      <c r="K620" s="12" t="s">
        <v>1358</v>
      </c>
      <c r="L620" s="13" t="s">
        <v>1358</v>
      </c>
      <c r="M620" s="13" t="s">
        <v>1358</v>
      </c>
      <c r="O620" s="14">
        <v>0</v>
      </c>
      <c r="P620" s="12">
        <v>7721.25</v>
      </c>
      <c r="R620" s="14">
        <v>7721.25</v>
      </c>
      <c r="S620" s="15">
        <v>7721.25</v>
      </c>
      <c r="T620" s="15"/>
    </row>
    <row r="621" spans="1:20">
      <c r="A621" t="s">
        <v>2580</v>
      </c>
      <c r="B621" t="s">
        <v>1246</v>
      </c>
      <c r="C621" t="s">
        <v>1356</v>
      </c>
      <c r="D621" t="s">
        <v>2581</v>
      </c>
      <c r="E621" s="8">
        <v>644</v>
      </c>
      <c r="F621" s="8">
        <v>644</v>
      </c>
      <c r="G621" s="8">
        <v>0</v>
      </c>
      <c r="H621" s="8">
        <v>0</v>
      </c>
      <c r="I621" s="8">
        <v>0</v>
      </c>
      <c r="J621" s="8">
        <v>6.45</v>
      </c>
      <c r="K621" s="12" t="s">
        <v>1358</v>
      </c>
      <c r="L621" s="13" t="s">
        <v>1358</v>
      </c>
      <c r="M621" s="13" t="s">
        <v>1358</v>
      </c>
      <c r="O621" s="14">
        <v>0</v>
      </c>
      <c r="P621" s="12">
        <v>1346.46</v>
      </c>
      <c r="R621" s="14">
        <v>1346.46</v>
      </c>
      <c r="S621" s="15">
        <v>1346.46</v>
      </c>
      <c r="T621" s="15"/>
    </row>
    <row r="622" spans="1:20">
      <c r="A622" t="s">
        <v>2582</v>
      </c>
      <c r="B622" t="s">
        <v>1248</v>
      </c>
      <c r="C622" t="s">
        <v>1356</v>
      </c>
      <c r="D622" t="s">
        <v>2583</v>
      </c>
      <c r="E622" s="8">
        <v>830</v>
      </c>
      <c r="F622" s="8">
        <v>830</v>
      </c>
      <c r="G622" s="8">
        <v>0</v>
      </c>
      <c r="H622" s="8">
        <v>0</v>
      </c>
      <c r="I622" s="8">
        <v>0</v>
      </c>
      <c r="J622" s="8">
        <v>7.59</v>
      </c>
      <c r="K622" s="12" t="s">
        <v>1358</v>
      </c>
      <c r="L622" s="13" t="s">
        <v>1358</v>
      </c>
      <c r="M622" s="13" t="s">
        <v>1358</v>
      </c>
      <c r="O622" s="14">
        <v>0</v>
      </c>
      <c r="P622" s="12">
        <v>1735.35</v>
      </c>
      <c r="R622" s="14">
        <v>1735.35</v>
      </c>
      <c r="S622" s="15">
        <v>1735.35</v>
      </c>
      <c r="T622" s="15"/>
    </row>
    <row r="623" spans="1:20">
      <c r="A623" t="s">
        <v>2584</v>
      </c>
      <c r="B623" t="s">
        <v>1250</v>
      </c>
      <c r="C623" t="s">
        <v>1356</v>
      </c>
      <c r="D623" t="s">
        <v>2585</v>
      </c>
      <c r="E623" s="8">
        <v>3344</v>
      </c>
      <c r="F623" s="8">
        <v>3344</v>
      </c>
      <c r="G623" s="8">
        <v>0</v>
      </c>
      <c r="H623" s="8">
        <v>0</v>
      </c>
      <c r="I623" s="8">
        <v>0</v>
      </c>
      <c r="J623" s="8">
        <v>21.9</v>
      </c>
      <c r="K623" s="12" t="s">
        <v>1358</v>
      </c>
      <c r="L623" s="13" t="s">
        <v>1358</v>
      </c>
      <c r="M623" s="13" t="s">
        <v>1358</v>
      </c>
      <c r="O623" s="14">
        <v>0</v>
      </c>
      <c r="P623" s="12">
        <v>6991.56</v>
      </c>
      <c r="R623" s="14">
        <v>6991.56</v>
      </c>
      <c r="S623" s="15">
        <v>6991.56</v>
      </c>
      <c r="T623" s="15"/>
    </row>
    <row r="624" spans="1:20">
      <c r="A624" t="s">
        <v>2586</v>
      </c>
      <c r="B624" t="s">
        <v>1252</v>
      </c>
      <c r="C624" t="s">
        <v>1356</v>
      </c>
      <c r="D624" t="s">
        <v>2587</v>
      </c>
      <c r="E624" s="8">
        <v>213</v>
      </c>
      <c r="F624" s="8">
        <v>213</v>
      </c>
      <c r="G624" s="8">
        <v>0</v>
      </c>
      <c r="H624" s="8">
        <v>0</v>
      </c>
      <c r="I624" s="8">
        <v>0</v>
      </c>
      <c r="J624" s="8">
        <v>2.4</v>
      </c>
      <c r="K624" s="12" t="s">
        <v>1358</v>
      </c>
      <c r="L624" s="13" t="s">
        <v>1358</v>
      </c>
      <c r="M624" s="13" t="s">
        <v>1358</v>
      </c>
      <c r="O624" s="14">
        <v>0</v>
      </c>
      <c r="P624" s="12">
        <v>445.34</v>
      </c>
      <c r="R624" s="14">
        <v>445.34</v>
      </c>
      <c r="S624" s="15">
        <v>445.34</v>
      </c>
      <c r="T624" s="15"/>
    </row>
    <row r="625" spans="1:20">
      <c r="A625" t="s">
        <v>2588</v>
      </c>
      <c r="B625" t="s">
        <v>1254</v>
      </c>
      <c r="C625" t="s">
        <v>1353</v>
      </c>
      <c r="D625" t="s">
        <v>2589</v>
      </c>
      <c r="E625" s="8">
        <v>19355</v>
      </c>
      <c r="F625" s="8">
        <v>19355</v>
      </c>
      <c r="G625" s="8">
        <v>0</v>
      </c>
      <c r="H625" s="8">
        <v>18318</v>
      </c>
      <c r="I625" s="8">
        <v>36411</v>
      </c>
      <c r="J625" s="8">
        <v>766.27</v>
      </c>
      <c r="K625" s="12">
        <v>30787.35</v>
      </c>
      <c r="L625" s="13">
        <v>154965.03</v>
      </c>
      <c r="M625" s="13">
        <v>11051.38</v>
      </c>
      <c r="O625" s="14">
        <v>196803.76</v>
      </c>
      <c r="P625" s="12">
        <v>0</v>
      </c>
      <c r="R625" s="14">
        <v>0</v>
      </c>
      <c r="S625" s="15">
        <v>196803.76</v>
      </c>
      <c r="T625" s="15"/>
    </row>
    <row r="626" spans="1:20">
      <c r="A626" t="s">
        <v>2590</v>
      </c>
      <c r="B626" t="s">
        <v>1256</v>
      </c>
      <c r="C626" t="s">
        <v>1356</v>
      </c>
      <c r="D626" t="s">
        <v>2591</v>
      </c>
      <c r="E626" s="8">
        <v>6371</v>
      </c>
      <c r="F626" s="8">
        <v>6371</v>
      </c>
      <c r="G626" s="8">
        <v>0</v>
      </c>
      <c r="H626" s="8">
        <v>0</v>
      </c>
      <c r="I626" s="8">
        <v>0</v>
      </c>
      <c r="J626" s="8">
        <v>43.34</v>
      </c>
      <c r="K626" s="12" t="s">
        <v>1358</v>
      </c>
      <c r="L626" s="13" t="s">
        <v>1358</v>
      </c>
      <c r="M626" s="13" t="s">
        <v>1358</v>
      </c>
      <c r="O626" s="14">
        <v>0</v>
      </c>
      <c r="P626" s="12">
        <v>13320.35</v>
      </c>
      <c r="R626" s="14">
        <v>13320.35</v>
      </c>
      <c r="S626" s="15">
        <v>13320.35</v>
      </c>
      <c r="T626" s="15"/>
    </row>
    <row r="627" spans="1:20">
      <c r="A627" t="s">
        <v>2592</v>
      </c>
      <c r="B627" t="s">
        <v>1258</v>
      </c>
      <c r="C627" t="s">
        <v>1356</v>
      </c>
      <c r="D627" t="s">
        <v>2593</v>
      </c>
      <c r="E627" s="8">
        <v>529</v>
      </c>
      <c r="F627" s="8">
        <v>529</v>
      </c>
      <c r="G627" s="8">
        <v>0</v>
      </c>
      <c r="H627" s="8">
        <v>0</v>
      </c>
      <c r="I627" s="8">
        <v>0</v>
      </c>
      <c r="J627" s="8">
        <v>5.74</v>
      </c>
      <c r="K627" s="12" t="s">
        <v>1358</v>
      </c>
      <c r="L627" s="13" t="s">
        <v>1358</v>
      </c>
      <c r="M627" s="13" t="s">
        <v>1358</v>
      </c>
      <c r="O627" s="14">
        <v>0</v>
      </c>
      <c r="P627" s="12">
        <v>1106.02</v>
      </c>
      <c r="R627" s="14">
        <v>1106.02</v>
      </c>
      <c r="S627" s="15">
        <v>1106.02</v>
      </c>
      <c r="T627" s="15"/>
    </row>
    <row r="628" spans="1:20">
      <c r="A628" t="s">
        <v>2594</v>
      </c>
      <c r="B628" t="s">
        <v>1262</v>
      </c>
      <c r="C628" t="s">
        <v>1356</v>
      </c>
      <c r="D628" t="s">
        <v>2595</v>
      </c>
      <c r="E628" s="8">
        <v>222</v>
      </c>
      <c r="F628" s="8">
        <v>222</v>
      </c>
      <c r="G628" s="8">
        <v>0</v>
      </c>
      <c r="H628" s="8">
        <v>0</v>
      </c>
      <c r="I628" s="8">
        <v>0</v>
      </c>
      <c r="J628" s="8">
        <v>4.34</v>
      </c>
      <c r="K628" s="12" t="s">
        <v>1358</v>
      </c>
      <c r="L628" s="13" t="s">
        <v>1358</v>
      </c>
      <c r="M628" s="13" t="s">
        <v>1358</v>
      </c>
      <c r="O628" s="14">
        <v>0</v>
      </c>
      <c r="P628" s="12">
        <v>464.15</v>
      </c>
      <c r="R628" s="14">
        <v>464.15</v>
      </c>
      <c r="S628" s="15">
        <v>464.15</v>
      </c>
      <c r="T628" s="15"/>
    </row>
    <row r="629" spans="1:20">
      <c r="A629" t="s">
        <v>2596</v>
      </c>
      <c r="B629" t="s">
        <v>1264</v>
      </c>
      <c r="C629" t="s">
        <v>1356</v>
      </c>
      <c r="D629" t="s">
        <v>2597</v>
      </c>
      <c r="E629" s="8">
        <v>189</v>
      </c>
      <c r="F629" s="8">
        <v>189</v>
      </c>
      <c r="G629" s="8">
        <v>0</v>
      </c>
      <c r="H629" s="8">
        <v>0</v>
      </c>
      <c r="I629" s="8">
        <v>0</v>
      </c>
      <c r="J629" s="8">
        <v>2.54</v>
      </c>
      <c r="K629" s="12" t="s">
        <v>1358</v>
      </c>
      <c r="L629" s="13" t="s">
        <v>1358</v>
      </c>
      <c r="M629" s="13" t="s">
        <v>1358</v>
      </c>
      <c r="O629" s="14">
        <v>0</v>
      </c>
      <c r="P629" s="12">
        <v>395.16</v>
      </c>
      <c r="R629" s="14">
        <v>395.16</v>
      </c>
      <c r="S629" s="15">
        <v>395.16</v>
      </c>
      <c r="T629" s="15"/>
    </row>
    <row r="630" spans="1:20">
      <c r="A630" t="s">
        <v>2598</v>
      </c>
      <c r="B630" t="s">
        <v>1266</v>
      </c>
      <c r="C630" t="s">
        <v>1356</v>
      </c>
      <c r="D630" t="s">
        <v>2599</v>
      </c>
      <c r="E630" s="8">
        <v>99</v>
      </c>
      <c r="F630" s="8">
        <v>99</v>
      </c>
      <c r="G630" s="8">
        <v>0</v>
      </c>
      <c r="H630" s="8">
        <v>0</v>
      </c>
      <c r="I630" s="8">
        <v>0</v>
      </c>
      <c r="J630" s="8">
        <v>1.85</v>
      </c>
      <c r="K630" s="12" t="s">
        <v>1358</v>
      </c>
      <c r="L630" s="13" t="s">
        <v>1358</v>
      </c>
      <c r="M630" s="13" t="s">
        <v>1358</v>
      </c>
      <c r="O630" s="14">
        <v>0</v>
      </c>
      <c r="P630" s="12">
        <v>206.99</v>
      </c>
      <c r="R630" s="14">
        <v>206.99</v>
      </c>
      <c r="S630" s="15">
        <v>206.99</v>
      </c>
      <c r="T630" s="15"/>
    </row>
    <row r="631" spans="1:20">
      <c r="A631" t="s">
        <v>2600</v>
      </c>
      <c r="B631" t="s">
        <v>1268</v>
      </c>
      <c r="C631" t="s">
        <v>1356</v>
      </c>
      <c r="D631" t="s">
        <v>2601</v>
      </c>
      <c r="E631" s="8">
        <v>1323</v>
      </c>
      <c r="F631" s="8">
        <v>1323</v>
      </c>
      <c r="G631" s="8">
        <v>0</v>
      </c>
      <c r="H631" s="8">
        <v>0</v>
      </c>
      <c r="I631" s="8">
        <v>0</v>
      </c>
      <c r="J631" s="8">
        <v>9.93</v>
      </c>
      <c r="K631" s="12" t="s">
        <v>1358</v>
      </c>
      <c r="L631" s="13" t="s">
        <v>1358</v>
      </c>
      <c r="M631" s="13" t="s">
        <v>1358</v>
      </c>
      <c r="O631" s="14">
        <v>0</v>
      </c>
      <c r="P631" s="12">
        <v>2766.1</v>
      </c>
      <c r="R631" s="14">
        <v>2766.1</v>
      </c>
      <c r="S631" s="15">
        <v>2766.1</v>
      </c>
      <c r="T631" s="15"/>
    </row>
    <row r="632" spans="1:20">
      <c r="A632" t="s">
        <v>2602</v>
      </c>
      <c r="B632" t="s">
        <v>1270</v>
      </c>
      <c r="C632" t="s">
        <v>1356</v>
      </c>
      <c r="D632" t="s">
        <v>2603</v>
      </c>
      <c r="E632" s="8">
        <v>94</v>
      </c>
      <c r="F632" s="8">
        <v>94</v>
      </c>
      <c r="G632" s="8">
        <v>0</v>
      </c>
      <c r="H632" s="8">
        <v>0</v>
      </c>
      <c r="I632" s="8">
        <v>0</v>
      </c>
      <c r="J632" s="8">
        <v>2.76</v>
      </c>
      <c r="K632" s="12" t="s">
        <v>1358</v>
      </c>
      <c r="L632" s="13" t="s">
        <v>1358</v>
      </c>
      <c r="M632" s="13" t="s">
        <v>1358</v>
      </c>
      <c r="O632" s="14">
        <v>0</v>
      </c>
      <c r="P632" s="12">
        <v>196.53</v>
      </c>
      <c r="R632" s="14">
        <v>196.53</v>
      </c>
      <c r="S632" s="15">
        <v>196.53</v>
      </c>
      <c r="T632" s="15"/>
    </row>
    <row r="633" spans="1:20">
      <c r="A633" t="s">
        <v>2604</v>
      </c>
      <c r="B633" t="s">
        <v>1272</v>
      </c>
      <c r="C633" t="s">
        <v>1353</v>
      </c>
      <c r="D633" t="s">
        <v>2605</v>
      </c>
      <c r="E633" s="8">
        <v>21382</v>
      </c>
      <c r="F633" s="8">
        <v>21382</v>
      </c>
      <c r="G633" s="8">
        <v>0</v>
      </c>
      <c r="H633" s="8">
        <v>41168</v>
      </c>
      <c r="I633" s="8">
        <v>67959</v>
      </c>
      <c r="J633" s="8">
        <v>686.69</v>
      </c>
      <c r="K633" s="12">
        <v>57462.79</v>
      </c>
      <c r="L633" s="13">
        <v>138871.32999999999</v>
      </c>
      <c r="M633" s="13">
        <v>11051.38</v>
      </c>
      <c r="O633" s="14">
        <v>207385.5</v>
      </c>
      <c r="P633" s="12">
        <v>0</v>
      </c>
      <c r="R633" s="14">
        <v>0</v>
      </c>
      <c r="S633" s="15">
        <v>207385.5</v>
      </c>
      <c r="T633" s="15"/>
    </row>
    <row r="634" spans="1:20">
      <c r="A634" t="s">
        <v>2606</v>
      </c>
      <c r="B634" t="s">
        <v>1274</v>
      </c>
      <c r="C634" t="s">
        <v>1356</v>
      </c>
      <c r="D634" t="s">
        <v>2607</v>
      </c>
      <c r="E634" s="8">
        <v>35720</v>
      </c>
      <c r="F634" s="8">
        <v>35720</v>
      </c>
      <c r="G634" s="8">
        <v>0</v>
      </c>
      <c r="H634" s="8">
        <v>0</v>
      </c>
      <c r="I634" s="8">
        <v>0</v>
      </c>
      <c r="J634" s="8">
        <v>192.34</v>
      </c>
      <c r="K634" s="12" t="s">
        <v>1358</v>
      </c>
      <c r="L634" s="13" t="s">
        <v>1358</v>
      </c>
      <c r="M634" s="13" t="s">
        <v>1358</v>
      </c>
      <c r="O634" s="14">
        <v>0</v>
      </c>
      <c r="P634" s="12">
        <v>74682.62</v>
      </c>
      <c r="R634" s="14">
        <v>74682.62</v>
      </c>
      <c r="S634" s="15">
        <v>74682.62</v>
      </c>
      <c r="T634" s="15"/>
    </row>
    <row r="635" spans="1:20">
      <c r="A635" t="s">
        <v>2608</v>
      </c>
      <c r="B635" t="s">
        <v>1276</v>
      </c>
      <c r="C635" t="s">
        <v>1356</v>
      </c>
      <c r="D635" t="s">
        <v>2609</v>
      </c>
      <c r="E635" s="8">
        <v>150</v>
      </c>
      <c r="F635" s="8">
        <v>150</v>
      </c>
      <c r="G635" s="8">
        <v>0</v>
      </c>
      <c r="H635" s="8">
        <v>0</v>
      </c>
      <c r="I635" s="8">
        <v>0</v>
      </c>
      <c r="J635" s="8">
        <v>0.25</v>
      </c>
      <c r="K635" s="12" t="s">
        <v>1358</v>
      </c>
      <c r="L635" s="13" t="s">
        <v>1358</v>
      </c>
      <c r="M635" s="13" t="s">
        <v>1358</v>
      </c>
      <c r="O635" s="14">
        <v>0</v>
      </c>
      <c r="P635" s="12">
        <v>313.62</v>
      </c>
      <c r="R635" s="14">
        <v>313.62</v>
      </c>
      <c r="S635" s="15">
        <v>313.62</v>
      </c>
      <c r="T635" s="15"/>
    </row>
    <row r="636" spans="1:20">
      <c r="A636" t="s">
        <v>2610</v>
      </c>
      <c r="B636" t="s">
        <v>1278</v>
      </c>
      <c r="C636" t="s">
        <v>1356</v>
      </c>
      <c r="D636" t="s">
        <v>2611</v>
      </c>
      <c r="E636" s="8">
        <v>1751</v>
      </c>
      <c r="F636" s="8">
        <v>1751</v>
      </c>
      <c r="G636" s="8">
        <v>0</v>
      </c>
      <c r="H636" s="8">
        <v>0</v>
      </c>
      <c r="I636" s="8">
        <v>0</v>
      </c>
      <c r="J636" s="8">
        <v>14.84</v>
      </c>
      <c r="K636" s="12" t="s">
        <v>1358</v>
      </c>
      <c r="L636" s="13" t="s">
        <v>1358</v>
      </c>
      <c r="M636" s="13" t="s">
        <v>1358</v>
      </c>
      <c r="O636" s="14">
        <v>0</v>
      </c>
      <c r="P636" s="12">
        <v>3660.95</v>
      </c>
      <c r="R636" s="14">
        <v>3660.95</v>
      </c>
      <c r="S636" s="15">
        <v>3660.95</v>
      </c>
      <c r="T636" s="15"/>
    </row>
    <row r="637" spans="1:20">
      <c r="A637" t="s">
        <v>2612</v>
      </c>
      <c r="B637" t="s">
        <v>1280</v>
      </c>
      <c r="C637" t="s">
        <v>1356</v>
      </c>
      <c r="D637" t="s">
        <v>2613</v>
      </c>
      <c r="E637" s="8">
        <v>2748</v>
      </c>
      <c r="F637" s="8">
        <v>2748</v>
      </c>
      <c r="G637" s="8">
        <v>0</v>
      </c>
      <c r="H637" s="8">
        <v>0</v>
      </c>
      <c r="I637" s="8">
        <v>0</v>
      </c>
      <c r="J637" s="8">
        <v>20.61</v>
      </c>
      <c r="K637" s="12" t="s">
        <v>1358</v>
      </c>
      <c r="L637" s="13" t="s">
        <v>1358</v>
      </c>
      <c r="M637" s="13" t="s">
        <v>1358</v>
      </c>
      <c r="O637" s="14">
        <v>0</v>
      </c>
      <c r="P637" s="12">
        <v>5745.46</v>
      </c>
      <c r="R637" s="14">
        <v>5745.46</v>
      </c>
      <c r="S637" s="15">
        <v>5745.46</v>
      </c>
      <c r="T637" s="15"/>
    </row>
    <row r="638" spans="1:20">
      <c r="A638" t="s">
        <v>2614</v>
      </c>
      <c r="B638" t="s">
        <v>1282</v>
      </c>
      <c r="C638" t="s">
        <v>1356</v>
      </c>
      <c r="D638" t="s">
        <v>2615</v>
      </c>
      <c r="E638" s="8">
        <v>679</v>
      </c>
      <c r="F638" s="8">
        <v>679</v>
      </c>
      <c r="G638" s="8">
        <v>0</v>
      </c>
      <c r="H638" s="8">
        <v>0</v>
      </c>
      <c r="I638" s="8">
        <v>0</v>
      </c>
      <c r="J638" s="8">
        <v>5.37</v>
      </c>
      <c r="K638" s="12" t="s">
        <v>1358</v>
      </c>
      <c r="L638" s="13" t="s">
        <v>1358</v>
      </c>
      <c r="M638" s="13" t="s">
        <v>1358</v>
      </c>
      <c r="O638" s="14">
        <v>0</v>
      </c>
      <c r="P638" s="12">
        <v>1419.64</v>
      </c>
      <c r="R638" s="14">
        <v>1419.64</v>
      </c>
      <c r="S638" s="15">
        <v>1419.64</v>
      </c>
      <c r="T638" s="15"/>
    </row>
    <row r="639" spans="1:20">
      <c r="A639" t="s">
        <v>2616</v>
      </c>
      <c r="B639" t="s">
        <v>1284</v>
      </c>
      <c r="C639" t="s">
        <v>1356</v>
      </c>
      <c r="D639" t="s">
        <v>2617</v>
      </c>
      <c r="E639" s="8">
        <v>261</v>
      </c>
      <c r="F639" s="8">
        <v>261</v>
      </c>
      <c r="G639" s="8">
        <v>0</v>
      </c>
      <c r="H639" s="8">
        <v>0</v>
      </c>
      <c r="I639" s="8">
        <v>0</v>
      </c>
      <c r="J639" s="8">
        <v>2.13</v>
      </c>
      <c r="K639" s="12" t="s">
        <v>1358</v>
      </c>
      <c r="L639" s="13" t="s">
        <v>1358</v>
      </c>
      <c r="M639" s="13" t="s">
        <v>1358</v>
      </c>
      <c r="O639" s="14">
        <v>0</v>
      </c>
      <c r="P639" s="12">
        <v>545.69000000000005</v>
      </c>
      <c r="R639" s="14">
        <v>545.69000000000005</v>
      </c>
      <c r="S639" s="15">
        <v>545.69000000000005</v>
      </c>
      <c r="T639" s="15"/>
    </row>
    <row r="640" spans="1:20">
      <c r="A640" t="s">
        <v>2618</v>
      </c>
      <c r="B640" t="s">
        <v>1286</v>
      </c>
      <c r="C640" t="s">
        <v>1356</v>
      </c>
      <c r="D640" t="s">
        <v>2619</v>
      </c>
      <c r="E640" s="8">
        <v>145</v>
      </c>
      <c r="F640" s="8">
        <v>145</v>
      </c>
      <c r="G640" s="8">
        <v>0</v>
      </c>
      <c r="H640" s="8">
        <v>0</v>
      </c>
      <c r="I640" s="8">
        <v>0</v>
      </c>
      <c r="J640" s="8">
        <v>1.72</v>
      </c>
      <c r="K640" s="12" t="s">
        <v>1358</v>
      </c>
      <c r="L640" s="13" t="s">
        <v>1358</v>
      </c>
      <c r="M640" s="13" t="s">
        <v>1358</v>
      </c>
      <c r="O640" s="14">
        <v>0</v>
      </c>
      <c r="P640" s="12">
        <v>303.16000000000003</v>
      </c>
      <c r="R640" s="14">
        <v>303.16000000000003</v>
      </c>
      <c r="S640" s="15">
        <v>303.16000000000003</v>
      </c>
      <c r="T640" s="15"/>
    </row>
    <row r="641" spans="1:20">
      <c r="A641" t="s">
        <v>2620</v>
      </c>
      <c r="B641" t="s">
        <v>1288</v>
      </c>
      <c r="C641" t="s">
        <v>1356</v>
      </c>
      <c r="D641" t="s">
        <v>2621</v>
      </c>
      <c r="E641" s="8">
        <v>714</v>
      </c>
      <c r="F641" s="8">
        <v>714</v>
      </c>
      <c r="G641" s="8">
        <v>0</v>
      </c>
      <c r="H641" s="8">
        <v>0</v>
      </c>
      <c r="I641" s="8">
        <v>0</v>
      </c>
      <c r="J641" s="8">
        <v>4.75</v>
      </c>
      <c r="K641" s="12" t="s">
        <v>1358</v>
      </c>
      <c r="L641" s="13" t="s">
        <v>1358</v>
      </c>
      <c r="M641" s="13" t="s">
        <v>1358</v>
      </c>
      <c r="O641" s="14">
        <v>0</v>
      </c>
      <c r="P641" s="12">
        <v>1492.82</v>
      </c>
      <c r="R641" s="14">
        <v>1492.82</v>
      </c>
      <c r="S641" s="15">
        <v>1492.82</v>
      </c>
      <c r="T641" s="15"/>
    </row>
    <row r="642" spans="1:20">
      <c r="A642" t="s">
        <v>2622</v>
      </c>
      <c r="B642" t="s">
        <v>1290</v>
      </c>
      <c r="C642" t="s">
        <v>1356</v>
      </c>
      <c r="D642" t="s">
        <v>2623</v>
      </c>
      <c r="E642" s="8">
        <v>335</v>
      </c>
      <c r="F642" s="8">
        <v>335</v>
      </c>
      <c r="G642" s="8">
        <v>0</v>
      </c>
      <c r="H642" s="8">
        <v>0</v>
      </c>
      <c r="I642" s="8">
        <v>0</v>
      </c>
      <c r="J642" s="8">
        <v>1.99</v>
      </c>
      <c r="K642" s="12" t="s">
        <v>1358</v>
      </c>
      <c r="L642" s="13" t="s">
        <v>1358</v>
      </c>
      <c r="M642" s="13" t="s">
        <v>1358</v>
      </c>
      <c r="O642" s="14">
        <v>0</v>
      </c>
      <c r="P642" s="12">
        <v>700.41</v>
      </c>
      <c r="R642" s="14">
        <v>700.41</v>
      </c>
      <c r="S642" s="15">
        <v>700.41</v>
      </c>
      <c r="T642" s="15"/>
    </row>
    <row r="643" spans="1:20">
      <c r="A643" t="s">
        <v>2624</v>
      </c>
      <c r="B643" t="s">
        <v>1292</v>
      </c>
      <c r="C643" t="s">
        <v>1356</v>
      </c>
      <c r="D643" t="s">
        <v>2625</v>
      </c>
      <c r="E643" s="8">
        <v>1681</v>
      </c>
      <c r="F643" s="8">
        <v>1681</v>
      </c>
      <c r="G643" s="8">
        <v>0</v>
      </c>
      <c r="H643" s="8">
        <v>0</v>
      </c>
      <c r="I643" s="8">
        <v>0</v>
      </c>
      <c r="J643" s="8">
        <v>10.8</v>
      </c>
      <c r="K643" s="12" t="s">
        <v>1358</v>
      </c>
      <c r="L643" s="13" t="s">
        <v>1358</v>
      </c>
      <c r="M643" s="13" t="s">
        <v>1358</v>
      </c>
      <c r="O643" s="14">
        <v>0</v>
      </c>
      <c r="P643" s="12">
        <v>3514.6</v>
      </c>
      <c r="R643" s="14">
        <v>3514.6</v>
      </c>
      <c r="S643" s="15">
        <v>3514.6</v>
      </c>
      <c r="T643" s="15"/>
    </row>
    <row r="644" spans="1:20">
      <c r="A644" t="s">
        <v>2626</v>
      </c>
      <c r="B644" t="s">
        <v>1294</v>
      </c>
      <c r="C644" t="s">
        <v>1356</v>
      </c>
      <c r="D644" t="s">
        <v>2627</v>
      </c>
      <c r="E644" s="8">
        <v>455</v>
      </c>
      <c r="F644" s="8">
        <v>455</v>
      </c>
      <c r="G644" s="8">
        <v>0</v>
      </c>
      <c r="H644" s="8">
        <v>0</v>
      </c>
      <c r="I644" s="8">
        <v>0</v>
      </c>
      <c r="J644" s="8">
        <v>4.29</v>
      </c>
      <c r="K644" s="12" t="s">
        <v>1358</v>
      </c>
      <c r="L644" s="13" t="s">
        <v>1358</v>
      </c>
      <c r="M644" s="13" t="s">
        <v>1358</v>
      </c>
      <c r="O644" s="14">
        <v>0</v>
      </c>
      <c r="P644" s="12">
        <v>951.3</v>
      </c>
      <c r="R644" s="14">
        <v>951.3</v>
      </c>
      <c r="S644" s="15">
        <v>951.3</v>
      </c>
      <c r="T644" s="15"/>
    </row>
    <row r="645" spans="1:20">
      <c r="A645" t="s">
        <v>2628</v>
      </c>
      <c r="B645" t="s">
        <v>1296</v>
      </c>
      <c r="C645" t="s">
        <v>1356</v>
      </c>
      <c r="D645" t="s">
        <v>2629</v>
      </c>
      <c r="E645" s="8">
        <v>129</v>
      </c>
      <c r="F645" s="8">
        <v>129</v>
      </c>
      <c r="G645" s="8">
        <v>0</v>
      </c>
      <c r="H645" s="8">
        <v>0</v>
      </c>
      <c r="I645" s="8">
        <v>0</v>
      </c>
      <c r="J645" s="8">
        <v>0.69</v>
      </c>
      <c r="K645" s="12" t="s">
        <v>1358</v>
      </c>
      <c r="L645" s="13" t="s">
        <v>1358</v>
      </c>
      <c r="M645" s="13" t="s">
        <v>1358</v>
      </c>
      <c r="O645" s="14">
        <v>0</v>
      </c>
      <c r="P645" s="12">
        <v>269.70999999999998</v>
      </c>
      <c r="R645" s="14">
        <v>269.70999999999998</v>
      </c>
      <c r="S645" s="15">
        <v>269.70999999999998</v>
      </c>
      <c r="T645" s="15"/>
    </row>
    <row r="646" spans="1:20">
      <c r="A646" t="s">
        <v>2630</v>
      </c>
      <c r="B646" t="s">
        <v>1298</v>
      </c>
      <c r="C646" t="s">
        <v>1356</v>
      </c>
      <c r="D646" t="s">
        <v>2631</v>
      </c>
      <c r="E646" s="8">
        <v>332</v>
      </c>
      <c r="F646" s="8">
        <v>332</v>
      </c>
      <c r="G646" s="8">
        <v>0</v>
      </c>
      <c r="H646" s="8">
        <v>0</v>
      </c>
      <c r="I646" s="8">
        <v>0</v>
      </c>
      <c r="J646" s="8">
        <v>1.71</v>
      </c>
      <c r="K646" s="12" t="s">
        <v>1358</v>
      </c>
      <c r="L646" s="13" t="s">
        <v>1358</v>
      </c>
      <c r="M646" s="13" t="s">
        <v>1358</v>
      </c>
      <c r="O646" s="14">
        <v>0</v>
      </c>
      <c r="P646" s="12">
        <v>694.14</v>
      </c>
      <c r="R646" s="14">
        <v>694.14</v>
      </c>
      <c r="S646" s="15">
        <v>694.14</v>
      </c>
      <c r="T646" s="15"/>
    </row>
    <row r="647" spans="1:20">
      <c r="A647" t="s">
        <v>2632</v>
      </c>
      <c r="B647" t="s">
        <v>1300</v>
      </c>
      <c r="C647" t="s">
        <v>1356</v>
      </c>
      <c r="D647" t="s">
        <v>2633</v>
      </c>
      <c r="E647" s="8">
        <v>71</v>
      </c>
      <c r="F647" s="8">
        <v>71</v>
      </c>
      <c r="G647" s="8">
        <v>0</v>
      </c>
      <c r="H647" s="8">
        <v>0</v>
      </c>
      <c r="I647" s="8">
        <v>0</v>
      </c>
      <c r="J647" s="8">
        <v>0.41</v>
      </c>
      <c r="K647" s="12" t="s">
        <v>1358</v>
      </c>
      <c r="L647" s="13" t="s">
        <v>1358</v>
      </c>
      <c r="M647" s="13" t="s">
        <v>1358</v>
      </c>
      <c r="O647" s="14">
        <v>0</v>
      </c>
      <c r="P647" s="12">
        <v>148.44999999999999</v>
      </c>
      <c r="R647" s="14">
        <v>148.44999999999999</v>
      </c>
      <c r="S647" s="15">
        <v>148.44999999999999</v>
      </c>
      <c r="T647" s="15"/>
    </row>
    <row r="648" spans="1:20">
      <c r="A648" t="s">
        <v>2634</v>
      </c>
      <c r="B648" t="s">
        <v>1302</v>
      </c>
      <c r="C648" t="s">
        <v>1353</v>
      </c>
      <c r="D648" t="s">
        <v>2635</v>
      </c>
      <c r="E648" s="8">
        <v>13125</v>
      </c>
      <c r="F648" s="8">
        <v>13125</v>
      </c>
      <c r="G648" s="8">
        <v>0</v>
      </c>
      <c r="H648" s="8">
        <v>20041</v>
      </c>
      <c r="I648" s="8">
        <v>36492</v>
      </c>
      <c r="J648" s="8">
        <v>711.95</v>
      </c>
      <c r="K648" s="12">
        <v>30855.84</v>
      </c>
      <c r="L648" s="13">
        <v>143979.74</v>
      </c>
      <c r="M648" s="13">
        <v>11051.38</v>
      </c>
      <c r="O648" s="14">
        <v>185886.96</v>
      </c>
      <c r="P648" s="12">
        <v>0</v>
      </c>
      <c r="R648" s="14">
        <v>0</v>
      </c>
      <c r="S648" s="15">
        <v>185886.96</v>
      </c>
      <c r="T648" s="15"/>
    </row>
    <row r="649" spans="1:20">
      <c r="A649" t="s">
        <v>2636</v>
      </c>
      <c r="B649" t="s">
        <v>1304</v>
      </c>
      <c r="C649" t="s">
        <v>1356</v>
      </c>
      <c r="D649" t="s">
        <v>2637</v>
      </c>
      <c r="E649" s="8">
        <v>10308</v>
      </c>
      <c r="F649" s="8">
        <v>10308</v>
      </c>
      <c r="G649" s="8">
        <v>0</v>
      </c>
      <c r="H649" s="8">
        <v>0</v>
      </c>
      <c r="I649" s="8">
        <v>0</v>
      </c>
      <c r="J649" s="8">
        <v>67.989999999999995</v>
      </c>
      <c r="K649" s="12" t="s">
        <v>1358</v>
      </c>
      <c r="L649" s="13" t="s">
        <v>1358</v>
      </c>
      <c r="M649" s="13" t="s">
        <v>1358</v>
      </c>
      <c r="O649" s="14">
        <v>0</v>
      </c>
      <c r="P649" s="12">
        <v>21551.75</v>
      </c>
      <c r="R649" s="14">
        <v>21551.75</v>
      </c>
      <c r="S649" s="15">
        <v>21551.75</v>
      </c>
      <c r="T649" s="15"/>
    </row>
    <row r="650" spans="1:20">
      <c r="A650" t="s">
        <v>2638</v>
      </c>
      <c r="B650" t="s">
        <v>1306</v>
      </c>
      <c r="C650" t="s">
        <v>1356</v>
      </c>
      <c r="D650" t="s">
        <v>2639</v>
      </c>
      <c r="E650" s="8">
        <v>580</v>
      </c>
      <c r="F650" s="8">
        <v>580</v>
      </c>
      <c r="G650" s="8">
        <v>0</v>
      </c>
      <c r="H650" s="8">
        <v>0</v>
      </c>
      <c r="I650" s="8">
        <v>0</v>
      </c>
      <c r="J650" s="8">
        <v>5.4</v>
      </c>
      <c r="K650" s="12" t="s">
        <v>1358</v>
      </c>
      <c r="L650" s="13" t="s">
        <v>1358</v>
      </c>
      <c r="M650" s="13" t="s">
        <v>1358</v>
      </c>
      <c r="O650" s="14">
        <v>0</v>
      </c>
      <c r="P650" s="12">
        <v>1212.6500000000001</v>
      </c>
      <c r="R650" s="14">
        <v>1212.6500000000001</v>
      </c>
      <c r="S650" s="15">
        <v>1212.6500000000001</v>
      </c>
      <c r="T650" s="15"/>
    </row>
    <row r="651" spans="1:20">
      <c r="A651" t="s">
        <v>2640</v>
      </c>
      <c r="B651" t="s">
        <v>1308</v>
      </c>
      <c r="C651" t="s">
        <v>1356</v>
      </c>
      <c r="D651" t="s">
        <v>2641</v>
      </c>
      <c r="E651" s="8">
        <v>3266</v>
      </c>
      <c r="F651" s="8">
        <v>3266</v>
      </c>
      <c r="G651" s="8">
        <v>0</v>
      </c>
      <c r="H651" s="8">
        <v>0</v>
      </c>
      <c r="I651" s="8">
        <v>0</v>
      </c>
      <c r="J651" s="8">
        <v>20.04</v>
      </c>
      <c r="K651" s="12" t="s">
        <v>1358</v>
      </c>
      <c r="L651" s="13" t="s">
        <v>1358</v>
      </c>
      <c r="M651" s="13" t="s">
        <v>1358</v>
      </c>
      <c r="O651" s="14">
        <v>0</v>
      </c>
      <c r="P651" s="12">
        <v>6828.48</v>
      </c>
      <c r="R651" s="14">
        <v>6828.48</v>
      </c>
      <c r="S651" s="15">
        <v>6828.48</v>
      </c>
      <c r="T651" s="15"/>
    </row>
    <row r="652" spans="1:20">
      <c r="A652" t="s">
        <v>2642</v>
      </c>
      <c r="B652" t="s">
        <v>1309</v>
      </c>
      <c r="C652" t="s">
        <v>1356</v>
      </c>
      <c r="D652" t="s">
        <v>2643</v>
      </c>
      <c r="E652" s="8">
        <v>173</v>
      </c>
      <c r="F652" s="8">
        <v>173</v>
      </c>
      <c r="G652" s="8">
        <v>0</v>
      </c>
      <c r="H652" s="8">
        <v>0</v>
      </c>
      <c r="I652" s="8">
        <v>0</v>
      </c>
      <c r="J652" s="8">
        <v>1.79</v>
      </c>
      <c r="K652" s="12" t="s">
        <v>1358</v>
      </c>
      <c r="L652" s="13" t="s">
        <v>1358</v>
      </c>
      <c r="M652" s="13" t="s">
        <v>1358</v>
      </c>
      <c r="O652" s="14">
        <v>0</v>
      </c>
      <c r="P652" s="12">
        <v>361.7</v>
      </c>
      <c r="R652" s="14">
        <v>361.7</v>
      </c>
      <c r="S652" s="15">
        <v>361.7</v>
      </c>
      <c r="T652" s="15"/>
    </row>
    <row r="653" spans="1:20">
      <c r="A653" t="s">
        <v>2644</v>
      </c>
      <c r="B653" t="s">
        <v>1311</v>
      </c>
      <c r="C653" t="s">
        <v>1356</v>
      </c>
      <c r="D653" t="s">
        <v>2645</v>
      </c>
      <c r="E653" s="8">
        <v>271</v>
      </c>
      <c r="F653" s="8">
        <v>271</v>
      </c>
      <c r="G653" s="8">
        <v>0</v>
      </c>
      <c r="H653" s="8">
        <v>0</v>
      </c>
      <c r="I653" s="8">
        <v>0</v>
      </c>
      <c r="J653" s="8">
        <v>2.52</v>
      </c>
      <c r="K653" s="12" t="s">
        <v>1358</v>
      </c>
      <c r="L653" s="13" t="s">
        <v>1358</v>
      </c>
      <c r="M653" s="13" t="s">
        <v>1358</v>
      </c>
      <c r="O653" s="14">
        <v>0</v>
      </c>
      <c r="P653" s="12">
        <v>566.6</v>
      </c>
      <c r="R653" s="14">
        <v>566.6</v>
      </c>
      <c r="S653" s="15">
        <v>566.6</v>
      </c>
      <c r="T653" s="15"/>
    </row>
    <row r="654" spans="1:20">
      <c r="A654" t="s">
        <v>2646</v>
      </c>
      <c r="B654" t="s">
        <v>1313</v>
      </c>
      <c r="C654" t="s">
        <v>1356</v>
      </c>
      <c r="D654" t="s">
        <v>2647</v>
      </c>
      <c r="E654" s="8">
        <v>72</v>
      </c>
      <c r="F654" s="8">
        <v>72</v>
      </c>
      <c r="G654" s="8">
        <v>0</v>
      </c>
      <c r="H654" s="8">
        <v>0</v>
      </c>
      <c r="I654" s="8">
        <v>0</v>
      </c>
      <c r="J654" s="8">
        <v>1.57</v>
      </c>
      <c r="K654" s="12" t="s">
        <v>1358</v>
      </c>
      <c r="L654" s="13" t="s">
        <v>1358</v>
      </c>
      <c r="M654" s="13" t="s">
        <v>1358</v>
      </c>
      <c r="O654" s="14">
        <v>0</v>
      </c>
      <c r="P654" s="12">
        <v>150.54</v>
      </c>
      <c r="R654" s="14">
        <v>150.54</v>
      </c>
      <c r="S654" s="15">
        <v>150.54</v>
      </c>
      <c r="T654" s="15"/>
    </row>
    <row r="655" spans="1:20">
      <c r="A655" t="s">
        <v>2648</v>
      </c>
      <c r="B655" t="s">
        <v>1315</v>
      </c>
      <c r="C655" t="s">
        <v>1353</v>
      </c>
      <c r="D655" t="s">
        <v>2649</v>
      </c>
      <c r="E655" s="8">
        <v>13236</v>
      </c>
      <c r="F655" s="8">
        <v>13236</v>
      </c>
      <c r="G655" s="8">
        <v>0</v>
      </c>
      <c r="H655" s="8">
        <v>17389</v>
      </c>
      <c r="I655" s="8">
        <v>34344</v>
      </c>
      <c r="J655" s="8">
        <v>916.63</v>
      </c>
      <c r="K655" s="12">
        <v>29039.599999999999</v>
      </c>
      <c r="L655" s="13">
        <v>185372.77</v>
      </c>
      <c r="M655" s="13">
        <v>11051.38</v>
      </c>
      <c r="O655" s="14">
        <v>225463.75</v>
      </c>
      <c r="P655" s="12">
        <v>0</v>
      </c>
      <c r="R655" s="14">
        <v>0</v>
      </c>
      <c r="S655" s="15">
        <v>225463.75</v>
      </c>
      <c r="T655" s="15"/>
    </row>
    <row r="656" spans="1:20">
      <c r="A656" t="s">
        <v>2650</v>
      </c>
      <c r="B656" t="s">
        <v>1317</v>
      </c>
      <c r="C656" t="s">
        <v>1356</v>
      </c>
      <c r="D656" t="s">
        <v>2651</v>
      </c>
      <c r="E656" s="8">
        <v>5508</v>
      </c>
      <c r="F656" s="8">
        <v>5508</v>
      </c>
      <c r="G656" s="8">
        <v>0</v>
      </c>
      <c r="H656" s="8">
        <v>0</v>
      </c>
      <c r="I656" s="8">
        <v>0</v>
      </c>
      <c r="J656" s="8">
        <v>36.880000000000003</v>
      </c>
      <c r="K656" s="12" t="s">
        <v>1358</v>
      </c>
      <c r="L656" s="13" t="s">
        <v>1358</v>
      </c>
      <c r="M656" s="13" t="s">
        <v>1358</v>
      </c>
      <c r="O656" s="14">
        <v>0</v>
      </c>
      <c r="P656" s="12">
        <v>11516.01</v>
      </c>
      <c r="R656" s="14">
        <v>11516.01</v>
      </c>
      <c r="S656" s="15">
        <v>11516.01</v>
      </c>
      <c r="T656" s="15"/>
    </row>
    <row r="657" spans="1:20">
      <c r="A657" t="s">
        <v>2652</v>
      </c>
      <c r="B657" t="s">
        <v>1319</v>
      </c>
      <c r="C657" t="s">
        <v>1356</v>
      </c>
      <c r="D657" t="s">
        <v>2653</v>
      </c>
      <c r="E657" s="8">
        <v>1631</v>
      </c>
      <c r="F657" s="8">
        <v>1631</v>
      </c>
      <c r="G657" s="8">
        <v>0</v>
      </c>
      <c r="H657" s="8">
        <v>0</v>
      </c>
      <c r="I657" s="8">
        <v>0</v>
      </c>
      <c r="J657" s="8">
        <v>9.59</v>
      </c>
      <c r="K657" s="12" t="s">
        <v>1358</v>
      </c>
      <c r="L657" s="13" t="s">
        <v>1358</v>
      </c>
      <c r="M657" s="13" t="s">
        <v>1358</v>
      </c>
      <c r="O657" s="14">
        <v>0</v>
      </c>
      <c r="P657" s="12">
        <v>3410.06</v>
      </c>
      <c r="R657" s="14">
        <v>3410.06</v>
      </c>
      <c r="S657" s="15">
        <v>3410.06</v>
      </c>
      <c r="T657" s="15"/>
    </row>
    <row r="658" spans="1:20">
      <c r="A658" t="s">
        <v>2654</v>
      </c>
      <c r="B658" t="s">
        <v>1321</v>
      </c>
      <c r="C658" t="s">
        <v>1356</v>
      </c>
      <c r="D658" t="s">
        <v>2655</v>
      </c>
      <c r="E658" s="8">
        <v>390</v>
      </c>
      <c r="F658" s="8">
        <v>390</v>
      </c>
      <c r="G658" s="8">
        <v>0</v>
      </c>
      <c r="H658" s="8">
        <v>0</v>
      </c>
      <c r="I658" s="8">
        <v>0</v>
      </c>
      <c r="J658" s="8">
        <v>6.24</v>
      </c>
      <c r="K658" s="12" t="s">
        <v>1358</v>
      </c>
      <c r="L658" s="13" t="s">
        <v>1358</v>
      </c>
      <c r="M658" s="13" t="s">
        <v>1358</v>
      </c>
      <c r="O658" s="14">
        <v>0</v>
      </c>
      <c r="P658" s="12">
        <v>815.4</v>
      </c>
      <c r="R658" s="14">
        <v>815.4</v>
      </c>
      <c r="S658" s="15">
        <v>815.4</v>
      </c>
      <c r="T658" s="15"/>
    </row>
    <row r="659" spans="1:20">
      <c r="A659" t="s">
        <v>2656</v>
      </c>
      <c r="B659" t="s">
        <v>1323</v>
      </c>
      <c r="C659" t="s">
        <v>1356</v>
      </c>
      <c r="D659" t="s">
        <v>2657</v>
      </c>
      <c r="E659" s="8">
        <v>523</v>
      </c>
      <c r="F659" s="8">
        <v>523</v>
      </c>
      <c r="G659" s="8">
        <v>0</v>
      </c>
      <c r="H659" s="8">
        <v>0</v>
      </c>
      <c r="I659" s="8">
        <v>0</v>
      </c>
      <c r="J659" s="8">
        <v>5.45</v>
      </c>
      <c r="K659" s="12" t="s">
        <v>1358</v>
      </c>
      <c r="L659" s="13" t="s">
        <v>1358</v>
      </c>
      <c r="M659" s="13" t="s">
        <v>1358</v>
      </c>
      <c r="O659" s="14">
        <v>0</v>
      </c>
      <c r="P659" s="12">
        <v>1093.48</v>
      </c>
      <c r="R659" s="14">
        <v>1093.48</v>
      </c>
      <c r="S659" s="15">
        <v>1093.48</v>
      </c>
      <c r="T659" s="15"/>
    </row>
    <row r="660" spans="1:20">
      <c r="A660" t="s">
        <v>2658</v>
      </c>
      <c r="B660" t="s">
        <v>1325</v>
      </c>
      <c r="C660" t="s">
        <v>1356</v>
      </c>
      <c r="D660" t="s">
        <v>2659</v>
      </c>
      <c r="E660" s="8">
        <v>1919</v>
      </c>
      <c r="F660" s="8">
        <v>1919</v>
      </c>
      <c r="G660" s="8">
        <v>0</v>
      </c>
      <c r="H660" s="8">
        <v>0</v>
      </c>
      <c r="I660" s="8">
        <v>0</v>
      </c>
      <c r="J660" s="8">
        <v>9.5299999999999994</v>
      </c>
      <c r="K660" s="12" t="s">
        <v>1358</v>
      </c>
      <c r="L660" s="13" t="s">
        <v>1358</v>
      </c>
      <c r="M660" s="13" t="s">
        <v>1358</v>
      </c>
      <c r="O660" s="14">
        <v>0</v>
      </c>
      <c r="P660" s="12">
        <v>4012.2</v>
      </c>
      <c r="R660" s="14">
        <v>4012.2</v>
      </c>
      <c r="S660" s="15">
        <v>4012.2</v>
      </c>
      <c r="T660" s="15"/>
    </row>
    <row r="661" spans="1:20">
      <c r="A661" t="s">
        <v>2660</v>
      </c>
      <c r="B661" t="s">
        <v>1327</v>
      </c>
      <c r="C661" t="s">
        <v>1356</v>
      </c>
      <c r="D661" t="s">
        <v>2661</v>
      </c>
      <c r="E661" s="8">
        <v>531</v>
      </c>
      <c r="F661" s="8">
        <v>531</v>
      </c>
      <c r="G661" s="8">
        <v>0</v>
      </c>
      <c r="H661" s="8">
        <v>0</v>
      </c>
      <c r="I661" s="8">
        <v>0</v>
      </c>
      <c r="J661" s="8">
        <v>4.67</v>
      </c>
      <c r="K661" s="12" t="s">
        <v>1358</v>
      </c>
      <c r="L661" s="13" t="s">
        <v>1358</v>
      </c>
      <c r="M661" s="13" t="s">
        <v>1358</v>
      </c>
      <c r="O661" s="14">
        <v>0</v>
      </c>
      <c r="P661" s="12">
        <v>1110.2</v>
      </c>
      <c r="R661" s="14">
        <v>1110.2</v>
      </c>
      <c r="S661" s="15">
        <v>1110.2</v>
      </c>
      <c r="T661" s="15"/>
    </row>
    <row r="662" spans="1:20">
      <c r="A662" t="s">
        <v>2662</v>
      </c>
      <c r="B662" t="s">
        <v>1329</v>
      </c>
      <c r="C662" t="s">
        <v>1356</v>
      </c>
      <c r="D662" t="s">
        <v>2663</v>
      </c>
      <c r="E662" s="8">
        <v>950</v>
      </c>
      <c r="F662" s="8">
        <v>950</v>
      </c>
      <c r="G662" s="8">
        <v>0</v>
      </c>
      <c r="H662" s="8">
        <v>0</v>
      </c>
      <c r="I662" s="8">
        <v>0</v>
      </c>
      <c r="J662" s="8">
        <v>7.67</v>
      </c>
      <c r="K662" s="12" t="s">
        <v>1358</v>
      </c>
      <c r="L662" s="13" t="s">
        <v>1358</v>
      </c>
      <c r="M662" s="13" t="s">
        <v>1358</v>
      </c>
      <c r="O662" s="14">
        <v>0</v>
      </c>
      <c r="P662" s="12">
        <v>1986.24</v>
      </c>
      <c r="R662" s="14">
        <v>1986.24</v>
      </c>
      <c r="S662" s="15">
        <v>1986.24</v>
      </c>
      <c r="T662" s="15"/>
    </row>
    <row r="663" spans="1:20">
      <c r="A663" t="s">
        <v>2664</v>
      </c>
      <c r="B663" t="s">
        <v>1331</v>
      </c>
      <c r="C663" t="s">
        <v>1353</v>
      </c>
      <c r="D663" t="s">
        <v>2665</v>
      </c>
      <c r="E663" s="8">
        <v>20338</v>
      </c>
      <c r="F663" s="8">
        <v>20338</v>
      </c>
      <c r="G663" s="8">
        <v>0</v>
      </c>
      <c r="H663" s="8">
        <v>24256</v>
      </c>
      <c r="I663" s="8">
        <v>44317</v>
      </c>
      <c r="J663" s="8">
        <v>629.99</v>
      </c>
      <c r="K663" s="12">
        <v>37472.28</v>
      </c>
      <c r="L663" s="13">
        <v>127404.73</v>
      </c>
      <c r="M663" s="13">
        <v>11051.38</v>
      </c>
      <c r="O663" s="14">
        <v>175928.39</v>
      </c>
      <c r="P663" s="12">
        <v>0</v>
      </c>
      <c r="R663" s="14">
        <v>0</v>
      </c>
      <c r="S663" s="15">
        <v>175928.39</v>
      </c>
      <c r="T663" s="15"/>
    </row>
    <row r="664" spans="1:20">
      <c r="A664" t="s">
        <v>2666</v>
      </c>
      <c r="B664" t="s">
        <v>1333</v>
      </c>
      <c r="C664" t="s">
        <v>1356</v>
      </c>
      <c r="D664" t="s">
        <v>2667</v>
      </c>
      <c r="E664" s="8">
        <v>9892</v>
      </c>
      <c r="F664" s="8">
        <v>9892</v>
      </c>
      <c r="G664" s="8">
        <v>0</v>
      </c>
      <c r="H664" s="8">
        <v>0</v>
      </c>
      <c r="I664" s="8">
        <v>0</v>
      </c>
      <c r="J664" s="8">
        <v>50.8</v>
      </c>
      <c r="K664" s="12" t="s">
        <v>1358</v>
      </c>
      <c r="L664" s="13" t="s">
        <v>1358</v>
      </c>
      <c r="M664" s="13" t="s">
        <v>1358</v>
      </c>
      <c r="O664" s="14">
        <v>0</v>
      </c>
      <c r="P664" s="12">
        <v>20681.98</v>
      </c>
      <c r="R664" s="14">
        <v>20681.98</v>
      </c>
      <c r="S664" s="15">
        <v>20681.98</v>
      </c>
      <c r="T664" s="15"/>
    </row>
    <row r="665" spans="1:20">
      <c r="A665" t="s">
        <v>2668</v>
      </c>
      <c r="B665" t="s">
        <v>1335</v>
      </c>
      <c r="C665" t="s">
        <v>1356</v>
      </c>
      <c r="D665" t="s">
        <v>2669</v>
      </c>
      <c r="E665" s="8">
        <v>1870</v>
      </c>
      <c r="F665" s="8">
        <v>1870</v>
      </c>
      <c r="G665" s="8">
        <v>0</v>
      </c>
      <c r="H665" s="8">
        <v>0</v>
      </c>
      <c r="I665" s="8">
        <v>0</v>
      </c>
      <c r="J665" s="8">
        <v>8.86</v>
      </c>
      <c r="K665" s="12" t="s">
        <v>1358</v>
      </c>
      <c r="L665" s="13" t="s">
        <v>1358</v>
      </c>
      <c r="M665" s="13" t="s">
        <v>1358</v>
      </c>
      <c r="O665" s="14">
        <v>0</v>
      </c>
      <c r="P665" s="12">
        <v>3909.76</v>
      </c>
      <c r="R665" s="14">
        <v>3909.76</v>
      </c>
      <c r="S665" s="15">
        <v>3909.76</v>
      </c>
      <c r="T665" s="15"/>
    </row>
    <row r="666" spans="1:20">
      <c r="A666" t="s">
        <v>2670</v>
      </c>
      <c r="B666" t="s">
        <v>1337</v>
      </c>
      <c r="C666" t="s">
        <v>1356</v>
      </c>
      <c r="D666" t="s">
        <v>2671</v>
      </c>
      <c r="E666" s="8">
        <v>273</v>
      </c>
      <c r="F666" s="8">
        <v>273</v>
      </c>
      <c r="G666" s="8">
        <v>0</v>
      </c>
      <c r="H666" s="8">
        <v>0</v>
      </c>
      <c r="I666" s="8">
        <v>0</v>
      </c>
      <c r="J666" s="8">
        <v>2.08</v>
      </c>
      <c r="K666" s="12" t="s">
        <v>1358</v>
      </c>
      <c r="L666" s="13" t="s">
        <v>1358</v>
      </c>
      <c r="M666" s="13" t="s">
        <v>1358</v>
      </c>
      <c r="O666" s="14">
        <v>0</v>
      </c>
      <c r="P666" s="12">
        <v>570.78</v>
      </c>
      <c r="R666" s="14">
        <v>570.78</v>
      </c>
      <c r="S666" s="15">
        <v>570.78</v>
      </c>
      <c r="T666" s="15"/>
    </row>
    <row r="667" spans="1:20">
      <c r="A667" t="s">
        <v>2672</v>
      </c>
      <c r="B667" t="s">
        <v>1339</v>
      </c>
      <c r="C667" t="s">
        <v>1356</v>
      </c>
      <c r="D667" t="s">
        <v>2673</v>
      </c>
      <c r="E667" s="8">
        <v>1818</v>
      </c>
      <c r="F667" s="8">
        <v>1818</v>
      </c>
      <c r="G667" s="8">
        <v>0</v>
      </c>
      <c r="H667" s="8">
        <v>0</v>
      </c>
      <c r="I667" s="8">
        <v>0</v>
      </c>
      <c r="J667" s="8">
        <v>10.39</v>
      </c>
      <c r="K667" s="12" t="s">
        <v>1358</v>
      </c>
      <c r="L667" s="13" t="s">
        <v>1358</v>
      </c>
      <c r="M667" s="13" t="s">
        <v>1358</v>
      </c>
      <c r="O667" s="14">
        <v>0</v>
      </c>
      <c r="P667" s="12">
        <v>3801.04</v>
      </c>
      <c r="R667" s="14">
        <v>3801.04</v>
      </c>
      <c r="S667" s="15">
        <v>3801.04</v>
      </c>
      <c r="T667" s="15"/>
    </row>
    <row r="668" spans="1:20"/>
    <row r="669" spans="1:20"/>
    <row r="670" spans="1:20"/>
  </sheetData>
  <sortState xmlns:xlrd2="http://schemas.microsoft.com/office/spreadsheetml/2017/richdata2" ref="A9:D667">
    <sortCondition ref="D9:D66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41EB-B7F8-4F2B-93FD-584792FF2C28}">
  <dimension ref="A1:X661"/>
  <sheetViews>
    <sheetView zoomScale="55" zoomScaleNormal="55" workbookViewId="0">
      <pane ySplit="5" topLeftCell="A6" activePane="bottomLeft" state="frozen"/>
      <selection pane="bottomLeft"/>
    </sheetView>
  </sheetViews>
  <sheetFormatPr defaultRowHeight="14.45"/>
  <cols>
    <col min="1" max="1" width="52.85546875" bestFit="1" customWidth="1"/>
    <col min="2" max="2" width="14.7109375" bestFit="1" customWidth="1"/>
    <col min="3" max="3" width="5.28515625" bestFit="1" customWidth="1"/>
    <col min="4" max="4" width="3.7109375" style="2" bestFit="1" customWidth="1"/>
    <col min="5" max="5" width="12.85546875" bestFit="1" customWidth="1"/>
    <col min="6" max="6" width="27.7109375" bestFit="1" customWidth="1"/>
    <col min="7" max="7" width="25.85546875" bestFit="1" customWidth="1"/>
    <col min="8" max="8" width="31.85546875" bestFit="1" customWidth="1"/>
    <col min="9" max="9" width="13.85546875" bestFit="1" customWidth="1"/>
    <col min="10" max="10" width="26.5703125" bestFit="1" customWidth="1"/>
    <col min="11" max="11" width="24.28515625" bestFit="1" customWidth="1"/>
    <col min="12" max="12" width="14.7109375" style="18" bestFit="1" customWidth="1"/>
    <col min="13" max="13" width="24.5703125" bestFit="1" customWidth="1"/>
    <col min="14" max="14" width="7.7109375" style="7" bestFit="1" customWidth="1"/>
    <col min="15" max="15" width="11.85546875" style="26" bestFit="1" customWidth="1"/>
    <col min="16" max="16" width="6.85546875" style="30" bestFit="1" customWidth="1"/>
    <col min="17" max="17" width="16" style="18" bestFit="1" customWidth="1"/>
    <col min="18" max="19" width="14.42578125" bestFit="1" customWidth="1"/>
    <col min="20" max="20" width="14.7109375" style="18" bestFit="1" customWidth="1"/>
    <col min="21" max="21" width="16.5703125" bestFit="1" customWidth="1"/>
    <col min="22" max="22" width="15.42578125" bestFit="1" customWidth="1"/>
    <col min="23" max="23" width="10.85546875" style="13" bestFit="1" customWidth="1"/>
    <col min="24" max="24" width="15.140625" style="19" bestFit="1" customWidth="1"/>
  </cols>
  <sheetData>
    <row r="1" spans="1:24">
      <c r="A1" t="s">
        <v>2674</v>
      </c>
      <c r="B1" s="10">
        <v>7965276.1799999997</v>
      </c>
      <c r="L1" s="16"/>
      <c r="M1" s="24"/>
      <c r="N1" s="25"/>
      <c r="O1" s="28"/>
      <c r="P1" s="29"/>
      <c r="Q1" s="16"/>
      <c r="R1" s="24"/>
      <c r="S1" s="24"/>
      <c r="T1" s="16"/>
      <c r="U1" s="24"/>
      <c r="V1" s="24"/>
      <c r="W1" s="55"/>
      <c r="X1" s="17"/>
    </row>
    <row r="2" spans="1:24">
      <c r="G2" s="10"/>
      <c r="N2" s="66"/>
    </row>
    <row r="3" spans="1:24">
      <c r="H3" s="15"/>
      <c r="I3" s="15"/>
      <c r="N3" s="66"/>
    </row>
    <row r="4" spans="1:24" ht="15" thickBot="1">
      <c r="G4" s="8">
        <f>SUM(G6:G661)</f>
        <v>7151765</v>
      </c>
      <c r="H4" s="8">
        <f>SUM(H6:H661)</f>
        <v>887642</v>
      </c>
      <c r="I4" s="8">
        <f>SUM(I6:I661)</f>
        <v>230</v>
      </c>
      <c r="J4" s="8">
        <f>SUM(J6:J661)</f>
        <v>4655117</v>
      </c>
      <c r="K4" s="8">
        <f>SUM(K6:K661)</f>
        <v>86446.190000000046</v>
      </c>
      <c r="L4" s="67" t="s">
        <v>2675</v>
      </c>
      <c r="M4" s="68"/>
      <c r="N4" s="68"/>
      <c r="O4" s="68"/>
      <c r="P4" s="69"/>
      <c r="Q4" s="70" t="s">
        <v>2676</v>
      </c>
      <c r="R4" s="71"/>
      <c r="S4" s="72"/>
      <c r="T4" s="20">
        <f>+G4+I4</f>
        <v>7151995</v>
      </c>
      <c r="V4" s="15">
        <f>SUM(V6:V661)</f>
        <v>7965276.2699999986</v>
      </c>
      <c r="X4" s="27">
        <f>SUM(X6:X661)</f>
        <v>7965276.1799999988</v>
      </c>
    </row>
    <row r="5" spans="1:24" s="7" customFormat="1" ht="44.45" thickTop="1" thickBot="1">
      <c r="A5" s="75" t="s">
        <v>0</v>
      </c>
      <c r="B5" s="75" t="s">
        <v>1344</v>
      </c>
      <c r="C5" s="75" t="s">
        <v>2677</v>
      </c>
      <c r="D5" s="75"/>
      <c r="E5" s="75" t="s">
        <v>1346</v>
      </c>
      <c r="F5" s="34" t="s">
        <v>14</v>
      </c>
      <c r="G5" s="34" t="s">
        <v>15</v>
      </c>
      <c r="H5" s="34" t="s">
        <v>16</v>
      </c>
      <c r="I5" s="41" t="s">
        <v>2678</v>
      </c>
      <c r="J5" s="34" t="s">
        <v>17</v>
      </c>
      <c r="K5" s="35" t="s">
        <v>19</v>
      </c>
      <c r="L5" s="31" t="s">
        <v>2679</v>
      </c>
      <c r="M5" s="32" t="s">
        <v>2680</v>
      </c>
      <c r="N5" s="32" t="s">
        <v>2681</v>
      </c>
      <c r="O5" s="36" t="s">
        <v>1349</v>
      </c>
      <c r="P5" s="37" t="s">
        <v>2682</v>
      </c>
      <c r="Q5" s="38" t="s">
        <v>2683</v>
      </c>
      <c r="R5" s="33" t="s">
        <v>2684</v>
      </c>
      <c r="S5" s="54" t="s">
        <v>2685</v>
      </c>
      <c r="T5" s="39" t="s">
        <v>1349</v>
      </c>
      <c r="U5" s="40" t="s">
        <v>2686</v>
      </c>
      <c r="V5" s="40" t="s">
        <v>2687</v>
      </c>
      <c r="W5" s="40" t="s">
        <v>1347</v>
      </c>
      <c r="X5" s="40" t="s">
        <v>2688</v>
      </c>
    </row>
    <row r="6" spans="1:24" ht="15" thickTop="1">
      <c r="A6" t="s">
        <v>1352</v>
      </c>
      <c r="B6" t="s">
        <v>9</v>
      </c>
      <c r="C6" t="s">
        <v>11</v>
      </c>
      <c r="D6" s="2" t="str">
        <f>LEFT(E6,1)</f>
        <v>C</v>
      </c>
      <c r="E6" t="s">
        <v>1354</v>
      </c>
      <c r="F6">
        <f>VLOOKUP($B6&amp;F$5,'Source - Attributes'!$J:$K,2,FALSE)</f>
        <v>19581</v>
      </c>
      <c r="G6">
        <f>VLOOKUP($B6&amp;G$5,'Source - Attributes'!$J:$K,2,FALSE)</f>
        <v>19581</v>
      </c>
      <c r="H6">
        <f>VLOOKUP($B6&amp;H$5,'Source - Attributes'!$J:$K,2,FALSE)</f>
        <v>0</v>
      </c>
      <c r="I6">
        <v>0</v>
      </c>
      <c r="J6">
        <f>VLOOKUP($B6&amp;J$5,'Source - Attributes'!$J:$K,2,FALSE)</f>
        <v>19947</v>
      </c>
      <c r="K6">
        <f>VLOOKUP($B6&amp;K$5,'Source - Attributes'!$J:$K,2,FALSE)</f>
        <v>673.48</v>
      </c>
      <c r="L6" s="20">
        <f t="shared" ref="L6:L69" si="0">SUMIFS(G:G,C:C,C6)+SUMIFS(I:I,C:C,C6)</f>
        <v>35809</v>
      </c>
      <c r="M6" s="15">
        <f t="shared" ref="M6:M69" si="1">SUMIFS(K:K,C:C,C6)</f>
        <v>778.99</v>
      </c>
      <c r="N6" s="66" t="str">
        <f t="shared" ref="N6:N69" si="2">IF(L6&gt;49999,"6040","2080")</f>
        <v>2080</v>
      </c>
      <c r="O6" s="26">
        <f>LEFT(N6,2)/100</f>
        <v>0.2</v>
      </c>
      <c r="P6" s="30">
        <f>RIGHT(N6,2)/100</f>
        <v>0.8</v>
      </c>
      <c r="Q6" s="20">
        <f t="shared" ref="Q6:Q69" si="3">IF(D6="C",J6/$J$4*$B$1,Q5)</f>
        <v>34130.906690951058</v>
      </c>
      <c r="R6" s="15">
        <f t="shared" ref="R6:R69" si="4">Q6*O6</f>
        <v>6826.181338190212</v>
      </c>
      <c r="S6" s="15">
        <f t="shared" ref="S6:S69" si="5">+Q6*P6</f>
        <v>27304.725352760848</v>
      </c>
      <c r="T6" s="20">
        <f>ROUND(+R6*(G6+I6)/L6,2)</f>
        <v>3732.68</v>
      </c>
      <c r="U6" s="15">
        <f>ROUND(+S6*K6/M6,2)</f>
        <v>23606.45</v>
      </c>
      <c r="V6" s="15">
        <f>+T6+U6</f>
        <v>27339.13</v>
      </c>
      <c r="W6" s="65">
        <f>+B1-V4</f>
        <v>-8.9999998919665813E-2</v>
      </c>
      <c r="X6" s="27">
        <f>+V6+W6</f>
        <v>27339.040000001081</v>
      </c>
    </row>
    <row r="7" spans="1:24">
      <c r="A7" t="s">
        <v>1355</v>
      </c>
      <c r="B7" t="s">
        <v>20</v>
      </c>
      <c r="C7" t="s">
        <v>11</v>
      </c>
      <c r="D7" s="2" t="str">
        <f t="shared" ref="D7:D70" si="6">LEFT(E7,1)</f>
        <v>M</v>
      </c>
      <c r="E7" t="s">
        <v>1357</v>
      </c>
      <c r="F7">
        <f>VLOOKUP($B7&amp;F$5,'Source - Attributes'!$J:$K,2,FALSE)</f>
        <v>9913</v>
      </c>
      <c r="G7">
        <f>VLOOKUP($B7&amp;G$5,'Source - Attributes'!$J:$K,2,FALSE)</f>
        <v>9913</v>
      </c>
      <c r="H7">
        <f>VLOOKUP($B7&amp;H$5,'Source - Attributes'!$J:$K,2,FALSE)</f>
        <v>0</v>
      </c>
      <c r="I7">
        <v>0</v>
      </c>
      <c r="J7">
        <f>VLOOKUP($B7&amp;J$5,'Source - Attributes'!$J:$K,2,FALSE)</f>
        <v>0</v>
      </c>
      <c r="K7">
        <f>VLOOKUP($B7&amp;K$5,'Source - Attributes'!$J:$K,2,FALSE)</f>
        <v>60.4</v>
      </c>
      <c r="L7" s="20">
        <f t="shared" si="0"/>
        <v>35809</v>
      </c>
      <c r="M7" s="15">
        <f t="shared" si="1"/>
        <v>778.99</v>
      </c>
      <c r="N7" s="66" t="str">
        <f t="shared" si="2"/>
        <v>2080</v>
      </c>
      <c r="O7" s="26">
        <f t="shared" ref="O7:O70" si="7">LEFT(N7,2)/100</f>
        <v>0.2</v>
      </c>
      <c r="P7" s="30">
        <f t="shared" ref="P7:P70" si="8">RIGHT(N7,2)/100</f>
        <v>0.8</v>
      </c>
      <c r="Q7" s="20">
        <f t="shared" si="3"/>
        <v>34130.906690951058</v>
      </c>
      <c r="R7" s="15">
        <f t="shared" si="4"/>
        <v>6826.181338190212</v>
      </c>
      <c r="S7" s="15">
        <f t="shared" si="5"/>
        <v>27304.725352760848</v>
      </c>
      <c r="T7" s="20">
        <f t="shared" ref="T7:T70" si="9">ROUND(+R7*(G7+I7)/L7,2)</f>
        <v>1889.69</v>
      </c>
      <c r="U7" s="15">
        <f t="shared" ref="U7:U70" si="10">ROUND(+S7*K7/M7,2)</f>
        <v>2117.11</v>
      </c>
      <c r="V7" s="15">
        <f t="shared" ref="V7:V9" si="11">+T7+U7</f>
        <v>4006.8</v>
      </c>
      <c r="W7" s="13">
        <v>0</v>
      </c>
      <c r="X7" s="27">
        <f t="shared" ref="X7:X70" si="12">+V7+W7</f>
        <v>4006.8</v>
      </c>
    </row>
    <row r="8" spans="1:24">
      <c r="A8" t="s">
        <v>1359</v>
      </c>
      <c r="B8" t="s">
        <v>23</v>
      </c>
      <c r="C8" t="s">
        <v>11</v>
      </c>
      <c r="D8" s="2" t="str">
        <f t="shared" si="6"/>
        <v>M</v>
      </c>
      <c r="E8" t="s">
        <v>1360</v>
      </c>
      <c r="F8">
        <f>VLOOKUP($B8&amp;F$5,'Source - Attributes'!$J:$K,2,FALSE)</f>
        <v>4173</v>
      </c>
      <c r="G8">
        <f>VLOOKUP($B8&amp;G$5,'Source - Attributes'!$J:$K,2,FALSE)</f>
        <v>4173</v>
      </c>
      <c r="H8">
        <f>VLOOKUP($B8&amp;H$5,'Source - Attributes'!$J:$K,2,FALSE)</f>
        <v>0</v>
      </c>
      <c r="I8">
        <v>0</v>
      </c>
      <c r="J8">
        <f>VLOOKUP($B8&amp;J$5,'Source - Attributes'!$J:$K,2,FALSE)</f>
        <v>0</v>
      </c>
      <c r="K8">
        <f>VLOOKUP($B8&amp;K$5,'Source - Attributes'!$J:$K,2,FALSE)</f>
        <v>28.45</v>
      </c>
      <c r="L8" s="20">
        <f t="shared" si="0"/>
        <v>35809</v>
      </c>
      <c r="M8" s="15">
        <f t="shared" si="1"/>
        <v>778.99</v>
      </c>
      <c r="N8" s="66" t="str">
        <f t="shared" si="2"/>
        <v>2080</v>
      </c>
      <c r="O8" s="26">
        <f t="shared" si="7"/>
        <v>0.2</v>
      </c>
      <c r="P8" s="30">
        <f t="shared" si="8"/>
        <v>0.8</v>
      </c>
      <c r="Q8" s="20">
        <f t="shared" si="3"/>
        <v>34130.906690951058</v>
      </c>
      <c r="R8" s="15">
        <f t="shared" si="4"/>
        <v>6826.181338190212</v>
      </c>
      <c r="S8" s="15">
        <f t="shared" si="5"/>
        <v>27304.725352760848</v>
      </c>
      <c r="T8" s="20">
        <f t="shared" si="9"/>
        <v>795.49</v>
      </c>
      <c r="U8" s="15">
        <f t="shared" si="10"/>
        <v>997.21</v>
      </c>
      <c r="V8" s="15">
        <f t="shared" si="11"/>
        <v>1792.7</v>
      </c>
      <c r="W8" s="13">
        <v>0</v>
      </c>
      <c r="X8" s="27">
        <f t="shared" si="12"/>
        <v>1792.7</v>
      </c>
    </row>
    <row r="9" spans="1:24">
      <c r="A9" t="s">
        <v>1361</v>
      </c>
      <c r="B9" t="s">
        <v>25</v>
      </c>
      <c r="C9" t="s">
        <v>11</v>
      </c>
      <c r="D9" s="2" t="str">
        <f t="shared" si="6"/>
        <v>M</v>
      </c>
      <c r="E9" t="s">
        <v>1362</v>
      </c>
      <c r="F9">
        <f>VLOOKUP($B9&amp;F$5,'Source - Attributes'!$J:$K,2,FALSE)</f>
        <v>1257</v>
      </c>
      <c r="G9">
        <f>VLOOKUP($B9&amp;G$5,'Source - Attributes'!$J:$K,2,FALSE)</f>
        <v>1257</v>
      </c>
      <c r="H9">
        <f>VLOOKUP($B9&amp;H$5,'Source - Attributes'!$J:$K,2,FALSE)</f>
        <v>0</v>
      </c>
      <c r="I9">
        <v>0</v>
      </c>
      <c r="J9">
        <f>VLOOKUP($B9&amp;J$5,'Source - Attributes'!$J:$K,2,FALSE)</f>
        <v>0</v>
      </c>
      <c r="K9">
        <f>VLOOKUP($B9&amp;K$5,'Source - Attributes'!$J:$K,2,FALSE)</f>
        <v>10.66</v>
      </c>
      <c r="L9" s="20">
        <f t="shared" si="0"/>
        <v>35809</v>
      </c>
      <c r="M9" s="15">
        <f t="shared" si="1"/>
        <v>778.99</v>
      </c>
      <c r="N9" s="66" t="str">
        <f t="shared" si="2"/>
        <v>2080</v>
      </c>
      <c r="O9" s="26">
        <f t="shared" si="7"/>
        <v>0.2</v>
      </c>
      <c r="P9" s="30">
        <f t="shared" si="8"/>
        <v>0.8</v>
      </c>
      <c r="Q9" s="20">
        <f t="shared" si="3"/>
        <v>34130.906690951058</v>
      </c>
      <c r="R9" s="15">
        <f t="shared" si="4"/>
        <v>6826.181338190212</v>
      </c>
      <c r="S9" s="15">
        <f t="shared" si="5"/>
        <v>27304.725352760848</v>
      </c>
      <c r="T9" s="20">
        <f t="shared" si="9"/>
        <v>239.62</v>
      </c>
      <c r="U9" s="15">
        <f t="shared" si="10"/>
        <v>373.65</v>
      </c>
      <c r="V9" s="15">
        <f t="shared" si="11"/>
        <v>613.27</v>
      </c>
      <c r="W9" s="13">
        <v>0</v>
      </c>
      <c r="X9" s="27">
        <f t="shared" si="12"/>
        <v>613.27</v>
      </c>
    </row>
    <row r="10" spans="1:24">
      <c r="A10" t="s">
        <v>1363</v>
      </c>
      <c r="B10" t="s">
        <v>27</v>
      </c>
      <c r="C10" t="s">
        <v>11</v>
      </c>
      <c r="D10" s="2" t="str">
        <f t="shared" si="6"/>
        <v>M</v>
      </c>
      <c r="E10" t="s">
        <v>1364</v>
      </c>
      <c r="F10">
        <f>VLOOKUP($B10&amp;F$5,'Source - Attributes'!$J:$K,2,FALSE)</f>
        <v>885</v>
      </c>
      <c r="G10">
        <f>VLOOKUP($B10&amp;G$5,'Source - Attributes'!$J:$K,2,FALSE)</f>
        <v>885</v>
      </c>
      <c r="H10">
        <f>VLOOKUP($B10&amp;H$5,'Source - Attributes'!$J:$K,2,FALSE)</f>
        <v>0</v>
      </c>
      <c r="I10">
        <v>0</v>
      </c>
      <c r="J10">
        <f>VLOOKUP($B10&amp;J$5,'Source - Attributes'!$J:$K,2,FALSE)</f>
        <v>0</v>
      </c>
      <c r="K10">
        <f>VLOOKUP($B10&amp;K$5,'Source - Attributes'!$J:$K,2,FALSE)</f>
        <v>6</v>
      </c>
      <c r="L10" s="20">
        <f t="shared" si="0"/>
        <v>35809</v>
      </c>
      <c r="M10" s="15">
        <f t="shared" si="1"/>
        <v>778.99</v>
      </c>
      <c r="N10" s="66" t="str">
        <f t="shared" si="2"/>
        <v>2080</v>
      </c>
      <c r="O10" s="26">
        <f t="shared" si="7"/>
        <v>0.2</v>
      </c>
      <c r="P10" s="30">
        <f t="shared" si="8"/>
        <v>0.8</v>
      </c>
      <c r="Q10" s="20">
        <f t="shared" si="3"/>
        <v>34130.906690951058</v>
      </c>
      <c r="R10" s="15">
        <f t="shared" si="4"/>
        <v>6826.181338190212</v>
      </c>
      <c r="S10" s="15">
        <f t="shared" si="5"/>
        <v>27304.725352760848</v>
      </c>
      <c r="T10" s="20">
        <f t="shared" si="9"/>
        <v>168.71</v>
      </c>
      <c r="U10" s="15">
        <f t="shared" si="10"/>
        <v>210.31</v>
      </c>
      <c r="V10" s="15">
        <f t="shared" ref="V10:V73" si="13">+T10+U10</f>
        <v>379.02</v>
      </c>
      <c r="W10" s="13">
        <v>0</v>
      </c>
      <c r="X10" s="27">
        <f t="shared" si="12"/>
        <v>379.02</v>
      </c>
    </row>
    <row r="11" spans="1:24">
      <c r="A11" t="s">
        <v>1365</v>
      </c>
      <c r="B11" t="s">
        <v>29</v>
      </c>
      <c r="C11" t="s">
        <v>30</v>
      </c>
      <c r="D11" s="2" t="str">
        <f t="shared" si="6"/>
        <v>C</v>
      </c>
      <c r="E11" t="s">
        <v>1366</v>
      </c>
      <c r="F11">
        <f>VLOOKUP($B11&amp;F$5,'Source - Attributes'!$J:$K,2,FALSE)</f>
        <v>89105</v>
      </c>
      <c r="G11">
        <f>VLOOKUP($B11&amp;G$5,'Source - Attributes'!$J:$K,2,FALSE)</f>
        <v>89105</v>
      </c>
      <c r="H11">
        <f>VLOOKUP($B11&amp;H$5,'Source - Attributes'!$J:$K,2,FALSE)</f>
        <v>0</v>
      </c>
      <c r="I11">
        <v>0</v>
      </c>
      <c r="J11">
        <f>VLOOKUP($B11&amp;J$5,'Source - Attributes'!$J:$K,2,FALSE)</f>
        <v>278674</v>
      </c>
      <c r="K11">
        <f>VLOOKUP($B11&amp;K$5,'Source - Attributes'!$J:$K,2,FALSE)</f>
        <v>1337.65</v>
      </c>
      <c r="L11" s="20">
        <f t="shared" si="0"/>
        <v>385296</v>
      </c>
      <c r="M11" s="15">
        <f t="shared" si="1"/>
        <v>2700.2500000000005</v>
      </c>
      <c r="N11" s="66" t="str">
        <f t="shared" si="2"/>
        <v>6040</v>
      </c>
      <c r="O11" s="26">
        <f t="shared" si="7"/>
        <v>0.6</v>
      </c>
      <c r="P11" s="30">
        <f t="shared" si="8"/>
        <v>0.4</v>
      </c>
      <c r="Q11" s="20">
        <f t="shared" si="3"/>
        <v>476833.42313100188</v>
      </c>
      <c r="R11" s="15">
        <f t="shared" si="4"/>
        <v>286100.05387860112</v>
      </c>
      <c r="S11" s="15">
        <f t="shared" si="5"/>
        <v>190733.36925240076</v>
      </c>
      <c r="T11" s="20">
        <f t="shared" si="9"/>
        <v>66164.570000000007</v>
      </c>
      <c r="U11" s="15">
        <f t="shared" si="10"/>
        <v>94485.51</v>
      </c>
      <c r="V11" s="15">
        <f t="shared" si="13"/>
        <v>160650.08000000002</v>
      </c>
      <c r="W11" s="13">
        <v>0</v>
      </c>
      <c r="X11" s="27">
        <f t="shared" si="12"/>
        <v>160650.08000000002</v>
      </c>
    </row>
    <row r="12" spans="1:24">
      <c r="A12" t="s">
        <v>1367</v>
      </c>
      <c r="B12" t="s">
        <v>31</v>
      </c>
      <c r="C12" t="s">
        <v>30</v>
      </c>
      <c r="D12" s="2" t="str">
        <f t="shared" si="6"/>
        <v>M</v>
      </c>
      <c r="E12" t="s">
        <v>1368</v>
      </c>
      <c r="F12">
        <f>VLOOKUP($B12&amp;F$5,'Source - Attributes'!$J:$K,2,FALSE)</f>
        <v>263886</v>
      </c>
      <c r="G12">
        <f>VLOOKUP($B12&amp;G$5,'Source - Attributes'!$J:$K,2,FALSE)</f>
        <v>263886</v>
      </c>
      <c r="H12">
        <f>VLOOKUP($B12&amp;H$5,'Source - Attributes'!$J:$K,2,FALSE)</f>
        <v>0</v>
      </c>
      <c r="I12">
        <v>0</v>
      </c>
      <c r="J12">
        <f>VLOOKUP($B12&amp;J$5,'Source - Attributes'!$J:$K,2,FALSE)</f>
        <v>0</v>
      </c>
      <c r="K12">
        <f>VLOOKUP($B12&amp;K$5,'Source - Attributes'!$J:$K,2,FALSE)</f>
        <v>1156.8900000000001</v>
      </c>
      <c r="L12" s="20">
        <f t="shared" si="0"/>
        <v>385296</v>
      </c>
      <c r="M12" s="15">
        <f t="shared" si="1"/>
        <v>2700.2500000000005</v>
      </c>
      <c r="N12" s="66" t="str">
        <f t="shared" si="2"/>
        <v>6040</v>
      </c>
      <c r="O12" s="26">
        <f t="shared" si="7"/>
        <v>0.6</v>
      </c>
      <c r="P12" s="30">
        <f t="shared" si="8"/>
        <v>0.4</v>
      </c>
      <c r="Q12" s="20">
        <f t="shared" si="3"/>
        <v>476833.42313100188</v>
      </c>
      <c r="R12" s="15">
        <f t="shared" si="4"/>
        <v>286100.05387860112</v>
      </c>
      <c r="S12" s="15">
        <f t="shared" si="5"/>
        <v>190733.36925240076</v>
      </c>
      <c r="T12" s="20">
        <f t="shared" si="9"/>
        <v>195947.53</v>
      </c>
      <c r="U12" s="15">
        <f t="shared" si="10"/>
        <v>81717.440000000002</v>
      </c>
      <c r="V12" s="15">
        <f t="shared" si="13"/>
        <v>277664.96999999997</v>
      </c>
      <c r="W12" s="13">
        <v>0</v>
      </c>
      <c r="X12" s="27">
        <f t="shared" si="12"/>
        <v>277664.96999999997</v>
      </c>
    </row>
    <row r="13" spans="1:24">
      <c r="A13" t="s">
        <v>1369</v>
      </c>
      <c r="B13" t="s">
        <v>33</v>
      </c>
      <c r="C13" t="s">
        <v>30</v>
      </c>
      <c r="D13" s="2" t="str">
        <f t="shared" si="6"/>
        <v>M</v>
      </c>
      <c r="E13" t="s">
        <v>1370</v>
      </c>
      <c r="F13">
        <f>VLOOKUP($B13&amp;F$5,'Source - Attributes'!$J:$K,2,FALSE)</f>
        <v>15583</v>
      </c>
      <c r="G13">
        <f>VLOOKUP($B13&amp;G$5,'Source - Attributes'!$J:$K,2,FALSE)</f>
        <v>15583</v>
      </c>
      <c r="H13">
        <f>VLOOKUP($B13&amp;H$5,'Source - Attributes'!$J:$K,2,FALSE)</f>
        <v>0</v>
      </c>
      <c r="I13">
        <v>0</v>
      </c>
      <c r="J13">
        <f>VLOOKUP($B13&amp;J$5,'Source - Attributes'!$J:$K,2,FALSE)</f>
        <v>0</v>
      </c>
      <c r="K13">
        <f>VLOOKUP($B13&amp;K$5,'Source - Attributes'!$J:$K,2,FALSE)</f>
        <v>87.28</v>
      </c>
      <c r="L13" s="20">
        <f t="shared" si="0"/>
        <v>385296</v>
      </c>
      <c r="M13" s="15">
        <f t="shared" si="1"/>
        <v>2700.2500000000005</v>
      </c>
      <c r="N13" s="66" t="str">
        <f t="shared" si="2"/>
        <v>6040</v>
      </c>
      <c r="O13" s="26">
        <f t="shared" si="7"/>
        <v>0.6</v>
      </c>
      <c r="P13" s="30">
        <f t="shared" si="8"/>
        <v>0.4</v>
      </c>
      <c r="Q13" s="20">
        <f t="shared" si="3"/>
        <v>476833.42313100188</v>
      </c>
      <c r="R13" s="15">
        <f t="shared" si="4"/>
        <v>286100.05387860112</v>
      </c>
      <c r="S13" s="15">
        <f t="shared" si="5"/>
        <v>190733.36925240076</v>
      </c>
      <c r="T13" s="20">
        <f t="shared" si="9"/>
        <v>11571.1</v>
      </c>
      <c r="U13" s="15">
        <f t="shared" si="10"/>
        <v>6165.06</v>
      </c>
      <c r="V13" s="15">
        <f t="shared" si="13"/>
        <v>17736.16</v>
      </c>
      <c r="W13" s="13">
        <v>0</v>
      </c>
      <c r="X13" s="27">
        <f t="shared" si="12"/>
        <v>17736.16</v>
      </c>
    </row>
    <row r="14" spans="1:24">
      <c r="A14" t="s">
        <v>1371</v>
      </c>
      <c r="B14" t="s">
        <v>35</v>
      </c>
      <c r="C14" t="s">
        <v>30</v>
      </c>
      <c r="D14" s="2" t="str">
        <f t="shared" si="6"/>
        <v>M</v>
      </c>
      <c r="E14" t="s">
        <v>1372</v>
      </c>
      <c r="F14">
        <f>VLOOKUP($B14&amp;F$5,'Source - Attributes'!$J:$K,2,FALSE)</f>
        <v>1551</v>
      </c>
      <c r="G14">
        <f>VLOOKUP($B14&amp;G$5,'Source - Attributes'!$J:$K,2,FALSE)</f>
        <v>1551</v>
      </c>
      <c r="H14">
        <f>VLOOKUP($B14&amp;H$5,'Source - Attributes'!$J:$K,2,FALSE)</f>
        <v>0</v>
      </c>
      <c r="I14">
        <v>0</v>
      </c>
      <c r="J14">
        <f>VLOOKUP($B14&amp;J$5,'Source - Attributes'!$J:$K,2,FALSE)</f>
        <v>0</v>
      </c>
      <c r="K14">
        <f>VLOOKUP($B14&amp;K$5,'Source - Attributes'!$J:$K,2,FALSE)</f>
        <v>9.07</v>
      </c>
      <c r="L14" s="20">
        <f t="shared" si="0"/>
        <v>385296</v>
      </c>
      <c r="M14" s="15">
        <f t="shared" si="1"/>
        <v>2700.2500000000005</v>
      </c>
      <c r="N14" s="66" t="str">
        <f t="shared" si="2"/>
        <v>6040</v>
      </c>
      <c r="O14" s="26">
        <f t="shared" si="7"/>
        <v>0.6</v>
      </c>
      <c r="P14" s="30">
        <f t="shared" si="8"/>
        <v>0.4</v>
      </c>
      <c r="Q14" s="20">
        <f t="shared" si="3"/>
        <v>476833.42313100188</v>
      </c>
      <c r="R14" s="15">
        <f t="shared" si="4"/>
        <v>286100.05387860112</v>
      </c>
      <c r="S14" s="15">
        <f t="shared" si="5"/>
        <v>190733.36925240076</v>
      </c>
      <c r="T14" s="20">
        <f t="shared" si="9"/>
        <v>1151.69</v>
      </c>
      <c r="U14" s="15">
        <f t="shared" si="10"/>
        <v>640.66</v>
      </c>
      <c r="V14" s="15">
        <f t="shared" si="13"/>
        <v>1792.35</v>
      </c>
      <c r="W14" s="13">
        <v>0</v>
      </c>
      <c r="X14" s="27">
        <f t="shared" si="12"/>
        <v>1792.35</v>
      </c>
    </row>
    <row r="15" spans="1:24">
      <c r="A15" t="s">
        <v>1373</v>
      </c>
      <c r="B15" t="s">
        <v>37</v>
      </c>
      <c r="C15" t="s">
        <v>30</v>
      </c>
      <c r="D15" s="2" t="str">
        <f t="shared" si="6"/>
        <v>M</v>
      </c>
      <c r="E15" t="s">
        <v>1374</v>
      </c>
      <c r="F15">
        <f>VLOOKUP($B15&amp;F$5,'Source - Attributes'!$J:$K,2,FALSE)</f>
        <v>1112</v>
      </c>
      <c r="G15">
        <f>VLOOKUP($B15&amp;G$5,'Source - Attributes'!$J:$K,2,FALSE)</f>
        <v>1112</v>
      </c>
      <c r="H15">
        <f>VLOOKUP($B15&amp;H$5,'Source - Attributes'!$J:$K,2,FALSE)</f>
        <v>0</v>
      </c>
      <c r="I15">
        <v>0</v>
      </c>
      <c r="J15">
        <f>VLOOKUP($B15&amp;J$5,'Source - Attributes'!$J:$K,2,FALSE)</f>
        <v>0</v>
      </c>
      <c r="K15">
        <f>VLOOKUP($B15&amp;K$5,'Source - Attributes'!$J:$K,2,FALSE)</f>
        <v>7.92</v>
      </c>
      <c r="L15" s="20">
        <f t="shared" si="0"/>
        <v>385296</v>
      </c>
      <c r="M15" s="15">
        <f t="shared" si="1"/>
        <v>2700.2500000000005</v>
      </c>
      <c r="N15" s="66" t="str">
        <f t="shared" si="2"/>
        <v>6040</v>
      </c>
      <c r="O15" s="26">
        <f t="shared" si="7"/>
        <v>0.6</v>
      </c>
      <c r="P15" s="30">
        <f t="shared" si="8"/>
        <v>0.4</v>
      </c>
      <c r="Q15" s="20">
        <f t="shared" si="3"/>
        <v>476833.42313100188</v>
      </c>
      <c r="R15" s="15">
        <f t="shared" si="4"/>
        <v>286100.05387860112</v>
      </c>
      <c r="S15" s="15">
        <f t="shared" si="5"/>
        <v>190733.36925240076</v>
      </c>
      <c r="T15" s="20">
        <f t="shared" si="9"/>
        <v>825.71</v>
      </c>
      <c r="U15" s="15">
        <f t="shared" si="10"/>
        <v>559.42999999999995</v>
      </c>
      <c r="V15" s="15">
        <f t="shared" si="13"/>
        <v>1385.1399999999999</v>
      </c>
      <c r="W15" s="13">
        <v>0</v>
      </c>
      <c r="X15" s="27">
        <f t="shared" si="12"/>
        <v>1385.1399999999999</v>
      </c>
    </row>
    <row r="16" spans="1:24">
      <c r="A16" t="s">
        <v>1375</v>
      </c>
      <c r="B16" t="s">
        <v>39</v>
      </c>
      <c r="C16" t="s">
        <v>30</v>
      </c>
      <c r="D16" s="2" t="str">
        <f t="shared" si="6"/>
        <v>M</v>
      </c>
      <c r="E16" t="s">
        <v>1376</v>
      </c>
      <c r="F16">
        <f>VLOOKUP($B16&amp;F$5,'Source - Attributes'!$J:$K,2,FALSE)</f>
        <v>9141</v>
      </c>
      <c r="G16">
        <f>VLOOKUP($B16&amp;G$5,'Source - Attributes'!$J:$K,2,FALSE)</f>
        <v>9141</v>
      </c>
      <c r="H16">
        <f>VLOOKUP($B16&amp;H$5,'Source - Attributes'!$J:$K,2,FALSE)</f>
        <v>0</v>
      </c>
      <c r="I16">
        <v>0</v>
      </c>
      <c r="J16">
        <f>VLOOKUP($B16&amp;J$5,'Source - Attributes'!$J:$K,2,FALSE)</f>
        <v>0</v>
      </c>
      <c r="K16">
        <f>VLOOKUP($B16&amp;K$5,'Source - Attributes'!$J:$K,2,FALSE)</f>
        <v>68.42</v>
      </c>
      <c r="L16" s="20">
        <f t="shared" si="0"/>
        <v>385296</v>
      </c>
      <c r="M16" s="15">
        <f t="shared" si="1"/>
        <v>2700.2500000000005</v>
      </c>
      <c r="N16" s="66" t="str">
        <f t="shared" si="2"/>
        <v>6040</v>
      </c>
      <c r="O16" s="26">
        <f t="shared" si="7"/>
        <v>0.6</v>
      </c>
      <c r="P16" s="30">
        <f t="shared" si="8"/>
        <v>0.4</v>
      </c>
      <c r="Q16" s="20">
        <f t="shared" si="3"/>
        <v>476833.42313100188</v>
      </c>
      <c r="R16" s="15">
        <f t="shared" si="4"/>
        <v>286100.05387860112</v>
      </c>
      <c r="S16" s="15">
        <f t="shared" si="5"/>
        <v>190733.36925240076</v>
      </c>
      <c r="T16" s="20">
        <f t="shared" si="9"/>
        <v>6787.61</v>
      </c>
      <c r="U16" s="15">
        <f t="shared" si="10"/>
        <v>4832.88</v>
      </c>
      <c r="V16" s="15">
        <f t="shared" si="13"/>
        <v>11620.49</v>
      </c>
      <c r="W16" s="13">
        <v>0</v>
      </c>
      <c r="X16" s="27">
        <f t="shared" si="12"/>
        <v>11620.49</v>
      </c>
    </row>
    <row r="17" spans="1:24">
      <c r="A17" t="s">
        <v>1377</v>
      </c>
      <c r="B17" t="s">
        <v>41</v>
      </c>
      <c r="C17" t="s">
        <v>30</v>
      </c>
      <c r="D17" s="2" t="str">
        <f t="shared" si="6"/>
        <v>M</v>
      </c>
      <c r="E17" t="s">
        <v>1378</v>
      </c>
      <c r="F17">
        <f>VLOOKUP($B17&amp;F$5,'Source - Attributes'!$J:$K,2,FALSE)</f>
        <v>1294</v>
      </c>
      <c r="G17">
        <f>VLOOKUP($B17&amp;G$5,'Source - Attributes'!$J:$K,2,FALSE)</f>
        <v>1294</v>
      </c>
      <c r="H17">
        <f>VLOOKUP($B17&amp;H$5,'Source - Attributes'!$J:$K,2,FALSE)</f>
        <v>0</v>
      </c>
      <c r="I17">
        <v>0</v>
      </c>
      <c r="J17">
        <f>VLOOKUP($B17&amp;J$5,'Source - Attributes'!$J:$K,2,FALSE)</f>
        <v>0</v>
      </c>
      <c r="K17">
        <f>VLOOKUP($B17&amp;K$5,'Source - Attributes'!$J:$K,2,FALSE)</f>
        <v>8.49</v>
      </c>
      <c r="L17" s="20">
        <f t="shared" si="0"/>
        <v>385296</v>
      </c>
      <c r="M17" s="15">
        <f t="shared" si="1"/>
        <v>2700.2500000000005</v>
      </c>
      <c r="N17" s="66" t="str">
        <f t="shared" si="2"/>
        <v>6040</v>
      </c>
      <c r="O17" s="26">
        <f t="shared" si="7"/>
        <v>0.6</v>
      </c>
      <c r="P17" s="30">
        <f t="shared" si="8"/>
        <v>0.4</v>
      </c>
      <c r="Q17" s="20">
        <f t="shared" si="3"/>
        <v>476833.42313100188</v>
      </c>
      <c r="R17" s="15">
        <f t="shared" si="4"/>
        <v>286100.05387860112</v>
      </c>
      <c r="S17" s="15">
        <f t="shared" si="5"/>
        <v>190733.36925240076</v>
      </c>
      <c r="T17" s="20">
        <f t="shared" si="9"/>
        <v>960.85</v>
      </c>
      <c r="U17" s="15">
        <f t="shared" si="10"/>
        <v>599.69000000000005</v>
      </c>
      <c r="V17" s="15">
        <f t="shared" si="13"/>
        <v>1560.54</v>
      </c>
      <c r="W17" s="13">
        <v>0</v>
      </c>
      <c r="X17" s="27">
        <f t="shared" si="12"/>
        <v>1560.54</v>
      </c>
    </row>
    <row r="18" spans="1:24">
      <c r="A18" t="s">
        <v>1379</v>
      </c>
      <c r="B18" t="s">
        <v>43</v>
      </c>
      <c r="C18" t="s">
        <v>30</v>
      </c>
      <c r="D18" s="2" t="str">
        <f t="shared" si="6"/>
        <v>M</v>
      </c>
      <c r="E18" t="s">
        <v>1380</v>
      </c>
      <c r="F18">
        <f>VLOOKUP($B18&amp;F$5,'Source - Attributes'!$J:$K,2,FALSE)</f>
        <v>3624</v>
      </c>
      <c r="G18">
        <f>VLOOKUP($B18&amp;G$5,'Source - Attributes'!$J:$K,2,FALSE)</f>
        <v>3624</v>
      </c>
      <c r="H18">
        <f>VLOOKUP($B18&amp;H$5,'Source - Attributes'!$J:$K,2,FALSE)</f>
        <v>0</v>
      </c>
      <c r="I18">
        <v>0</v>
      </c>
      <c r="J18">
        <f>VLOOKUP($B18&amp;J$5,'Source - Attributes'!$J:$K,2,FALSE)</f>
        <v>0</v>
      </c>
      <c r="K18">
        <f>VLOOKUP($B18&amp;K$5,'Source - Attributes'!$J:$K,2,FALSE)</f>
        <v>24.53</v>
      </c>
      <c r="L18" s="20">
        <f t="shared" si="0"/>
        <v>385296</v>
      </c>
      <c r="M18" s="15">
        <f t="shared" si="1"/>
        <v>2700.2500000000005</v>
      </c>
      <c r="N18" s="66" t="str">
        <f t="shared" si="2"/>
        <v>6040</v>
      </c>
      <c r="O18" s="26">
        <f t="shared" si="7"/>
        <v>0.6</v>
      </c>
      <c r="P18" s="30">
        <f t="shared" si="8"/>
        <v>0.4</v>
      </c>
      <c r="Q18" s="20">
        <f t="shared" si="3"/>
        <v>476833.42313100188</v>
      </c>
      <c r="R18" s="15">
        <f t="shared" si="4"/>
        <v>286100.05387860112</v>
      </c>
      <c r="S18" s="15">
        <f t="shared" si="5"/>
        <v>190733.36925240076</v>
      </c>
      <c r="T18" s="20">
        <f t="shared" si="9"/>
        <v>2690.99</v>
      </c>
      <c r="U18" s="15">
        <f t="shared" si="10"/>
        <v>1732.69</v>
      </c>
      <c r="V18" s="15">
        <f t="shared" si="13"/>
        <v>4423.68</v>
      </c>
      <c r="W18" s="13">
        <v>0</v>
      </c>
      <c r="X18" s="27">
        <f t="shared" si="12"/>
        <v>4423.68</v>
      </c>
    </row>
    <row r="19" spans="1:24">
      <c r="A19" t="s">
        <v>1381</v>
      </c>
      <c r="B19" t="s">
        <v>45</v>
      </c>
      <c r="C19" t="s">
        <v>46</v>
      </c>
      <c r="D19" s="2" t="str">
        <f t="shared" si="6"/>
        <v>C</v>
      </c>
      <c r="E19" t="s">
        <v>1382</v>
      </c>
      <c r="F19">
        <f>VLOOKUP($B19&amp;F$5,'Source - Attributes'!$J:$K,2,FALSE)</f>
        <v>28166</v>
      </c>
      <c r="G19">
        <f>VLOOKUP($B19&amp;G$5,'Source - Attributes'!$J:$K,2,FALSE)</f>
        <v>28166</v>
      </c>
      <c r="H19">
        <f>VLOOKUP($B19&amp;H$5,'Source - Attributes'!$J:$K,2,FALSE)</f>
        <v>0</v>
      </c>
      <c r="I19">
        <v>0</v>
      </c>
      <c r="J19">
        <f>VLOOKUP($B19&amp;J$5,'Source - Attributes'!$J:$K,2,FALSE)</f>
        <v>59143</v>
      </c>
      <c r="K19">
        <f>VLOOKUP($B19&amp;K$5,'Source - Attributes'!$J:$K,2,FALSE)</f>
        <v>687.83</v>
      </c>
      <c r="L19" s="20">
        <f t="shared" si="0"/>
        <v>81845</v>
      </c>
      <c r="M19" s="15">
        <f t="shared" si="1"/>
        <v>975.43000000000018</v>
      </c>
      <c r="N19" s="66" t="str">
        <f t="shared" si="2"/>
        <v>6040</v>
      </c>
      <c r="O19" s="26">
        <f t="shared" si="7"/>
        <v>0.6</v>
      </c>
      <c r="P19" s="30">
        <f t="shared" si="8"/>
        <v>0.4</v>
      </c>
      <c r="Q19" s="20">
        <f t="shared" si="3"/>
        <v>101198.38644522575</v>
      </c>
      <c r="R19" s="15">
        <f t="shared" si="4"/>
        <v>60719.031867135447</v>
      </c>
      <c r="S19" s="15">
        <f t="shared" si="5"/>
        <v>40479.354578090308</v>
      </c>
      <c r="T19" s="20">
        <f t="shared" si="9"/>
        <v>20895.75</v>
      </c>
      <c r="U19" s="15">
        <f t="shared" si="10"/>
        <v>28544.25</v>
      </c>
      <c r="V19" s="15">
        <f t="shared" si="13"/>
        <v>49440</v>
      </c>
      <c r="W19" s="13">
        <v>0</v>
      </c>
      <c r="X19" s="27">
        <f t="shared" si="12"/>
        <v>49440</v>
      </c>
    </row>
    <row r="20" spans="1:24">
      <c r="A20" t="s">
        <v>1383</v>
      </c>
      <c r="B20" t="s">
        <v>47</v>
      </c>
      <c r="C20" t="s">
        <v>46</v>
      </c>
      <c r="D20" s="2" t="str">
        <f t="shared" si="6"/>
        <v>M</v>
      </c>
      <c r="E20" t="s">
        <v>1384</v>
      </c>
      <c r="F20">
        <f>VLOOKUP($B20&amp;F$5,'Source - Attributes'!$J:$K,2,FALSE)</f>
        <v>50474</v>
      </c>
      <c r="G20">
        <f>VLOOKUP($B20&amp;G$5,'Source - Attributes'!$J:$K,2,FALSE)</f>
        <v>50474</v>
      </c>
      <c r="H20">
        <f>VLOOKUP($B20&amp;H$5,'Source - Attributes'!$J:$K,2,FALSE)</f>
        <v>0</v>
      </c>
      <c r="I20">
        <v>0</v>
      </c>
      <c r="J20">
        <f>VLOOKUP($B20&amp;J$5,'Source - Attributes'!$J:$K,2,FALSE)</f>
        <v>0</v>
      </c>
      <c r="K20">
        <f>VLOOKUP($B20&amp;K$5,'Source - Attributes'!$J:$K,2,FALSE)</f>
        <v>263</v>
      </c>
      <c r="L20" s="20">
        <f t="shared" si="0"/>
        <v>81845</v>
      </c>
      <c r="M20" s="15">
        <f t="shared" si="1"/>
        <v>975.43000000000018</v>
      </c>
      <c r="N20" s="66" t="str">
        <f t="shared" si="2"/>
        <v>6040</v>
      </c>
      <c r="O20" s="26">
        <f t="shared" si="7"/>
        <v>0.6</v>
      </c>
      <c r="P20" s="30">
        <f t="shared" si="8"/>
        <v>0.4</v>
      </c>
      <c r="Q20" s="20">
        <f t="shared" si="3"/>
        <v>101198.38644522575</v>
      </c>
      <c r="R20" s="15">
        <f t="shared" si="4"/>
        <v>60719.031867135447</v>
      </c>
      <c r="S20" s="15">
        <f t="shared" si="5"/>
        <v>40479.354578090308</v>
      </c>
      <c r="T20" s="20">
        <f t="shared" si="9"/>
        <v>37445.57</v>
      </c>
      <c r="U20" s="15">
        <f t="shared" si="10"/>
        <v>10914.23</v>
      </c>
      <c r="V20" s="15">
        <f t="shared" si="13"/>
        <v>48359.8</v>
      </c>
      <c r="W20" s="13">
        <v>0</v>
      </c>
      <c r="X20" s="27">
        <f t="shared" si="12"/>
        <v>48359.8</v>
      </c>
    </row>
    <row r="21" spans="1:24">
      <c r="A21" t="s">
        <v>1385</v>
      </c>
      <c r="B21" t="s">
        <v>49</v>
      </c>
      <c r="C21" t="s">
        <v>46</v>
      </c>
      <c r="D21" s="2" t="str">
        <f t="shared" si="6"/>
        <v>M</v>
      </c>
      <c r="E21" t="s">
        <v>1386</v>
      </c>
      <c r="F21">
        <f>VLOOKUP($B21&amp;F$5,'Source - Attributes'!$J:$K,2,FALSE)</f>
        <v>205</v>
      </c>
      <c r="G21">
        <f>VLOOKUP($B21&amp;G$5,'Source - Attributes'!$J:$K,2,FALSE)</f>
        <v>205</v>
      </c>
      <c r="H21">
        <f>VLOOKUP($B21&amp;H$5,'Source - Attributes'!$J:$K,2,FALSE)</f>
        <v>0</v>
      </c>
      <c r="I21">
        <v>0</v>
      </c>
      <c r="J21">
        <f>VLOOKUP($B21&amp;J$5,'Source - Attributes'!$J:$K,2,FALSE)</f>
        <v>0</v>
      </c>
      <c r="K21">
        <f>VLOOKUP($B21&amp;K$5,'Source - Attributes'!$J:$K,2,FALSE)</f>
        <v>1.58</v>
      </c>
      <c r="L21" s="20">
        <f t="shared" si="0"/>
        <v>81845</v>
      </c>
      <c r="M21" s="15">
        <f t="shared" si="1"/>
        <v>975.43000000000018</v>
      </c>
      <c r="N21" s="66" t="str">
        <f t="shared" si="2"/>
        <v>6040</v>
      </c>
      <c r="O21" s="26">
        <f t="shared" si="7"/>
        <v>0.6</v>
      </c>
      <c r="P21" s="30">
        <f t="shared" si="8"/>
        <v>0.4</v>
      </c>
      <c r="Q21" s="20">
        <f t="shared" si="3"/>
        <v>101198.38644522575</v>
      </c>
      <c r="R21" s="15">
        <f t="shared" si="4"/>
        <v>60719.031867135447</v>
      </c>
      <c r="S21" s="15">
        <f t="shared" si="5"/>
        <v>40479.354578090308</v>
      </c>
      <c r="T21" s="20">
        <f t="shared" si="9"/>
        <v>152.09</v>
      </c>
      <c r="U21" s="15">
        <f t="shared" si="10"/>
        <v>65.569999999999993</v>
      </c>
      <c r="V21" s="15">
        <f t="shared" si="13"/>
        <v>217.66</v>
      </c>
      <c r="W21" s="13">
        <v>0</v>
      </c>
      <c r="X21" s="27">
        <f t="shared" si="12"/>
        <v>217.66</v>
      </c>
    </row>
    <row r="22" spans="1:24">
      <c r="A22" t="s">
        <v>1387</v>
      </c>
      <c r="B22" t="s">
        <v>51</v>
      </c>
      <c r="C22" t="s">
        <v>46</v>
      </c>
      <c r="D22" s="2" t="str">
        <f t="shared" si="6"/>
        <v>M</v>
      </c>
      <c r="E22" t="s">
        <v>1388</v>
      </c>
      <c r="F22">
        <f>VLOOKUP($B22&amp;F$5,'Source - Attributes'!$J:$K,2,FALSE)</f>
        <v>406</v>
      </c>
      <c r="G22">
        <f>VLOOKUP($B22&amp;G$5,'Source - Attributes'!$J:$K,2,FALSE)</f>
        <v>406</v>
      </c>
      <c r="H22">
        <f>VLOOKUP($B22&amp;H$5,'Source - Attributes'!$J:$K,2,FALSE)</f>
        <v>0</v>
      </c>
      <c r="I22">
        <v>0</v>
      </c>
      <c r="J22">
        <f>VLOOKUP($B22&amp;J$5,'Source - Attributes'!$J:$K,2,FALSE)</f>
        <v>0</v>
      </c>
      <c r="K22">
        <f>VLOOKUP($B22&amp;K$5,'Source - Attributes'!$J:$K,2,FALSE)</f>
        <v>4.45</v>
      </c>
      <c r="L22" s="20">
        <f t="shared" si="0"/>
        <v>81845</v>
      </c>
      <c r="M22" s="15">
        <f t="shared" si="1"/>
        <v>975.43000000000018</v>
      </c>
      <c r="N22" s="66" t="str">
        <f t="shared" si="2"/>
        <v>6040</v>
      </c>
      <c r="O22" s="26">
        <f t="shared" si="7"/>
        <v>0.6</v>
      </c>
      <c r="P22" s="30">
        <f t="shared" si="8"/>
        <v>0.4</v>
      </c>
      <c r="Q22" s="20">
        <f t="shared" si="3"/>
        <v>101198.38644522575</v>
      </c>
      <c r="R22" s="15">
        <f t="shared" si="4"/>
        <v>60719.031867135447</v>
      </c>
      <c r="S22" s="15">
        <f t="shared" si="5"/>
        <v>40479.354578090308</v>
      </c>
      <c r="T22" s="20">
        <f t="shared" si="9"/>
        <v>301.2</v>
      </c>
      <c r="U22" s="15">
        <f t="shared" si="10"/>
        <v>184.67</v>
      </c>
      <c r="V22" s="15">
        <f t="shared" si="13"/>
        <v>485.87</v>
      </c>
      <c r="W22" s="13">
        <v>0</v>
      </c>
      <c r="X22" s="27">
        <f t="shared" si="12"/>
        <v>485.87</v>
      </c>
    </row>
    <row r="23" spans="1:24">
      <c r="A23" t="s">
        <v>1389</v>
      </c>
      <c r="B23" t="s">
        <v>53</v>
      </c>
      <c r="C23" t="s">
        <v>46</v>
      </c>
      <c r="D23" s="2" t="str">
        <f t="shared" si="6"/>
        <v>M</v>
      </c>
      <c r="E23" t="s">
        <v>1390</v>
      </c>
      <c r="F23">
        <f>VLOOKUP($B23&amp;F$5,'Source - Attributes'!$J:$K,2,FALSE)</f>
        <v>317</v>
      </c>
      <c r="G23">
        <f>VLOOKUP($B23&amp;G$5,'Source - Attributes'!$J:$K,2,FALSE)</f>
        <v>317</v>
      </c>
      <c r="H23">
        <f>VLOOKUP($B23&amp;H$5,'Source - Attributes'!$J:$K,2,FALSE)</f>
        <v>0</v>
      </c>
      <c r="I23">
        <v>0</v>
      </c>
      <c r="J23">
        <f>VLOOKUP($B23&amp;J$5,'Source - Attributes'!$J:$K,2,FALSE)</f>
        <v>0</v>
      </c>
      <c r="K23">
        <f>VLOOKUP($B23&amp;K$5,'Source - Attributes'!$J:$K,2,FALSE)</f>
        <v>3.96</v>
      </c>
      <c r="L23" s="20">
        <f t="shared" si="0"/>
        <v>81845</v>
      </c>
      <c r="M23" s="15">
        <f t="shared" si="1"/>
        <v>975.43000000000018</v>
      </c>
      <c r="N23" s="66" t="str">
        <f t="shared" si="2"/>
        <v>6040</v>
      </c>
      <c r="O23" s="26">
        <f t="shared" si="7"/>
        <v>0.6</v>
      </c>
      <c r="P23" s="30">
        <f t="shared" si="8"/>
        <v>0.4</v>
      </c>
      <c r="Q23" s="20">
        <f t="shared" si="3"/>
        <v>101198.38644522575</v>
      </c>
      <c r="R23" s="15">
        <f t="shared" si="4"/>
        <v>60719.031867135447</v>
      </c>
      <c r="S23" s="15">
        <f t="shared" si="5"/>
        <v>40479.354578090308</v>
      </c>
      <c r="T23" s="20">
        <f t="shared" si="9"/>
        <v>235.18</v>
      </c>
      <c r="U23" s="15">
        <f t="shared" si="10"/>
        <v>164.34</v>
      </c>
      <c r="V23" s="15">
        <f t="shared" si="13"/>
        <v>399.52</v>
      </c>
      <c r="W23" s="13">
        <v>0</v>
      </c>
      <c r="X23" s="27">
        <f t="shared" si="12"/>
        <v>399.52</v>
      </c>
    </row>
    <row r="24" spans="1:24">
      <c r="A24" t="s">
        <v>1391</v>
      </c>
      <c r="B24" t="s">
        <v>55</v>
      </c>
      <c r="C24" t="s">
        <v>46</v>
      </c>
      <c r="D24" s="2" t="str">
        <f t="shared" si="6"/>
        <v>M</v>
      </c>
      <c r="E24" t="s">
        <v>1392</v>
      </c>
      <c r="F24">
        <f>VLOOKUP($B24&amp;F$5,'Source - Attributes'!$J:$K,2,FALSE)</f>
        <v>2099</v>
      </c>
      <c r="G24">
        <f>VLOOKUP($B24&amp;G$5,'Source - Attributes'!$J:$K,2,FALSE)</f>
        <v>2099</v>
      </c>
      <c r="H24">
        <f>VLOOKUP($B24&amp;H$5,'Source - Attributes'!$J:$K,2,FALSE)</f>
        <v>0</v>
      </c>
      <c r="I24">
        <v>0</v>
      </c>
      <c r="J24">
        <f>VLOOKUP($B24&amp;J$5,'Source - Attributes'!$J:$K,2,FALSE)</f>
        <v>0</v>
      </c>
      <c r="K24">
        <f>VLOOKUP($B24&amp;K$5,'Source - Attributes'!$J:$K,2,FALSE)</f>
        <v>13.23</v>
      </c>
      <c r="L24" s="20">
        <f t="shared" si="0"/>
        <v>81845</v>
      </c>
      <c r="M24" s="15">
        <f t="shared" si="1"/>
        <v>975.43000000000018</v>
      </c>
      <c r="N24" s="66" t="str">
        <f t="shared" si="2"/>
        <v>6040</v>
      </c>
      <c r="O24" s="26">
        <f t="shared" si="7"/>
        <v>0.6</v>
      </c>
      <c r="P24" s="30">
        <f t="shared" si="8"/>
        <v>0.4</v>
      </c>
      <c r="Q24" s="20">
        <f t="shared" si="3"/>
        <v>101198.38644522575</v>
      </c>
      <c r="R24" s="15">
        <f t="shared" si="4"/>
        <v>60719.031867135447</v>
      </c>
      <c r="S24" s="15">
        <f t="shared" si="5"/>
        <v>40479.354578090308</v>
      </c>
      <c r="T24" s="20">
        <f t="shared" si="9"/>
        <v>1557.2</v>
      </c>
      <c r="U24" s="15">
        <f t="shared" si="10"/>
        <v>549.03</v>
      </c>
      <c r="V24" s="15">
        <f t="shared" si="13"/>
        <v>2106.23</v>
      </c>
      <c r="W24" s="13">
        <v>0</v>
      </c>
      <c r="X24" s="27">
        <f t="shared" si="12"/>
        <v>2106.23</v>
      </c>
    </row>
    <row r="25" spans="1:24">
      <c r="A25" t="s">
        <v>1393</v>
      </c>
      <c r="B25" t="s">
        <v>57</v>
      </c>
      <c r="C25" t="s">
        <v>46</v>
      </c>
      <c r="D25" s="2" t="str">
        <f t="shared" si="6"/>
        <v>M</v>
      </c>
      <c r="E25" t="s">
        <v>1394</v>
      </c>
      <c r="F25">
        <f>VLOOKUP($B25&amp;F$5,'Source - Attributes'!$J:$K,2,FALSE)</f>
        <v>178</v>
      </c>
      <c r="G25">
        <f>VLOOKUP($B25&amp;G$5,'Source - Attributes'!$J:$K,2,FALSE)</f>
        <v>178</v>
      </c>
      <c r="H25">
        <f>VLOOKUP($B25&amp;H$5,'Source - Attributes'!$J:$K,2,FALSE)</f>
        <v>0</v>
      </c>
      <c r="I25">
        <v>0</v>
      </c>
      <c r="J25">
        <f>VLOOKUP($B25&amp;J$5,'Source - Attributes'!$J:$K,2,FALSE)</f>
        <v>0</v>
      </c>
      <c r="K25">
        <f>VLOOKUP($B25&amp;K$5,'Source - Attributes'!$J:$K,2,FALSE)</f>
        <v>1.38</v>
      </c>
      <c r="L25" s="20">
        <f t="shared" si="0"/>
        <v>81845</v>
      </c>
      <c r="M25" s="15">
        <f t="shared" si="1"/>
        <v>975.43000000000018</v>
      </c>
      <c r="N25" s="66" t="str">
        <f t="shared" si="2"/>
        <v>6040</v>
      </c>
      <c r="O25" s="26">
        <f t="shared" si="7"/>
        <v>0.6</v>
      </c>
      <c r="P25" s="30">
        <f t="shared" si="8"/>
        <v>0.4</v>
      </c>
      <c r="Q25" s="20">
        <f t="shared" si="3"/>
        <v>101198.38644522575</v>
      </c>
      <c r="R25" s="15">
        <f t="shared" si="4"/>
        <v>60719.031867135447</v>
      </c>
      <c r="S25" s="15">
        <f t="shared" si="5"/>
        <v>40479.354578090308</v>
      </c>
      <c r="T25" s="20">
        <f t="shared" si="9"/>
        <v>132.05000000000001</v>
      </c>
      <c r="U25" s="15">
        <f t="shared" si="10"/>
        <v>57.27</v>
      </c>
      <c r="V25" s="15">
        <f t="shared" si="13"/>
        <v>189.32000000000002</v>
      </c>
      <c r="W25" s="13">
        <v>0</v>
      </c>
      <c r="X25" s="27">
        <f t="shared" si="12"/>
        <v>189.32000000000002</v>
      </c>
    </row>
    <row r="26" spans="1:24">
      <c r="A26" t="s">
        <v>1395</v>
      </c>
      <c r="B26" t="s">
        <v>59</v>
      </c>
      <c r="C26" t="s">
        <v>60</v>
      </c>
      <c r="D26" s="2" t="str">
        <f t="shared" si="6"/>
        <v>C</v>
      </c>
      <c r="E26" t="s">
        <v>1396</v>
      </c>
      <c r="F26">
        <f>VLOOKUP($B26&amp;F$5,'Source - Attributes'!$J:$K,2,FALSE)</f>
        <v>3026</v>
      </c>
      <c r="G26">
        <f>VLOOKUP($B26&amp;G$5,'Source - Attributes'!$J:$K,2,FALSE)</f>
        <v>3026</v>
      </c>
      <c r="H26">
        <f>VLOOKUP($B26&amp;H$5,'Source - Attributes'!$J:$K,2,FALSE)</f>
        <v>0</v>
      </c>
      <c r="I26">
        <v>0</v>
      </c>
      <c r="J26">
        <f>VLOOKUP($B26&amp;J$5,'Source - Attributes'!$J:$K,2,FALSE)</f>
        <v>5921</v>
      </c>
      <c r="K26">
        <f>VLOOKUP($B26&amp;K$5,'Source - Attributes'!$J:$K,2,FALSE)</f>
        <v>660.1</v>
      </c>
      <c r="L26" s="20">
        <f t="shared" si="0"/>
        <v>9069</v>
      </c>
      <c r="M26" s="15">
        <f t="shared" si="1"/>
        <v>718.88000000000011</v>
      </c>
      <c r="N26" s="66" t="str">
        <f t="shared" si="2"/>
        <v>2080</v>
      </c>
      <c r="O26" s="26">
        <f t="shared" si="7"/>
        <v>0.2</v>
      </c>
      <c r="P26" s="30">
        <f t="shared" si="8"/>
        <v>0.8</v>
      </c>
      <c r="Q26" s="20">
        <f t="shared" si="3"/>
        <v>10131.302878484043</v>
      </c>
      <c r="R26" s="15">
        <f t="shared" si="4"/>
        <v>2026.2605756968087</v>
      </c>
      <c r="S26" s="15">
        <f t="shared" si="5"/>
        <v>8105.0423027872348</v>
      </c>
      <c r="T26" s="20">
        <f t="shared" si="9"/>
        <v>676.09</v>
      </c>
      <c r="U26" s="15">
        <f t="shared" si="10"/>
        <v>7442.32</v>
      </c>
      <c r="V26" s="15">
        <f t="shared" si="13"/>
        <v>8118.41</v>
      </c>
      <c r="W26" s="13">
        <v>0</v>
      </c>
      <c r="X26" s="27">
        <f t="shared" si="12"/>
        <v>8118.41</v>
      </c>
    </row>
    <row r="27" spans="1:24">
      <c r="A27" t="s">
        <v>1397</v>
      </c>
      <c r="B27" t="s">
        <v>61</v>
      </c>
      <c r="C27" t="s">
        <v>60</v>
      </c>
      <c r="D27" s="2" t="str">
        <f t="shared" si="6"/>
        <v>M</v>
      </c>
      <c r="E27" t="s">
        <v>1398</v>
      </c>
      <c r="F27">
        <f>VLOOKUP($B27&amp;F$5,'Source - Attributes'!$J:$K,2,FALSE)</f>
        <v>227</v>
      </c>
      <c r="G27">
        <f>VLOOKUP($B27&amp;G$5,'Source - Attributes'!$J:$K,2,FALSE)</f>
        <v>227</v>
      </c>
      <c r="H27">
        <f>VLOOKUP($B27&amp;H$5,'Source - Attributes'!$J:$K,2,FALSE)</f>
        <v>0</v>
      </c>
      <c r="I27">
        <v>0</v>
      </c>
      <c r="J27">
        <f>VLOOKUP($B27&amp;J$5,'Source - Attributes'!$J:$K,2,FALSE)</f>
        <v>0</v>
      </c>
      <c r="K27">
        <f>VLOOKUP($B27&amp;K$5,'Source - Attributes'!$J:$K,2,FALSE)</f>
        <v>3.14</v>
      </c>
      <c r="L27" s="20">
        <f t="shared" si="0"/>
        <v>9069</v>
      </c>
      <c r="M27" s="15">
        <f t="shared" si="1"/>
        <v>718.88000000000011</v>
      </c>
      <c r="N27" s="66" t="str">
        <f t="shared" si="2"/>
        <v>2080</v>
      </c>
      <c r="O27" s="26">
        <f t="shared" si="7"/>
        <v>0.2</v>
      </c>
      <c r="P27" s="30">
        <f t="shared" si="8"/>
        <v>0.8</v>
      </c>
      <c r="Q27" s="20">
        <f t="shared" si="3"/>
        <v>10131.302878484043</v>
      </c>
      <c r="R27" s="15">
        <f t="shared" si="4"/>
        <v>2026.2605756968087</v>
      </c>
      <c r="S27" s="15">
        <f t="shared" si="5"/>
        <v>8105.0423027872348</v>
      </c>
      <c r="T27" s="20">
        <f t="shared" si="9"/>
        <v>50.72</v>
      </c>
      <c r="U27" s="15">
        <f t="shared" si="10"/>
        <v>35.4</v>
      </c>
      <c r="V27" s="15">
        <f t="shared" si="13"/>
        <v>86.12</v>
      </c>
      <c r="W27" s="13">
        <v>0</v>
      </c>
      <c r="X27" s="27">
        <f t="shared" si="12"/>
        <v>86.12</v>
      </c>
    </row>
    <row r="28" spans="1:24">
      <c r="A28" t="s">
        <v>1399</v>
      </c>
      <c r="B28" t="s">
        <v>63</v>
      </c>
      <c r="C28" t="s">
        <v>60</v>
      </c>
      <c r="D28" s="2" t="str">
        <f t="shared" si="6"/>
        <v>M</v>
      </c>
      <c r="E28" t="s">
        <v>1400</v>
      </c>
      <c r="F28">
        <f>VLOOKUP($B28&amp;F$5,'Source - Attributes'!$J:$K,2,FALSE)</f>
        <v>800</v>
      </c>
      <c r="G28">
        <f>VLOOKUP($B28&amp;G$5,'Source - Attributes'!$J:$K,2,FALSE)</f>
        <v>800</v>
      </c>
      <c r="H28">
        <f>VLOOKUP($B28&amp;H$5,'Source - Attributes'!$J:$K,2,FALSE)</f>
        <v>0</v>
      </c>
      <c r="I28">
        <v>0</v>
      </c>
      <c r="J28">
        <f>VLOOKUP($B28&amp;J$5,'Source - Attributes'!$J:$K,2,FALSE)</f>
        <v>0</v>
      </c>
      <c r="K28">
        <f>VLOOKUP($B28&amp;K$5,'Source - Attributes'!$J:$K,2,FALSE)</f>
        <v>7.12</v>
      </c>
      <c r="L28" s="20">
        <f t="shared" si="0"/>
        <v>9069</v>
      </c>
      <c r="M28" s="15">
        <f t="shared" si="1"/>
        <v>718.88000000000011</v>
      </c>
      <c r="N28" s="66" t="str">
        <f t="shared" si="2"/>
        <v>2080</v>
      </c>
      <c r="O28" s="26">
        <f t="shared" si="7"/>
        <v>0.2</v>
      </c>
      <c r="P28" s="30">
        <f t="shared" si="8"/>
        <v>0.8</v>
      </c>
      <c r="Q28" s="20">
        <f t="shared" si="3"/>
        <v>10131.302878484043</v>
      </c>
      <c r="R28" s="15">
        <f t="shared" si="4"/>
        <v>2026.2605756968087</v>
      </c>
      <c r="S28" s="15">
        <f t="shared" si="5"/>
        <v>8105.0423027872348</v>
      </c>
      <c r="T28" s="20">
        <f t="shared" si="9"/>
        <v>178.74</v>
      </c>
      <c r="U28" s="15">
        <f t="shared" si="10"/>
        <v>80.27</v>
      </c>
      <c r="V28" s="15">
        <f t="shared" si="13"/>
        <v>259.01</v>
      </c>
      <c r="W28" s="13">
        <v>0</v>
      </c>
      <c r="X28" s="27">
        <f t="shared" si="12"/>
        <v>259.01</v>
      </c>
    </row>
    <row r="29" spans="1:24">
      <c r="A29" t="s">
        <v>1401</v>
      </c>
      <c r="B29" t="s">
        <v>65</v>
      </c>
      <c r="C29" t="s">
        <v>60</v>
      </c>
      <c r="D29" s="2" t="str">
        <f t="shared" si="6"/>
        <v>M</v>
      </c>
      <c r="E29" t="s">
        <v>1402</v>
      </c>
      <c r="F29">
        <f>VLOOKUP($B29&amp;F$5,'Source - Attributes'!$J:$K,2,FALSE)</f>
        <v>370</v>
      </c>
      <c r="G29">
        <f>VLOOKUP($B29&amp;G$5,'Source - Attributes'!$J:$K,2,FALSE)</f>
        <v>370</v>
      </c>
      <c r="H29">
        <f>VLOOKUP($B29&amp;H$5,'Source - Attributes'!$J:$K,2,FALSE)</f>
        <v>0</v>
      </c>
      <c r="I29">
        <v>0</v>
      </c>
      <c r="J29">
        <f>VLOOKUP($B29&amp;J$5,'Source - Attributes'!$J:$K,2,FALSE)</f>
        <v>0</v>
      </c>
      <c r="K29">
        <f>VLOOKUP($B29&amp;K$5,'Source - Attributes'!$J:$K,2,FALSE)</f>
        <v>7.57</v>
      </c>
      <c r="L29" s="20">
        <f t="shared" si="0"/>
        <v>9069</v>
      </c>
      <c r="M29" s="15">
        <f t="shared" si="1"/>
        <v>718.88000000000011</v>
      </c>
      <c r="N29" s="66" t="str">
        <f t="shared" si="2"/>
        <v>2080</v>
      </c>
      <c r="O29" s="26">
        <f t="shared" si="7"/>
        <v>0.2</v>
      </c>
      <c r="P29" s="30">
        <f t="shared" si="8"/>
        <v>0.8</v>
      </c>
      <c r="Q29" s="20">
        <f t="shared" si="3"/>
        <v>10131.302878484043</v>
      </c>
      <c r="R29" s="15">
        <f t="shared" si="4"/>
        <v>2026.2605756968087</v>
      </c>
      <c r="S29" s="15">
        <f t="shared" si="5"/>
        <v>8105.0423027872348</v>
      </c>
      <c r="T29" s="20">
        <f t="shared" si="9"/>
        <v>82.67</v>
      </c>
      <c r="U29" s="15">
        <f t="shared" si="10"/>
        <v>85.35</v>
      </c>
      <c r="V29" s="15">
        <f t="shared" si="13"/>
        <v>168.01999999999998</v>
      </c>
      <c r="W29" s="13">
        <v>0</v>
      </c>
      <c r="X29" s="27">
        <f t="shared" si="12"/>
        <v>168.01999999999998</v>
      </c>
    </row>
    <row r="30" spans="1:24">
      <c r="A30" t="s">
        <v>1403</v>
      </c>
      <c r="B30" t="s">
        <v>67</v>
      </c>
      <c r="C30" t="s">
        <v>60</v>
      </c>
      <c r="D30" s="2" t="str">
        <f t="shared" si="6"/>
        <v>M</v>
      </c>
      <c r="E30" t="s">
        <v>1404</v>
      </c>
      <c r="F30">
        <f>VLOOKUP($B30&amp;F$5,'Source - Attributes'!$J:$K,2,FALSE)</f>
        <v>2337</v>
      </c>
      <c r="G30">
        <f>VLOOKUP($B30&amp;G$5,'Source - Attributes'!$J:$K,2,FALSE)</f>
        <v>2337</v>
      </c>
      <c r="H30">
        <f>VLOOKUP($B30&amp;H$5,'Source - Attributes'!$J:$K,2,FALSE)</f>
        <v>0</v>
      </c>
      <c r="I30">
        <v>0</v>
      </c>
      <c r="J30">
        <f>VLOOKUP($B30&amp;J$5,'Source - Attributes'!$J:$K,2,FALSE)</f>
        <v>0</v>
      </c>
      <c r="K30">
        <f>VLOOKUP($B30&amp;K$5,'Source - Attributes'!$J:$K,2,FALSE)</f>
        <v>21.19</v>
      </c>
      <c r="L30" s="20">
        <f t="shared" si="0"/>
        <v>9069</v>
      </c>
      <c r="M30" s="15">
        <f t="shared" si="1"/>
        <v>718.88000000000011</v>
      </c>
      <c r="N30" s="66" t="str">
        <f t="shared" si="2"/>
        <v>2080</v>
      </c>
      <c r="O30" s="26">
        <f t="shared" si="7"/>
        <v>0.2</v>
      </c>
      <c r="P30" s="30">
        <f t="shared" si="8"/>
        <v>0.8</v>
      </c>
      <c r="Q30" s="20">
        <f t="shared" si="3"/>
        <v>10131.302878484043</v>
      </c>
      <c r="R30" s="15">
        <f t="shared" si="4"/>
        <v>2026.2605756968087</v>
      </c>
      <c r="S30" s="15">
        <f t="shared" si="5"/>
        <v>8105.0423027872348</v>
      </c>
      <c r="T30" s="20">
        <f t="shared" si="9"/>
        <v>522.15</v>
      </c>
      <c r="U30" s="15">
        <f t="shared" si="10"/>
        <v>238.91</v>
      </c>
      <c r="V30" s="15">
        <f t="shared" si="13"/>
        <v>761.06</v>
      </c>
      <c r="W30" s="13">
        <v>0</v>
      </c>
      <c r="X30" s="27">
        <f t="shared" si="12"/>
        <v>761.06</v>
      </c>
    </row>
    <row r="31" spans="1:24">
      <c r="A31" t="s">
        <v>1405</v>
      </c>
      <c r="B31" t="s">
        <v>69</v>
      </c>
      <c r="C31" t="s">
        <v>60</v>
      </c>
      <c r="D31" s="2" t="str">
        <f t="shared" si="6"/>
        <v>M</v>
      </c>
      <c r="E31" t="s">
        <v>1406</v>
      </c>
      <c r="F31">
        <f>VLOOKUP($B31&amp;F$5,'Source - Attributes'!$J:$K,2,FALSE)</f>
        <v>1144</v>
      </c>
      <c r="G31">
        <f>VLOOKUP($B31&amp;G$5,'Source - Attributes'!$J:$K,2,FALSE)</f>
        <v>1144</v>
      </c>
      <c r="H31">
        <f>VLOOKUP($B31&amp;H$5,'Source - Attributes'!$J:$K,2,FALSE)</f>
        <v>0</v>
      </c>
      <c r="I31">
        <v>0</v>
      </c>
      <c r="J31">
        <f>VLOOKUP($B31&amp;J$5,'Source - Attributes'!$J:$K,2,FALSE)</f>
        <v>0</v>
      </c>
      <c r="K31">
        <f>VLOOKUP($B31&amp;K$5,'Source - Attributes'!$J:$K,2,FALSE)</f>
        <v>10.8</v>
      </c>
      <c r="L31" s="20">
        <f t="shared" si="0"/>
        <v>9069</v>
      </c>
      <c r="M31" s="15">
        <f t="shared" si="1"/>
        <v>718.88000000000011</v>
      </c>
      <c r="N31" s="66" t="str">
        <f t="shared" si="2"/>
        <v>2080</v>
      </c>
      <c r="O31" s="26">
        <f t="shared" si="7"/>
        <v>0.2</v>
      </c>
      <c r="P31" s="30">
        <f t="shared" si="8"/>
        <v>0.8</v>
      </c>
      <c r="Q31" s="20">
        <f t="shared" si="3"/>
        <v>10131.302878484043</v>
      </c>
      <c r="R31" s="15">
        <f t="shared" si="4"/>
        <v>2026.2605756968087</v>
      </c>
      <c r="S31" s="15">
        <f t="shared" si="5"/>
        <v>8105.0423027872348</v>
      </c>
      <c r="T31" s="20">
        <f t="shared" si="9"/>
        <v>255.6</v>
      </c>
      <c r="U31" s="15">
        <f t="shared" si="10"/>
        <v>121.77</v>
      </c>
      <c r="V31" s="15">
        <f t="shared" si="13"/>
        <v>377.37</v>
      </c>
      <c r="W31" s="13">
        <v>0</v>
      </c>
      <c r="X31" s="27">
        <f t="shared" si="12"/>
        <v>377.37</v>
      </c>
    </row>
    <row r="32" spans="1:24">
      <c r="A32" t="s">
        <v>1407</v>
      </c>
      <c r="B32" t="s">
        <v>71</v>
      </c>
      <c r="C32" t="s">
        <v>60</v>
      </c>
      <c r="D32" s="2" t="str">
        <f t="shared" si="6"/>
        <v>M</v>
      </c>
      <c r="E32" t="s">
        <v>1408</v>
      </c>
      <c r="F32">
        <f>VLOOKUP($B32&amp;F$5,'Source - Attributes'!$J:$K,2,FALSE)</f>
        <v>1165</v>
      </c>
      <c r="G32">
        <f>VLOOKUP($B32&amp;G$5,'Source - Attributes'!$J:$K,2,FALSE)</f>
        <v>1165</v>
      </c>
      <c r="H32">
        <f>VLOOKUP($B32&amp;H$5,'Source - Attributes'!$J:$K,2,FALSE)</f>
        <v>0</v>
      </c>
      <c r="I32">
        <v>0</v>
      </c>
      <c r="J32">
        <f>VLOOKUP($B32&amp;J$5,'Source - Attributes'!$J:$K,2,FALSE)</f>
        <v>0</v>
      </c>
      <c r="K32">
        <f>VLOOKUP($B32&amp;K$5,'Source - Attributes'!$J:$K,2,FALSE)</f>
        <v>8.9600000000000009</v>
      </c>
      <c r="L32" s="20">
        <f t="shared" si="0"/>
        <v>9069</v>
      </c>
      <c r="M32" s="15">
        <f t="shared" si="1"/>
        <v>718.88000000000011</v>
      </c>
      <c r="N32" s="66" t="str">
        <f t="shared" si="2"/>
        <v>2080</v>
      </c>
      <c r="O32" s="26">
        <f t="shared" si="7"/>
        <v>0.2</v>
      </c>
      <c r="P32" s="30">
        <f t="shared" si="8"/>
        <v>0.8</v>
      </c>
      <c r="Q32" s="20">
        <f t="shared" si="3"/>
        <v>10131.302878484043</v>
      </c>
      <c r="R32" s="15">
        <f t="shared" si="4"/>
        <v>2026.2605756968087</v>
      </c>
      <c r="S32" s="15">
        <f t="shared" si="5"/>
        <v>8105.0423027872348</v>
      </c>
      <c r="T32" s="20">
        <f t="shared" si="9"/>
        <v>260.29000000000002</v>
      </c>
      <c r="U32" s="15">
        <f t="shared" si="10"/>
        <v>101.02</v>
      </c>
      <c r="V32" s="15">
        <f t="shared" si="13"/>
        <v>361.31</v>
      </c>
      <c r="W32" s="13">
        <v>0</v>
      </c>
      <c r="X32" s="27">
        <f t="shared" si="12"/>
        <v>361.31</v>
      </c>
    </row>
    <row r="33" spans="1:24">
      <c r="A33" t="s">
        <v>1409</v>
      </c>
      <c r="B33" t="s">
        <v>73</v>
      </c>
      <c r="C33" t="s">
        <v>74</v>
      </c>
      <c r="D33" s="2" t="str">
        <f t="shared" si="6"/>
        <v>C</v>
      </c>
      <c r="E33" t="s">
        <v>1410</v>
      </c>
      <c r="F33">
        <f>VLOOKUP($B33&amp;F$5,'Source - Attributes'!$J:$K,2,FALSE)</f>
        <v>4132</v>
      </c>
      <c r="G33">
        <f>VLOOKUP($B33&amp;G$5,'Source - Attributes'!$J:$K,2,FALSE)</f>
        <v>4132</v>
      </c>
      <c r="H33">
        <f>VLOOKUP($B33&amp;H$5,'Source - Attributes'!$J:$K,2,FALSE)</f>
        <v>0</v>
      </c>
      <c r="I33">
        <v>0</v>
      </c>
      <c r="J33">
        <f>VLOOKUP($B33&amp;J$5,'Source - Attributes'!$J:$K,2,FALSE)</f>
        <v>7765</v>
      </c>
      <c r="K33">
        <f>VLOOKUP($B33&amp;K$5,'Source - Attributes'!$J:$K,2,FALSE)</f>
        <v>319.61</v>
      </c>
      <c r="L33" s="20">
        <f t="shared" si="0"/>
        <v>11980</v>
      </c>
      <c r="M33" s="15">
        <f t="shared" si="1"/>
        <v>384.35</v>
      </c>
      <c r="N33" s="66" t="str">
        <f t="shared" si="2"/>
        <v>2080</v>
      </c>
      <c r="O33" s="26">
        <f t="shared" si="7"/>
        <v>0.2</v>
      </c>
      <c r="P33" s="30">
        <f t="shared" si="8"/>
        <v>0.8</v>
      </c>
      <c r="Q33" s="20">
        <f t="shared" si="3"/>
        <v>13286.533837430938</v>
      </c>
      <c r="R33" s="15">
        <f t="shared" si="4"/>
        <v>2657.3067674861877</v>
      </c>
      <c r="S33" s="15">
        <f t="shared" si="5"/>
        <v>10629.227069944751</v>
      </c>
      <c r="T33" s="20">
        <f t="shared" si="9"/>
        <v>916.53</v>
      </c>
      <c r="U33" s="15">
        <f t="shared" si="10"/>
        <v>8838.84</v>
      </c>
      <c r="V33" s="15">
        <f t="shared" si="13"/>
        <v>9755.3700000000008</v>
      </c>
      <c r="W33" s="13">
        <v>0</v>
      </c>
      <c r="X33" s="27">
        <f t="shared" si="12"/>
        <v>9755.3700000000008</v>
      </c>
    </row>
    <row r="34" spans="1:24">
      <c r="A34" t="s">
        <v>1411</v>
      </c>
      <c r="B34" t="s">
        <v>75</v>
      </c>
      <c r="C34" t="s">
        <v>74</v>
      </c>
      <c r="D34" s="2" t="str">
        <f t="shared" si="6"/>
        <v>M</v>
      </c>
      <c r="E34" t="s">
        <v>1412</v>
      </c>
      <c r="F34">
        <f>VLOOKUP($B34&amp;F$5,'Source - Attributes'!$J:$K,2,FALSE)</f>
        <v>6086</v>
      </c>
      <c r="G34">
        <f>VLOOKUP($B34&amp;G$5,'Source - Attributes'!$J:$K,2,FALSE)</f>
        <v>6086</v>
      </c>
      <c r="H34">
        <f>VLOOKUP($B34&amp;H$5,'Source - Attributes'!$J:$K,2,FALSE)</f>
        <v>0</v>
      </c>
      <c r="I34">
        <v>0</v>
      </c>
      <c r="J34">
        <f>VLOOKUP($B34&amp;J$5,'Source - Attributes'!$J:$K,2,FALSE)</f>
        <v>0</v>
      </c>
      <c r="K34">
        <f>VLOOKUP($B34&amp;K$5,'Source - Attributes'!$J:$K,2,FALSE)</f>
        <v>48.36</v>
      </c>
      <c r="L34" s="20">
        <f t="shared" si="0"/>
        <v>11980</v>
      </c>
      <c r="M34" s="15">
        <f t="shared" si="1"/>
        <v>384.35</v>
      </c>
      <c r="N34" s="66" t="str">
        <f t="shared" si="2"/>
        <v>2080</v>
      </c>
      <c r="O34" s="26">
        <f t="shared" si="7"/>
        <v>0.2</v>
      </c>
      <c r="P34" s="30">
        <f t="shared" si="8"/>
        <v>0.8</v>
      </c>
      <c r="Q34" s="20">
        <f t="shared" si="3"/>
        <v>13286.533837430938</v>
      </c>
      <c r="R34" s="15">
        <f t="shared" si="4"/>
        <v>2657.3067674861877</v>
      </c>
      <c r="S34" s="15">
        <f t="shared" si="5"/>
        <v>10629.227069944751</v>
      </c>
      <c r="T34" s="20">
        <f t="shared" si="9"/>
        <v>1349.95</v>
      </c>
      <c r="U34" s="15">
        <f t="shared" si="10"/>
        <v>1337.4</v>
      </c>
      <c r="V34" s="15">
        <f t="shared" si="13"/>
        <v>2687.3500000000004</v>
      </c>
      <c r="W34" s="13">
        <v>0</v>
      </c>
      <c r="X34" s="27">
        <f t="shared" si="12"/>
        <v>2687.3500000000004</v>
      </c>
    </row>
    <row r="35" spans="1:24">
      <c r="A35" t="s">
        <v>1413</v>
      </c>
      <c r="B35" t="s">
        <v>77</v>
      </c>
      <c r="C35" t="s">
        <v>74</v>
      </c>
      <c r="D35" s="2" t="str">
        <f t="shared" si="6"/>
        <v>M</v>
      </c>
      <c r="E35" t="s">
        <v>1414</v>
      </c>
      <c r="F35">
        <f>VLOOKUP($B35&amp;F$5,'Source - Attributes'!$J:$K,2,FALSE)</f>
        <v>1540</v>
      </c>
      <c r="G35">
        <f>VLOOKUP($B35&amp;G$5,'Source - Attributes'!$J:$K,2,FALSE)</f>
        <v>1540</v>
      </c>
      <c r="H35">
        <f>VLOOKUP($B35&amp;H$5,'Source - Attributes'!$J:$K,2,FALSE)</f>
        <v>0</v>
      </c>
      <c r="I35">
        <v>0</v>
      </c>
      <c r="J35">
        <f>VLOOKUP($B35&amp;J$5,'Source - Attributes'!$J:$K,2,FALSE)</f>
        <v>0</v>
      </c>
      <c r="K35">
        <f>VLOOKUP($B35&amp;K$5,'Source - Attributes'!$J:$K,2,FALSE)</f>
        <v>13.77</v>
      </c>
      <c r="L35" s="20">
        <f t="shared" si="0"/>
        <v>11980</v>
      </c>
      <c r="M35" s="15">
        <f t="shared" si="1"/>
        <v>384.35</v>
      </c>
      <c r="N35" s="66" t="str">
        <f t="shared" si="2"/>
        <v>2080</v>
      </c>
      <c r="O35" s="26">
        <f t="shared" si="7"/>
        <v>0.2</v>
      </c>
      <c r="P35" s="30">
        <f t="shared" si="8"/>
        <v>0.8</v>
      </c>
      <c r="Q35" s="20">
        <f t="shared" si="3"/>
        <v>13286.533837430938</v>
      </c>
      <c r="R35" s="15">
        <f t="shared" si="4"/>
        <v>2657.3067674861877</v>
      </c>
      <c r="S35" s="15">
        <f t="shared" si="5"/>
        <v>10629.227069944751</v>
      </c>
      <c r="T35" s="20">
        <f t="shared" si="9"/>
        <v>341.59</v>
      </c>
      <c r="U35" s="15">
        <f t="shared" si="10"/>
        <v>380.81</v>
      </c>
      <c r="V35" s="15">
        <f t="shared" si="13"/>
        <v>722.4</v>
      </c>
      <c r="W35" s="13">
        <v>0</v>
      </c>
      <c r="X35" s="27">
        <f t="shared" si="12"/>
        <v>722.4</v>
      </c>
    </row>
    <row r="36" spans="1:24">
      <c r="A36" t="s">
        <v>1415</v>
      </c>
      <c r="B36" t="s">
        <v>79</v>
      </c>
      <c r="C36" t="s">
        <v>74</v>
      </c>
      <c r="D36" s="2" t="str">
        <f t="shared" si="6"/>
        <v>M</v>
      </c>
      <c r="E36" t="s">
        <v>1416</v>
      </c>
      <c r="F36">
        <f>VLOOKUP($B36&amp;F$5,'Source - Attributes'!$J:$K,2,FALSE)</f>
        <v>222</v>
      </c>
      <c r="G36">
        <f>VLOOKUP($B36&amp;G$5,'Source - Attributes'!$J:$K,2,FALSE)</f>
        <v>222</v>
      </c>
      <c r="H36">
        <f>VLOOKUP($B36&amp;H$5,'Source - Attributes'!$J:$K,2,FALSE)</f>
        <v>0</v>
      </c>
      <c r="I36">
        <v>0</v>
      </c>
      <c r="J36">
        <f>VLOOKUP($B36&amp;J$5,'Source - Attributes'!$J:$K,2,FALSE)</f>
        <v>0</v>
      </c>
      <c r="K36">
        <f>VLOOKUP($B36&amp;K$5,'Source - Attributes'!$J:$K,2,FALSE)</f>
        <v>2.61</v>
      </c>
      <c r="L36" s="20">
        <f t="shared" si="0"/>
        <v>11980</v>
      </c>
      <c r="M36" s="15">
        <f t="shared" si="1"/>
        <v>384.35</v>
      </c>
      <c r="N36" s="66" t="str">
        <f t="shared" si="2"/>
        <v>2080</v>
      </c>
      <c r="O36" s="26">
        <f t="shared" si="7"/>
        <v>0.2</v>
      </c>
      <c r="P36" s="30">
        <f t="shared" si="8"/>
        <v>0.8</v>
      </c>
      <c r="Q36" s="20">
        <f t="shared" si="3"/>
        <v>13286.533837430938</v>
      </c>
      <c r="R36" s="15">
        <f t="shared" si="4"/>
        <v>2657.3067674861877</v>
      </c>
      <c r="S36" s="15">
        <f t="shared" si="5"/>
        <v>10629.227069944751</v>
      </c>
      <c r="T36" s="20">
        <f t="shared" si="9"/>
        <v>49.24</v>
      </c>
      <c r="U36" s="15">
        <f t="shared" si="10"/>
        <v>72.180000000000007</v>
      </c>
      <c r="V36" s="15">
        <f t="shared" si="13"/>
        <v>121.42000000000002</v>
      </c>
      <c r="W36" s="13">
        <v>0</v>
      </c>
      <c r="X36" s="27">
        <f t="shared" si="12"/>
        <v>121.42000000000002</v>
      </c>
    </row>
    <row r="37" spans="1:24">
      <c r="A37" t="s">
        <v>1417</v>
      </c>
      <c r="B37" t="s">
        <v>81</v>
      </c>
      <c r="C37" t="s">
        <v>82</v>
      </c>
      <c r="D37" s="2" t="str">
        <f t="shared" si="6"/>
        <v>C</v>
      </c>
      <c r="E37" t="s">
        <v>1418</v>
      </c>
      <c r="F37">
        <f>VLOOKUP($B37&amp;F$5,'Source - Attributes'!$J:$K,2,FALSE)</f>
        <v>10402</v>
      </c>
      <c r="G37">
        <f>VLOOKUP($B37&amp;G$5,'Source - Attributes'!$J:$K,2,FALSE)</f>
        <v>10402</v>
      </c>
      <c r="H37">
        <f>VLOOKUP($B37&amp;H$5,'Source - Attributes'!$J:$K,2,FALSE)</f>
        <v>0</v>
      </c>
      <c r="I37">
        <v>0</v>
      </c>
      <c r="J37">
        <f>VLOOKUP($B37&amp;J$5,'Source - Attributes'!$J:$K,2,FALSE)</f>
        <v>57254</v>
      </c>
      <c r="K37">
        <f>VLOOKUP($B37&amp;K$5,'Source - Attributes'!$J:$K,2,FALSE)</f>
        <v>687.2</v>
      </c>
      <c r="L37" s="20">
        <f t="shared" si="0"/>
        <v>70836</v>
      </c>
      <c r="M37" s="15">
        <f t="shared" si="1"/>
        <v>1050.2200000000003</v>
      </c>
      <c r="N37" s="66" t="str">
        <f t="shared" si="2"/>
        <v>6040</v>
      </c>
      <c r="O37" s="26">
        <f t="shared" si="7"/>
        <v>0.6</v>
      </c>
      <c r="P37" s="30">
        <f t="shared" si="8"/>
        <v>0.4</v>
      </c>
      <c r="Q37" s="20">
        <f t="shared" si="3"/>
        <v>97966.15689997049</v>
      </c>
      <c r="R37" s="15">
        <f t="shared" si="4"/>
        <v>58779.69413998229</v>
      </c>
      <c r="S37" s="15">
        <f t="shared" si="5"/>
        <v>39186.462759988201</v>
      </c>
      <c r="T37" s="20">
        <f t="shared" si="9"/>
        <v>8631.58</v>
      </c>
      <c r="U37" s="15">
        <f t="shared" si="10"/>
        <v>25641.23</v>
      </c>
      <c r="V37" s="15">
        <f t="shared" si="13"/>
        <v>34272.81</v>
      </c>
      <c r="W37" s="13">
        <v>0</v>
      </c>
      <c r="X37" s="27">
        <f t="shared" si="12"/>
        <v>34272.81</v>
      </c>
    </row>
    <row r="38" spans="1:24">
      <c r="A38" t="s">
        <v>1419</v>
      </c>
      <c r="B38" t="s">
        <v>83</v>
      </c>
      <c r="C38" t="s">
        <v>82</v>
      </c>
      <c r="D38" s="2" t="str">
        <f t="shared" si="6"/>
        <v>M</v>
      </c>
      <c r="E38" t="s">
        <v>1420</v>
      </c>
      <c r="F38">
        <f>VLOOKUP($B38&amp;F$5,'Source - Attributes'!$J:$K,2,FALSE)</f>
        <v>16662</v>
      </c>
      <c r="G38">
        <f>VLOOKUP($B38&amp;G$5,'Source - Attributes'!$J:$K,2,FALSE)</f>
        <v>16662</v>
      </c>
      <c r="H38">
        <f>VLOOKUP($B38&amp;H$5,'Source - Attributes'!$J:$K,2,FALSE)</f>
        <v>0</v>
      </c>
      <c r="I38">
        <v>0</v>
      </c>
      <c r="J38">
        <f>VLOOKUP($B38&amp;J$5,'Source - Attributes'!$J:$K,2,FALSE)</f>
        <v>0</v>
      </c>
      <c r="K38">
        <f>VLOOKUP($B38&amp;K$5,'Source - Attributes'!$J:$K,2,FALSE)</f>
        <v>137.18</v>
      </c>
      <c r="L38" s="20">
        <f t="shared" si="0"/>
        <v>70836</v>
      </c>
      <c r="M38" s="15">
        <f t="shared" si="1"/>
        <v>1050.2200000000003</v>
      </c>
      <c r="N38" s="66" t="str">
        <f t="shared" si="2"/>
        <v>6040</v>
      </c>
      <c r="O38" s="26">
        <f t="shared" si="7"/>
        <v>0.6</v>
      </c>
      <c r="P38" s="30">
        <f t="shared" si="8"/>
        <v>0.4</v>
      </c>
      <c r="Q38" s="20">
        <f t="shared" si="3"/>
        <v>97966.15689997049</v>
      </c>
      <c r="R38" s="15">
        <f t="shared" si="4"/>
        <v>58779.69413998229</v>
      </c>
      <c r="S38" s="15">
        <f t="shared" si="5"/>
        <v>39186.462759988201</v>
      </c>
      <c r="T38" s="20">
        <f t="shared" si="9"/>
        <v>13826.12</v>
      </c>
      <c r="U38" s="15">
        <f t="shared" si="10"/>
        <v>5118.55</v>
      </c>
      <c r="V38" s="15">
        <f t="shared" si="13"/>
        <v>18944.670000000002</v>
      </c>
      <c r="W38" s="13">
        <v>0</v>
      </c>
      <c r="X38" s="27">
        <f t="shared" si="12"/>
        <v>18944.670000000002</v>
      </c>
    </row>
    <row r="39" spans="1:24">
      <c r="A39" t="s">
        <v>1421</v>
      </c>
      <c r="B39" t="s">
        <v>85</v>
      </c>
      <c r="C39" t="s">
        <v>82</v>
      </c>
      <c r="D39" s="2" t="str">
        <f t="shared" si="6"/>
        <v>M</v>
      </c>
      <c r="E39" t="s">
        <v>1422</v>
      </c>
      <c r="F39">
        <f>VLOOKUP($B39&amp;F$5,'Source - Attributes'!$J:$K,2,FALSE)</f>
        <v>503</v>
      </c>
      <c r="G39">
        <f>VLOOKUP($B39&amp;G$5,'Source - Attributes'!$J:$K,2,FALSE)</f>
        <v>503</v>
      </c>
      <c r="H39">
        <f>VLOOKUP($B39&amp;H$5,'Source - Attributes'!$J:$K,2,FALSE)</f>
        <v>0</v>
      </c>
      <c r="I39">
        <v>0</v>
      </c>
      <c r="J39">
        <f>VLOOKUP($B39&amp;J$5,'Source - Attributes'!$J:$K,2,FALSE)</f>
        <v>0</v>
      </c>
      <c r="K39">
        <f>VLOOKUP($B39&amp;K$5,'Source - Attributes'!$J:$K,2,FALSE)</f>
        <v>2.48</v>
      </c>
      <c r="L39" s="20">
        <f t="shared" si="0"/>
        <v>70836</v>
      </c>
      <c r="M39" s="15">
        <f t="shared" si="1"/>
        <v>1050.2200000000003</v>
      </c>
      <c r="N39" s="66" t="str">
        <f t="shared" si="2"/>
        <v>6040</v>
      </c>
      <c r="O39" s="26">
        <f t="shared" si="7"/>
        <v>0.6</v>
      </c>
      <c r="P39" s="30">
        <f t="shared" si="8"/>
        <v>0.4</v>
      </c>
      <c r="Q39" s="20">
        <f t="shared" si="3"/>
        <v>97966.15689997049</v>
      </c>
      <c r="R39" s="15">
        <f t="shared" si="4"/>
        <v>58779.69413998229</v>
      </c>
      <c r="S39" s="15">
        <f t="shared" si="5"/>
        <v>39186.462759988201</v>
      </c>
      <c r="T39" s="20">
        <f t="shared" si="9"/>
        <v>417.39</v>
      </c>
      <c r="U39" s="15">
        <f t="shared" si="10"/>
        <v>92.54</v>
      </c>
      <c r="V39" s="15">
        <f t="shared" si="13"/>
        <v>509.93</v>
      </c>
      <c r="W39" s="13">
        <v>0</v>
      </c>
      <c r="X39" s="27">
        <f t="shared" si="12"/>
        <v>509.93</v>
      </c>
    </row>
    <row r="40" spans="1:24">
      <c r="A40" t="s">
        <v>1423</v>
      </c>
      <c r="B40" t="s">
        <v>87</v>
      </c>
      <c r="C40" t="s">
        <v>82</v>
      </c>
      <c r="D40" s="2" t="str">
        <f t="shared" si="6"/>
        <v>M</v>
      </c>
      <c r="E40" t="s">
        <v>1424</v>
      </c>
      <c r="F40">
        <f>VLOOKUP($B40&amp;F$5,'Source - Attributes'!$J:$K,2,FALSE)</f>
        <v>942</v>
      </c>
      <c r="G40">
        <f>VLOOKUP($B40&amp;G$5,'Source - Attributes'!$J:$K,2,FALSE)</f>
        <v>942</v>
      </c>
      <c r="H40">
        <f>VLOOKUP($B40&amp;H$5,'Source - Attributes'!$J:$K,2,FALSE)</f>
        <v>0</v>
      </c>
      <c r="I40">
        <v>0</v>
      </c>
      <c r="J40">
        <f>VLOOKUP($B40&amp;J$5,'Source - Attributes'!$J:$K,2,FALSE)</f>
        <v>0</v>
      </c>
      <c r="K40">
        <f>VLOOKUP($B40&amp;K$5,'Source - Attributes'!$J:$K,2,FALSE)</f>
        <v>6.21</v>
      </c>
      <c r="L40" s="20">
        <f t="shared" si="0"/>
        <v>70836</v>
      </c>
      <c r="M40" s="15">
        <f t="shared" si="1"/>
        <v>1050.2200000000003</v>
      </c>
      <c r="N40" s="66" t="str">
        <f t="shared" si="2"/>
        <v>6040</v>
      </c>
      <c r="O40" s="26">
        <f t="shared" si="7"/>
        <v>0.6</v>
      </c>
      <c r="P40" s="30">
        <f t="shared" si="8"/>
        <v>0.4</v>
      </c>
      <c r="Q40" s="20">
        <f t="shared" si="3"/>
        <v>97966.15689997049</v>
      </c>
      <c r="R40" s="15">
        <f t="shared" si="4"/>
        <v>58779.69413998229</v>
      </c>
      <c r="S40" s="15">
        <f t="shared" si="5"/>
        <v>39186.462759988201</v>
      </c>
      <c r="T40" s="20">
        <f t="shared" si="9"/>
        <v>781.67</v>
      </c>
      <c r="U40" s="15">
        <f t="shared" si="10"/>
        <v>231.71</v>
      </c>
      <c r="V40" s="15">
        <f t="shared" si="13"/>
        <v>1013.38</v>
      </c>
      <c r="W40" s="13">
        <v>0</v>
      </c>
      <c r="X40" s="27">
        <f t="shared" si="12"/>
        <v>1013.38</v>
      </c>
    </row>
    <row r="41" spans="1:24">
      <c r="A41" t="s">
        <v>1425</v>
      </c>
      <c r="B41" t="s">
        <v>89</v>
      </c>
      <c r="C41" t="s">
        <v>82</v>
      </c>
      <c r="D41" s="2" t="str">
        <f t="shared" si="6"/>
        <v>M</v>
      </c>
      <c r="E41" t="s">
        <v>1426</v>
      </c>
      <c r="F41">
        <f>VLOOKUP($B41&amp;F$5,'Source - Attributes'!$J:$K,2,FALSE)</f>
        <v>1432</v>
      </c>
      <c r="G41">
        <f>VLOOKUP($B41&amp;G$5,'Source - Attributes'!$J:$K,2,FALSE)</f>
        <v>1432</v>
      </c>
      <c r="H41">
        <f>VLOOKUP($B41&amp;H$5,'Source - Attributes'!$J:$K,2,FALSE)</f>
        <v>0</v>
      </c>
      <c r="I41">
        <v>0</v>
      </c>
      <c r="J41">
        <f>VLOOKUP($B41&amp;J$5,'Source - Attributes'!$J:$K,2,FALSE)</f>
        <v>0</v>
      </c>
      <c r="K41">
        <f>VLOOKUP($B41&amp;K$5,'Source - Attributes'!$J:$K,2,FALSE)</f>
        <v>9.36</v>
      </c>
      <c r="L41" s="20">
        <f t="shared" si="0"/>
        <v>70836</v>
      </c>
      <c r="M41" s="15">
        <f t="shared" si="1"/>
        <v>1050.2200000000003</v>
      </c>
      <c r="N41" s="66" t="str">
        <f t="shared" si="2"/>
        <v>6040</v>
      </c>
      <c r="O41" s="26">
        <f t="shared" si="7"/>
        <v>0.6</v>
      </c>
      <c r="P41" s="30">
        <f t="shared" si="8"/>
        <v>0.4</v>
      </c>
      <c r="Q41" s="20">
        <f t="shared" si="3"/>
        <v>97966.15689997049</v>
      </c>
      <c r="R41" s="15">
        <f t="shared" si="4"/>
        <v>58779.69413998229</v>
      </c>
      <c r="S41" s="15">
        <f t="shared" si="5"/>
        <v>39186.462759988201</v>
      </c>
      <c r="T41" s="20">
        <f t="shared" si="9"/>
        <v>1188.27</v>
      </c>
      <c r="U41" s="15">
        <f t="shared" si="10"/>
        <v>349.25</v>
      </c>
      <c r="V41" s="15">
        <f t="shared" si="13"/>
        <v>1537.52</v>
      </c>
      <c r="W41" s="13">
        <v>0</v>
      </c>
      <c r="X41" s="27">
        <f t="shared" si="12"/>
        <v>1537.52</v>
      </c>
    </row>
    <row r="42" spans="1:24">
      <c r="A42" t="s">
        <v>1427</v>
      </c>
      <c r="B42" t="s">
        <v>91</v>
      </c>
      <c r="C42" t="s">
        <v>82</v>
      </c>
      <c r="D42" s="2" t="str">
        <f t="shared" si="6"/>
        <v>M</v>
      </c>
      <c r="E42" t="s">
        <v>1428</v>
      </c>
      <c r="F42">
        <f>VLOOKUP($B42&amp;F$5,'Source - Attributes'!$J:$K,2,FALSE)</f>
        <v>114</v>
      </c>
      <c r="G42">
        <f>VLOOKUP($B42&amp;G$5,'Source - Attributes'!$J:$K,2,FALSE)</f>
        <v>114</v>
      </c>
      <c r="H42">
        <f>VLOOKUP($B42&amp;H$5,'Source - Attributes'!$J:$K,2,FALSE)</f>
        <v>0</v>
      </c>
      <c r="I42">
        <v>0</v>
      </c>
      <c r="J42">
        <f>VLOOKUP($B42&amp;J$5,'Source - Attributes'!$J:$K,2,FALSE)</f>
        <v>0</v>
      </c>
      <c r="K42">
        <f>VLOOKUP($B42&amp;K$5,'Source - Attributes'!$J:$K,2,FALSE)</f>
        <v>1.1200000000000001</v>
      </c>
      <c r="L42" s="20">
        <f t="shared" si="0"/>
        <v>70836</v>
      </c>
      <c r="M42" s="15">
        <f t="shared" si="1"/>
        <v>1050.2200000000003</v>
      </c>
      <c r="N42" s="66" t="str">
        <f t="shared" si="2"/>
        <v>6040</v>
      </c>
      <c r="O42" s="26">
        <f t="shared" si="7"/>
        <v>0.6</v>
      </c>
      <c r="P42" s="30">
        <f t="shared" si="8"/>
        <v>0.4</v>
      </c>
      <c r="Q42" s="20">
        <f t="shared" si="3"/>
        <v>97966.15689997049</v>
      </c>
      <c r="R42" s="15">
        <f t="shared" si="4"/>
        <v>58779.69413998229</v>
      </c>
      <c r="S42" s="15">
        <f t="shared" si="5"/>
        <v>39186.462759988201</v>
      </c>
      <c r="T42" s="20">
        <f t="shared" si="9"/>
        <v>94.6</v>
      </c>
      <c r="U42" s="15">
        <f t="shared" si="10"/>
        <v>41.79</v>
      </c>
      <c r="V42" s="15">
        <f t="shared" si="13"/>
        <v>136.38999999999999</v>
      </c>
      <c r="W42" s="13">
        <v>0</v>
      </c>
      <c r="X42" s="27">
        <f t="shared" si="12"/>
        <v>136.38999999999999</v>
      </c>
    </row>
    <row r="43" spans="1:24">
      <c r="A43" t="s">
        <v>1429</v>
      </c>
      <c r="B43" t="s">
        <v>93</v>
      </c>
      <c r="C43" t="s">
        <v>82</v>
      </c>
      <c r="D43" s="2" t="str">
        <f t="shared" si="6"/>
        <v>M</v>
      </c>
      <c r="E43" t="s">
        <v>1430</v>
      </c>
      <c r="F43">
        <f>VLOOKUP($B43&amp;F$5,'Source - Attributes'!$J:$K,2,FALSE)</f>
        <v>10178</v>
      </c>
      <c r="G43">
        <f>VLOOKUP($B43&amp;G$5,'Source - Attributes'!$J:$K,2,FALSE)</f>
        <v>10178</v>
      </c>
      <c r="H43">
        <f>VLOOKUP($B43&amp;H$5,'Source - Attributes'!$J:$K,2,FALSE)</f>
        <v>0</v>
      </c>
      <c r="I43">
        <v>0</v>
      </c>
      <c r="J43">
        <f>VLOOKUP($B43&amp;J$5,'Source - Attributes'!$J:$K,2,FALSE)</f>
        <v>0</v>
      </c>
      <c r="K43">
        <f>VLOOKUP($B43&amp;K$5,'Source - Attributes'!$J:$K,2,FALSE)</f>
        <v>85.84</v>
      </c>
      <c r="L43" s="20">
        <f t="shared" si="0"/>
        <v>70836</v>
      </c>
      <c r="M43" s="15">
        <f t="shared" si="1"/>
        <v>1050.2200000000003</v>
      </c>
      <c r="N43" s="66" t="str">
        <f t="shared" si="2"/>
        <v>6040</v>
      </c>
      <c r="O43" s="26">
        <f t="shared" si="7"/>
        <v>0.6</v>
      </c>
      <c r="P43" s="30">
        <f t="shared" si="8"/>
        <v>0.4</v>
      </c>
      <c r="Q43" s="20">
        <f t="shared" si="3"/>
        <v>97966.15689997049</v>
      </c>
      <c r="R43" s="15">
        <f t="shared" si="4"/>
        <v>58779.69413998229</v>
      </c>
      <c r="S43" s="15">
        <f t="shared" si="5"/>
        <v>39186.462759988201</v>
      </c>
      <c r="T43" s="20">
        <f t="shared" si="9"/>
        <v>8445.7000000000007</v>
      </c>
      <c r="U43" s="15">
        <f t="shared" si="10"/>
        <v>3202.92</v>
      </c>
      <c r="V43" s="15">
        <f t="shared" si="13"/>
        <v>11648.62</v>
      </c>
      <c r="W43" s="13">
        <v>0</v>
      </c>
      <c r="X43" s="27">
        <f t="shared" si="12"/>
        <v>11648.62</v>
      </c>
    </row>
    <row r="44" spans="1:24">
      <c r="A44" t="s">
        <v>1431</v>
      </c>
      <c r="B44" t="s">
        <v>95</v>
      </c>
      <c r="C44" t="s">
        <v>82</v>
      </c>
      <c r="D44" s="2" t="str">
        <f t="shared" si="6"/>
        <v>M</v>
      </c>
      <c r="E44" t="s">
        <v>1432</v>
      </c>
      <c r="F44">
        <f>VLOOKUP($B44&amp;F$5,'Source - Attributes'!$J:$K,2,FALSE)</f>
        <v>30603</v>
      </c>
      <c r="G44">
        <f>VLOOKUP($B44&amp;G$5,'Source - Attributes'!$J:$K,2,FALSE)</f>
        <v>30603</v>
      </c>
      <c r="H44">
        <f>VLOOKUP($B44&amp;H$5,'Source - Attributes'!$J:$K,2,FALSE)</f>
        <v>0</v>
      </c>
      <c r="I44">
        <v>0</v>
      </c>
      <c r="J44">
        <f>VLOOKUP($B44&amp;J$5,'Source - Attributes'!$J:$K,2,FALSE)</f>
        <v>0</v>
      </c>
      <c r="K44">
        <f>VLOOKUP($B44&amp;K$5,'Source - Attributes'!$J:$K,2,FALSE)</f>
        <v>120.83</v>
      </c>
      <c r="L44" s="20">
        <f t="shared" si="0"/>
        <v>70836</v>
      </c>
      <c r="M44" s="15">
        <f t="shared" si="1"/>
        <v>1050.2200000000003</v>
      </c>
      <c r="N44" s="66" t="str">
        <f t="shared" si="2"/>
        <v>6040</v>
      </c>
      <c r="O44" s="26">
        <f t="shared" si="7"/>
        <v>0.6</v>
      </c>
      <c r="P44" s="30">
        <f t="shared" si="8"/>
        <v>0.4</v>
      </c>
      <c r="Q44" s="20">
        <f t="shared" si="3"/>
        <v>97966.15689997049</v>
      </c>
      <c r="R44" s="15">
        <f t="shared" si="4"/>
        <v>58779.69413998229</v>
      </c>
      <c r="S44" s="15">
        <f t="shared" si="5"/>
        <v>39186.462759988201</v>
      </c>
      <c r="T44" s="20">
        <f t="shared" si="9"/>
        <v>25394.36</v>
      </c>
      <c r="U44" s="15">
        <f t="shared" si="10"/>
        <v>4508.4799999999996</v>
      </c>
      <c r="V44" s="15">
        <f t="shared" si="13"/>
        <v>29902.84</v>
      </c>
      <c r="W44" s="13">
        <v>0</v>
      </c>
      <c r="X44" s="27">
        <f t="shared" si="12"/>
        <v>29902.84</v>
      </c>
    </row>
    <row r="45" spans="1:24">
      <c r="A45" t="s">
        <v>1433</v>
      </c>
      <c r="B45" t="s">
        <v>97</v>
      </c>
      <c r="C45" t="s">
        <v>98</v>
      </c>
      <c r="D45" s="2" t="str">
        <f t="shared" si="6"/>
        <v>C</v>
      </c>
      <c r="E45" t="s">
        <v>1434</v>
      </c>
      <c r="F45">
        <f>VLOOKUP($B45&amp;F$5,'Source - Attributes'!$J:$K,2,FALSE)</f>
        <v>14219</v>
      </c>
      <c r="G45">
        <f>VLOOKUP($B45&amp;G$5,'Source - Attributes'!$J:$K,2,FALSE)</f>
        <v>14219</v>
      </c>
      <c r="H45">
        <f>VLOOKUP($B45&amp;H$5,'Source - Attributes'!$J:$K,2,FALSE)</f>
        <v>0</v>
      </c>
      <c r="I45">
        <v>0</v>
      </c>
      <c r="J45">
        <f>VLOOKUP($B45&amp;J$5,'Source - Attributes'!$J:$K,2,FALSE)</f>
        <v>11465</v>
      </c>
      <c r="K45">
        <f>VLOOKUP($B45&amp;K$5,'Source - Attributes'!$J:$K,2,FALSE)</f>
        <v>385.36</v>
      </c>
      <c r="L45" s="20">
        <f t="shared" si="0"/>
        <v>15475</v>
      </c>
      <c r="M45" s="15">
        <f t="shared" si="1"/>
        <v>396.49</v>
      </c>
      <c r="N45" s="66" t="str">
        <f t="shared" si="2"/>
        <v>2080</v>
      </c>
      <c r="O45" s="26">
        <f t="shared" si="7"/>
        <v>0.2</v>
      </c>
      <c r="P45" s="30">
        <f t="shared" si="8"/>
        <v>0.8</v>
      </c>
      <c r="Q45" s="20">
        <f t="shared" si="3"/>
        <v>19617.528711673629</v>
      </c>
      <c r="R45" s="15">
        <f t="shared" si="4"/>
        <v>3923.5057423347262</v>
      </c>
      <c r="S45" s="15">
        <f t="shared" si="5"/>
        <v>15694.022969338905</v>
      </c>
      <c r="T45" s="20">
        <f t="shared" si="9"/>
        <v>3605.06</v>
      </c>
      <c r="U45" s="15">
        <f t="shared" si="10"/>
        <v>15253.47</v>
      </c>
      <c r="V45" s="15">
        <f t="shared" si="13"/>
        <v>18858.53</v>
      </c>
      <c r="W45" s="13">
        <v>0</v>
      </c>
      <c r="X45" s="27">
        <f t="shared" si="12"/>
        <v>18858.53</v>
      </c>
    </row>
    <row r="46" spans="1:24">
      <c r="A46" t="s">
        <v>1435</v>
      </c>
      <c r="B46" t="s">
        <v>99</v>
      </c>
      <c r="C46" t="s">
        <v>98</v>
      </c>
      <c r="D46" s="2" t="str">
        <f t="shared" si="6"/>
        <v>M</v>
      </c>
      <c r="E46" t="s">
        <v>1436</v>
      </c>
      <c r="F46">
        <f>VLOOKUP($B46&amp;F$5,'Source - Attributes'!$J:$K,2,FALSE)</f>
        <v>1256</v>
      </c>
      <c r="G46">
        <f>VLOOKUP($B46&amp;G$5,'Source - Attributes'!$J:$K,2,FALSE)</f>
        <v>1256</v>
      </c>
      <c r="H46">
        <f>VLOOKUP($B46&amp;H$5,'Source - Attributes'!$J:$K,2,FALSE)</f>
        <v>0</v>
      </c>
      <c r="I46">
        <v>0</v>
      </c>
      <c r="J46">
        <f>VLOOKUP($B46&amp;J$5,'Source - Attributes'!$J:$K,2,FALSE)</f>
        <v>0</v>
      </c>
      <c r="K46">
        <f>VLOOKUP($B46&amp;K$5,'Source - Attributes'!$J:$K,2,FALSE)</f>
        <v>11.13</v>
      </c>
      <c r="L46" s="20">
        <f t="shared" si="0"/>
        <v>15475</v>
      </c>
      <c r="M46" s="15">
        <f t="shared" si="1"/>
        <v>396.49</v>
      </c>
      <c r="N46" s="66" t="str">
        <f t="shared" si="2"/>
        <v>2080</v>
      </c>
      <c r="O46" s="26">
        <f t="shared" si="7"/>
        <v>0.2</v>
      </c>
      <c r="P46" s="30">
        <f t="shared" si="8"/>
        <v>0.8</v>
      </c>
      <c r="Q46" s="20">
        <f t="shared" si="3"/>
        <v>19617.528711673629</v>
      </c>
      <c r="R46" s="15">
        <f t="shared" si="4"/>
        <v>3923.5057423347262</v>
      </c>
      <c r="S46" s="15">
        <f t="shared" si="5"/>
        <v>15694.022969338905</v>
      </c>
      <c r="T46" s="20">
        <f t="shared" si="9"/>
        <v>318.44</v>
      </c>
      <c r="U46" s="15">
        <f t="shared" si="10"/>
        <v>440.55</v>
      </c>
      <c r="V46" s="15">
        <f t="shared" si="13"/>
        <v>758.99</v>
      </c>
      <c r="W46" s="13">
        <v>0</v>
      </c>
      <c r="X46" s="27">
        <f t="shared" si="12"/>
        <v>758.99</v>
      </c>
    </row>
    <row r="47" spans="1:24">
      <c r="A47" t="s">
        <v>1437</v>
      </c>
      <c r="B47" t="s">
        <v>101</v>
      </c>
      <c r="C47" t="s">
        <v>102</v>
      </c>
      <c r="D47" s="2" t="str">
        <f t="shared" si="6"/>
        <v>C</v>
      </c>
      <c r="E47" t="s">
        <v>1438</v>
      </c>
      <c r="F47">
        <f>VLOOKUP($B47&amp;F$5,'Source - Attributes'!$J:$K,2,FALSE)</f>
        <v>14025</v>
      </c>
      <c r="G47">
        <f>VLOOKUP($B47&amp;G$5,'Source - Attributes'!$J:$K,2,FALSE)</f>
        <v>14025</v>
      </c>
      <c r="H47">
        <f>VLOOKUP($B47&amp;H$5,'Source - Attributes'!$J:$K,2,FALSE)</f>
        <v>0</v>
      </c>
      <c r="I47">
        <v>0</v>
      </c>
      <c r="J47">
        <f>VLOOKUP($B47&amp;J$5,'Source - Attributes'!$J:$K,2,FALSE)</f>
        <v>13487</v>
      </c>
      <c r="K47">
        <f>VLOOKUP($B47&amp;K$5,'Source - Attributes'!$J:$K,2,FALSE)</f>
        <v>760.88</v>
      </c>
      <c r="L47" s="20">
        <f t="shared" si="0"/>
        <v>20306</v>
      </c>
      <c r="M47" s="15">
        <f t="shared" si="1"/>
        <v>805.25000000000011</v>
      </c>
      <c r="N47" s="66" t="str">
        <f t="shared" si="2"/>
        <v>2080</v>
      </c>
      <c r="O47" s="26">
        <f t="shared" si="7"/>
        <v>0.2</v>
      </c>
      <c r="P47" s="30">
        <f t="shared" si="8"/>
        <v>0.8</v>
      </c>
      <c r="Q47" s="20">
        <f t="shared" si="3"/>
        <v>23077.331856462468</v>
      </c>
      <c r="R47" s="15">
        <f t="shared" si="4"/>
        <v>4615.4663712924939</v>
      </c>
      <c r="S47" s="15">
        <f t="shared" si="5"/>
        <v>18461.865485169976</v>
      </c>
      <c r="T47" s="20">
        <f t="shared" si="9"/>
        <v>3187.82</v>
      </c>
      <c r="U47" s="15">
        <f t="shared" si="10"/>
        <v>17444.599999999999</v>
      </c>
      <c r="V47" s="15">
        <f t="shared" si="13"/>
        <v>20632.419999999998</v>
      </c>
      <c r="W47" s="13">
        <v>0</v>
      </c>
      <c r="X47" s="27">
        <f t="shared" si="12"/>
        <v>20632.419999999998</v>
      </c>
    </row>
    <row r="48" spans="1:24">
      <c r="A48" t="s">
        <v>1439</v>
      </c>
      <c r="B48" t="s">
        <v>103</v>
      </c>
      <c r="C48" t="s">
        <v>102</v>
      </c>
      <c r="D48" s="2" t="str">
        <f t="shared" si="6"/>
        <v>M</v>
      </c>
      <c r="E48" t="s">
        <v>1440</v>
      </c>
      <c r="F48">
        <f>VLOOKUP($B48&amp;F$5,'Source - Attributes'!$J:$K,2,FALSE)</f>
        <v>2961</v>
      </c>
      <c r="G48">
        <f>VLOOKUP($B48&amp;G$5,'Source - Attributes'!$J:$K,2,FALSE)</f>
        <v>2961</v>
      </c>
      <c r="H48">
        <f>VLOOKUP($B48&amp;H$5,'Source - Attributes'!$J:$K,2,FALSE)</f>
        <v>0</v>
      </c>
      <c r="I48">
        <v>0</v>
      </c>
      <c r="J48">
        <f>VLOOKUP($B48&amp;J$5,'Source - Attributes'!$J:$K,2,FALSE)</f>
        <v>0</v>
      </c>
      <c r="K48">
        <f>VLOOKUP($B48&amp;K$5,'Source - Attributes'!$J:$K,2,FALSE)</f>
        <v>19.739999999999998</v>
      </c>
      <c r="L48" s="20">
        <f t="shared" si="0"/>
        <v>20306</v>
      </c>
      <c r="M48" s="15">
        <f t="shared" si="1"/>
        <v>805.25000000000011</v>
      </c>
      <c r="N48" s="66" t="str">
        <f t="shared" si="2"/>
        <v>2080</v>
      </c>
      <c r="O48" s="26">
        <f t="shared" si="7"/>
        <v>0.2</v>
      </c>
      <c r="P48" s="30">
        <f t="shared" si="8"/>
        <v>0.8</v>
      </c>
      <c r="Q48" s="20">
        <f t="shared" si="3"/>
        <v>23077.331856462468</v>
      </c>
      <c r="R48" s="15">
        <f t="shared" si="4"/>
        <v>4615.4663712924939</v>
      </c>
      <c r="S48" s="15">
        <f t="shared" si="5"/>
        <v>18461.865485169976</v>
      </c>
      <c r="T48" s="20">
        <f t="shared" si="9"/>
        <v>673.02</v>
      </c>
      <c r="U48" s="15">
        <f t="shared" si="10"/>
        <v>452.58</v>
      </c>
      <c r="V48" s="15">
        <f t="shared" si="13"/>
        <v>1125.5999999999999</v>
      </c>
      <c r="W48" s="13">
        <v>0</v>
      </c>
      <c r="X48" s="27">
        <f t="shared" si="12"/>
        <v>1125.5999999999999</v>
      </c>
    </row>
    <row r="49" spans="1:24">
      <c r="A49" t="s">
        <v>1441</v>
      </c>
      <c r="B49" t="s">
        <v>105</v>
      </c>
      <c r="C49" t="s">
        <v>102</v>
      </c>
      <c r="D49" s="2" t="str">
        <f t="shared" si="6"/>
        <v>M</v>
      </c>
      <c r="E49" t="s">
        <v>1442</v>
      </c>
      <c r="F49">
        <f>VLOOKUP($B49&amp;F$5,'Source - Attributes'!$J:$K,2,FALSE)</f>
        <v>517</v>
      </c>
      <c r="G49">
        <f>VLOOKUP($B49&amp;G$5,'Source - Attributes'!$J:$K,2,FALSE)</f>
        <v>517</v>
      </c>
      <c r="H49">
        <f>VLOOKUP($B49&amp;H$5,'Source - Attributes'!$J:$K,2,FALSE)</f>
        <v>0</v>
      </c>
      <c r="I49">
        <v>0</v>
      </c>
      <c r="J49">
        <f>VLOOKUP($B49&amp;J$5,'Source - Attributes'!$J:$K,2,FALSE)</f>
        <v>0</v>
      </c>
      <c r="K49">
        <f>VLOOKUP($B49&amp;K$5,'Source - Attributes'!$J:$K,2,FALSE)</f>
        <v>5.69</v>
      </c>
      <c r="L49" s="20">
        <f t="shared" si="0"/>
        <v>20306</v>
      </c>
      <c r="M49" s="15">
        <f t="shared" si="1"/>
        <v>805.25000000000011</v>
      </c>
      <c r="N49" s="66" t="str">
        <f t="shared" si="2"/>
        <v>2080</v>
      </c>
      <c r="O49" s="26">
        <f t="shared" si="7"/>
        <v>0.2</v>
      </c>
      <c r="P49" s="30">
        <f t="shared" si="8"/>
        <v>0.8</v>
      </c>
      <c r="Q49" s="20">
        <f t="shared" si="3"/>
        <v>23077.331856462468</v>
      </c>
      <c r="R49" s="15">
        <f t="shared" si="4"/>
        <v>4615.4663712924939</v>
      </c>
      <c r="S49" s="15">
        <f t="shared" si="5"/>
        <v>18461.865485169976</v>
      </c>
      <c r="T49" s="20">
        <f t="shared" si="9"/>
        <v>117.51</v>
      </c>
      <c r="U49" s="15">
        <f t="shared" si="10"/>
        <v>130.44999999999999</v>
      </c>
      <c r="V49" s="15">
        <f t="shared" si="13"/>
        <v>247.95999999999998</v>
      </c>
      <c r="W49" s="13">
        <v>0</v>
      </c>
      <c r="X49" s="27">
        <f t="shared" si="12"/>
        <v>247.95999999999998</v>
      </c>
    </row>
    <row r="50" spans="1:24">
      <c r="A50" t="s">
        <v>1443</v>
      </c>
      <c r="B50" t="s">
        <v>107</v>
      </c>
      <c r="C50" t="s">
        <v>102</v>
      </c>
      <c r="D50" s="2" t="str">
        <f t="shared" si="6"/>
        <v>M</v>
      </c>
      <c r="E50" t="s">
        <v>1444</v>
      </c>
      <c r="F50">
        <f>VLOOKUP($B50&amp;F$5,'Source - Attributes'!$J:$K,2,FALSE)</f>
        <v>593</v>
      </c>
      <c r="G50">
        <f>VLOOKUP($B50&amp;G$5,'Source - Attributes'!$J:$K,2,FALSE)</f>
        <v>593</v>
      </c>
      <c r="H50">
        <f>VLOOKUP($B50&amp;H$5,'Source - Attributes'!$J:$K,2,FALSE)</f>
        <v>0</v>
      </c>
      <c r="I50">
        <v>0</v>
      </c>
      <c r="J50">
        <f>VLOOKUP($B50&amp;J$5,'Source - Attributes'!$J:$K,2,FALSE)</f>
        <v>0</v>
      </c>
      <c r="K50">
        <f>VLOOKUP($B50&amp;K$5,'Source - Attributes'!$J:$K,2,FALSE)</f>
        <v>4.54</v>
      </c>
      <c r="L50" s="20">
        <f t="shared" si="0"/>
        <v>20306</v>
      </c>
      <c r="M50" s="15">
        <f t="shared" si="1"/>
        <v>805.25000000000011</v>
      </c>
      <c r="N50" s="66" t="str">
        <f t="shared" si="2"/>
        <v>2080</v>
      </c>
      <c r="O50" s="26">
        <f t="shared" si="7"/>
        <v>0.2</v>
      </c>
      <c r="P50" s="30">
        <f t="shared" si="8"/>
        <v>0.8</v>
      </c>
      <c r="Q50" s="20">
        <f t="shared" si="3"/>
        <v>23077.331856462468</v>
      </c>
      <c r="R50" s="15">
        <f t="shared" si="4"/>
        <v>4615.4663712924939</v>
      </c>
      <c r="S50" s="15">
        <f t="shared" si="5"/>
        <v>18461.865485169976</v>
      </c>
      <c r="T50" s="20">
        <f t="shared" si="9"/>
        <v>134.79</v>
      </c>
      <c r="U50" s="15">
        <f t="shared" si="10"/>
        <v>104.09</v>
      </c>
      <c r="V50" s="15">
        <f t="shared" si="13"/>
        <v>238.88</v>
      </c>
      <c r="W50" s="13">
        <v>0</v>
      </c>
      <c r="X50" s="27">
        <f t="shared" si="12"/>
        <v>238.88</v>
      </c>
    </row>
    <row r="51" spans="1:24">
      <c r="A51" t="s">
        <v>1445</v>
      </c>
      <c r="B51" t="s">
        <v>109</v>
      </c>
      <c r="C51" t="s">
        <v>102</v>
      </c>
      <c r="D51" s="2" t="str">
        <f t="shared" si="6"/>
        <v>M</v>
      </c>
      <c r="E51" t="s">
        <v>1446</v>
      </c>
      <c r="F51">
        <f>VLOOKUP($B51&amp;F$5,'Source - Attributes'!$J:$K,2,FALSE)</f>
        <v>2094</v>
      </c>
      <c r="G51">
        <f>VLOOKUP($B51&amp;G$5,'Source - Attributes'!$J:$K,2,FALSE)</f>
        <v>2094</v>
      </c>
      <c r="H51">
        <f>VLOOKUP($B51&amp;H$5,'Source - Attributes'!$J:$K,2,FALSE)</f>
        <v>0</v>
      </c>
      <c r="I51">
        <v>0</v>
      </c>
      <c r="J51">
        <f>VLOOKUP($B51&amp;J$5,'Source - Attributes'!$J:$K,2,FALSE)</f>
        <v>0</v>
      </c>
      <c r="K51">
        <f>VLOOKUP($B51&amp;K$5,'Source - Attributes'!$J:$K,2,FALSE)</f>
        <v>13.07</v>
      </c>
      <c r="L51" s="20">
        <f t="shared" si="0"/>
        <v>20306</v>
      </c>
      <c r="M51" s="15">
        <f t="shared" si="1"/>
        <v>805.25000000000011</v>
      </c>
      <c r="N51" s="66" t="str">
        <f t="shared" si="2"/>
        <v>2080</v>
      </c>
      <c r="O51" s="26">
        <f t="shared" si="7"/>
        <v>0.2</v>
      </c>
      <c r="P51" s="30">
        <f t="shared" si="8"/>
        <v>0.8</v>
      </c>
      <c r="Q51" s="20">
        <f t="shared" si="3"/>
        <v>23077.331856462468</v>
      </c>
      <c r="R51" s="15">
        <f t="shared" si="4"/>
        <v>4615.4663712924939</v>
      </c>
      <c r="S51" s="15">
        <f t="shared" si="5"/>
        <v>18461.865485169976</v>
      </c>
      <c r="T51" s="20">
        <f t="shared" si="9"/>
        <v>475.96</v>
      </c>
      <c r="U51" s="15">
        <f t="shared" si="10"/>
        <v>299.64999999999998</v>
      </c>
      <c r="V51" s="15">
        <f t="shared" si="13"/>
        <v>775.6099999999999</v>
      </c>
      <c r="W51" s="13">
        <v>0</v>
      </c>
      <c r="X51" s="27">
        <f t="shared" si="12"/>
        <v>775.6099999999999</v>
      </c>
    </row>
    <row r="52" spans="1:24">
      <c r="A52" t="s">
        <v>1447</v>
      </c>
      <c r="B52" t="s">
        <v>111</v>
      </c>
      <c r="C52" t="s">
        <v>102</v>
      </c>
      <c r="D52" s="2" t="str">
        <f t="shared" si="6"/>
        <v>M</v>
      </c>
      <c r="E52" t="s">
        <v>1448</v>
      </c>
      <c r="F52">
        <f>VLOOKUP($B52&amp;F$5,'Source - Attributes'!$J:$K,2,FALSE)</f>
        <v>116</v>
      </c>
      <c r="G52">
        <f>VLOOKUP($B52&amp;G$5,'Source - Attributes'!$J:$K,2,FALSE)</f>
        <v>116</v>
      </c>
      <c r="H52">
        <f>VLOOKUP($B52&amp;H$5,'Source - Attributes'!$J:$K,2,FALSE)</f>
        <v>0</v>
      </c>
      <c r="I52">
        <v>0</v>
      </c>
      <c r="J52">
        <f>VLOOKUP($B52&amp;J$5,'Source - Attributes'!$J:$K,2,FALSE)</f>
        <v>0</v>
      </c>
      <c r="K52">
        <f>VLOOKUP($B52&amp;K$5,'Source - Attributes'!$J:$K,2,FALSE)</f>
        <v>1.33</v>
      </c>
      <c r="L52" s="20">
        <f t="shared" si="0"/>
        <v>20306</v>
      </c>
      <c r="M52" s="15">
        <f t="shared" si="1"/>
        <v>805.25000000000011</v>
      </c>
      <c r="N52" s="66" t="str">
        <f t="shared" si="2"/>
        <v>2080</v>
      </c>
      <c r="O52" s="26">
        <f t="shared" si="7"/>
        <v>0.2</v>
      </c>
      <c r="P52" s="30">
        <f t="shared" si="8"/>
        <v>0.8</v>
      </c>
      <c r="Q52" s="20">
        <f t="shared" si="3"/>
        <v>23077.331856462468</v>
      </c>
      <c r="R52" s="15">
        <f t="shared" si="4"/>
        <v>4615.4663712924939</v>
      </c>
      <c r="S52" s="15">
        <f t="shared" si="5"/>
        <v>18461.865485169976</v>
      </c>
      <c r="T52" s="20">
        <f t="shared" si="9"/>
        <v>26.37</v>
      </c>
      <c r="U52" s="15">
        <f t="shared" si="10"/>
        <v>30.49</v>
      </c>
      <c r="V52" s="15">
        <f t="shared" si="13"/>
        <v>56.86</v>
      </c>
      <c r="W52" s="13">
        <v>0</v>
      </c>
      <c r="X52" s="27">
        <f t="shared" si="12"/>
        <v>56.86</v>
      </c>
    </row>
    <row r="53" spans="1:24">
      <c r="A53" t="s">
        <v>1449</v>
      </c>
      <c r="B53" t="s">
        <v>113</v>
      </c>
      <c r="C53" t="s">
        <v>114</v>
      </c>
      <c r="D53" s="2" t="str">
        <f t="shared" si="6"/>
        <v>C</v>
      </c>
      <c r="E53" t="s">
        <v>1450</v>
      </c>
      <c r="F53">
        <f>VLOOKUP($B53&amp;F$5,'Source - Attributes'!$J:$K,2,FALSE)</f>
        <v>16376</v>
      </c>
      <c r="G53">
        <f>VLOOKUP($B53&amp;G$5,'Source - Attributes'!$J:$K,2,FALSE)</f>
        <v>16376</v>
      </c>
      <c r="H53">
        <f>VLOOKUP($B53&amp;H$5,'Source - Attributes'!$J:$K,2,FALSE)</f>
        <v>0</v>
      </c>
      <c r="I53">
        <v>0</v>
      </c>
      <c r="J53">
        <f>VLOOKUP($B53&amp;J$5,'Source - Attributes'!$J:$K,2,FALSE)</f>
        <v>24872</v>
      </c>
      <c r="K53">
        <f>VLOOKUP($B53&amp;K$5,'Source - Attributes'!$J:$K,2,FALSE)</f>
        <v>867.36</v>
      </c>
      <c r="L53" s="20">
        <f t="shared" si="0"/>
        <v>37870</v>
      </c>
      <c r="M53" s="15">
        <f t="shared" si="1"/>
        <v>992.46000000000015</v>
      </c>
      <c r="N53" s="66" t="str">
        <f t="shared" si="2"/>
        <v>2080</v>
      </c>
      <c r="O53" s="26">
        <f t="shared" si="7"/>
        <v>0.2</v>
      </c>
      <c r="P53" s="30">
        <f t="shared" si="8"/>
        <v>0.8</v>
      </c>
      <c r="Q53" s="20">
        <f t="shared" si="3"/>
        <v>42557.974192476795</v>
      </c>
      <c r="R53" s="15">
        <f t="shared" si="4"/>
        <v>8511.594838495359</v>
      </c>
      <c r="S53" s="15">
        <f t="shared" si="5"/>
        <v>34046.379353981436</v>
      </c>
      <c r="T53" s="20">
        <f t="shared" si="9"/>
        <v>3680.64</v>
      </c>
      <c r="U53" s="15">
        <f t="shared" si="10"/>
        <v>29754.82</v>
      </c>
      <c r="V53" s="15">
        <f t="shared" si="13"/>
        <v>33435.46</v>
      </c>
      <c r="W53" s="13">
        <v>0</v>
      </c>
      <c r="X53" s="27">
        <f t="shared" si="12"/>
        <v>33435.46</v>
      </c>
    </row>
    <row r="54" spans="1:24">
      <c r="A54" t="s">
        <v>1451</v>
      </c>
      <c r="B54" t="s">
        <v>115</v>
      </c>
      <c r="C54" t="s">
        <v>114</v>
      </c>
      <c r="D54" s="2" t="str">
        <f t="shared" si="6"/>
        <v>M</v>
      </c>
      <c r="E54" t="s">
        <v>1452</v>
      </c>
      <c r="F54">
        <f>VLOOKUP($B54&amp;F$5,'Source - Attributes'!$J:$K,2,FALSE)</f>
        <v>18366</v>
      </c>
      <c r="G54">
        <f>VLOOKUP($B54&amp;G$5,'Source - Attributes'!$J:$K,2,FALSE)</f>
        <v>18366</v>
      </c>
      <c r="H54">
        <f>VLOOKUP($B54&amp;H$5,'Source - Attributes'!$J:$K,2,FALSE)</f>
        <v>0</v>
      </c>
      <c r="I54">
        <v>0</v>
      </c>
      <c r="J54">
        <f>VLOOKUP($B54&amp;J$5,'Source - Attributes'!$J:$K,2,FALSE)</f>
        <v>0</v>
      </c>
      <c r="K54">
        <f>VLOOKUP($B54&amp;K$5,'Source - Attributes'!$J:$K,2,FALSE)</f>
        <v>105.05</v>
      </c>
      <c r="L54" s="20">
        <f t="shared" si="0"/>
        <v>37870</v>
      </c>
      <c r="M54" s="15">
        <f t="shared" si="1"/>
        <v>992.46000000000015</v>
      </c>
      <c r="N54" s="66" t="str">
        <f t="shared" si="2"/>
        <v>2080</v>
      </c>
      <c r="O54" s="26">
        <f t="shared" si="7"/>
        <v>0.2</v>
      </c>
      <c r="P54" s="30">
        <f t="shared" si="8"/>
        <v>0.8</v>
      </c>
      <c r="Q54" s="20">
        <f t="shared" si="3"/>
        <v>42557.974192476795</v>
      </c>
      <c r="R54" s="15">
        <f t="shared" si="4"/>
        <v>8511.594838495359</v>
      </c>
      <c r="S54" s="15">
        <f t="shared" si="5"/>
        <v>34046.379353981436</v>
      </c>
      <c r="T54" s="20">
        <f t="shared" si="9"/>
        <v>4127.91</v>
      </c>
      <c r="U54" s="15">
        <f t="shared" si="10"/>
        <v>3603.74</v>
      </c>
      <c r="V54" s="15">
        <f t="shared" si="13"/>
        <v>7731.65</v>
      </c>
      <c r="W54" s="13">
        <v>0</v>
      </c>
      <c r="X54" s="27">
        <f t="shared" si="12"/>
        <v>7731.65</v>
      </c>
    </row>
    <row r="55" spans="1:24">
      <c r="A55" t="s">
        <v>1453</v>
      </c>
      <c r="B55" t="s">
        <v>117</v>
      </c>
      <c r="C55" t="s">
        <v>114</v>
      </c>
      <c r="D55" s="2" t="str">
        <f t="shared" si="6"/>
        <v>M</v>
      </c>
      <c r="E55" t="s">
        <v>1454</v>
      </c>
      <c r="F55">
        <f>VLOOKUP($B55&amp;F$5,'Source - Attributes'!$J:$K,2,FALSE)</f>
        <v>1288</v>
      </c>
      <c r="G55">
        <f>VLOOKUP($B55&amp;G$5,'Source - Attributes'!$J:$K,2,FALSE)</f>
        <v>1288</v>
      </c>
      <c r="H55">
        <f>VLOOKUP($B55&amp;H$5,'Source - Attributes'!$J:$K,2,FALSE)</f>
        <v>0</v>
      </c>
      <c r="I55">
        <v>0</v>
      </c>
      <c r="J55">
        <f>VLOOKUP($B55&amp;J$5,'Source - Attributes'!$J:$K,2,FALSE)</f>
        <v>0</v>
      </c>
      <c r="K55">
        <f>VLOOKUP($B55&amp;K$5,'Source - Attributes'!$J:$K,2,FALSE)</f>
        <v>7.45</v>
      </c>
      <c r="L55" s="20">
        <f t="shared" si="0"/>
        <v>37870</v>
      </c>
      <c r="M55" s="15">
        <f t="shared" si="1"/>
        <v>992.46000000000015</v>
      </c>
      <c r="N55" s="66" t="str">
        <f t="shared" si="2"/>
        <v>2080</v>
      </c>
      <c r="O55" s="26">
        <f t="shared" si="7"/>
        <v>0.2</v>
      </c>
      <c r="P55" s="30">
        <f t="shared" si="8"/>
        <v>0.8</v>
      </c>
      <c r="Q55" s="20">
        <f t="shared" si="3"/>
        <v>42557.974192476795</v>
      </c>
      <c r="R55" s="15">
        <f t="shared" si="4"/>
        <v>8511.594838495359</v>
      </c>
      <c r="S55" s="15">
        <f t="shared" si="5"/>
        <v>34046.379353981436</v>
      </c>
      <c r="T55" s="20">
        <f t="shared" si="9"/>
        <v>289.49</v>
      </c>
      <c r="U55" s="15">
        <f t="shared" si="10"/>
        <v>255.57</v>
      </c>
      <c r="V55" s="15">
        <f t="shared" si="13"/>
        <v>545.05999999999995</v>
      </c>
      <c r="W55" s="13">
        <v>0</v>
      </c>
      <c r="X55" s="27">
        <f t="shared" si="12"/>
        <v>545.05999999999995</v>
      </c>
    </row>
    <row r="56" spans="1:24">
      <c r="A56" t="s">
        <v>1455</v>
      </c>
      <c r="B56" t="s">
        <v>119</v>
      </c>
      <c r="C56" t="s">
        <v>114</v>
      </c>
      <c r="D56" s="2" t="str">
        <f t="shared" si="6"/>
        <v>M</v>
      </c>
      <c r="E56" t="s">
        <v>1456</v>
      </c>
      <c r="F56">
        <f>VLOOKUP($B56&amp;F$5,'Source - Attributes'!$J:$K,2,FALSE)</f>
        <v>76</v>
      </c>
      <c r="G56">
        <f>VLOOKUP($B56&amp;G$5,'Source - Attributes'!$J:$K,2,FALSE)</f>
        <v>76</v>
      </c>
      <c r="H56">
        <f>VLOOKUP($B56&amp;H$5,'Source - Attributes'!$J:$K,2,FALSE)</f>
        <v>0</v>
      </c>
      <c r="I56">
        <v>0</v>
      </c>
      <c r="J56">
        <f>VLOOKUP($B56&amp;J$5,'Source - Attributes'!$J:$K,2,FALSE)</f>
        <v>0</v>
      </c>
      <c r="K56">
        <f>VLOOKUP($B56&amp;K$5,'Source - Attributes'!$J:$K,2,FALSE)</f>
        <v>0.94</v>
      </c>
      <c r="L56" s="20">
        <f t="shared" si="0"/>
        <v>37870</v>
      </c>
      <c r="M56" s="15">
        <f t="shared" si="1"/>
        <v>992.46000000000015</v>
      </c>
      <c r="N56" s="66" t="str">
        <f t="shared" si="2"/>
        <v>2080</v>
      </c>
      <c r="O56" s="26">
        <f t="shared" si="7"/>
        <v>0.2</v>
      </c>
      <c r="P56" s="30">
        <f t="shared" si="8"/>
        <v>0.8</v>
      </c>
      <c r="Q56" s="20">
        <f t="shared" si="3"/>
        <v>42557.974192476795</v>
      </c>
      <c r="R56" s="15">
        <f t="shared" si="4"/>
        <v>8511.594838495359</v>
      </c>
      <c r="S56" s="15">
        <f t="shared" si="5"/>
        <v>34046.379353981436</v>
      </c>
      <c r="T56" s="20">
        <f t="shared" si="9"/>
        <v>17.079999999999998</v>
      </c>
      <c r="U56" s="15">
        <f t="shared" si="10"/>
        <v>32.25</v>
      </c>
      <c r="V56" s="15">
        <f t="shared" si="13"/>
        <v>49.33</v>
      </c>
      <c r="W56" s="13">
        <v>0</v>
      </c>
      <c r="X56" s="27">
        <f t="shared" si="12"/>
        <v>49.33</v>
      </c>
    </row>
    <row r="57" spans="1:24">
      <c r="A57" t="s">
        <v>1457</v>
      </c>
      <c r="B57" t="s">
        <v>121</v>
      </c>
      <c r="C57" t="s">
        <v>114</v>
      </c>
      <c r="D57" s="2" t="str">
        <f t="shared" si="6"/>
        <v>M</v>
      </c>
      <c r="E57" t="s">
        <v>1458</v>
      </c>
      <c r="F57">
        <f>VLOOKUP($B57&amp;F$5,'Source - Attributes'!$J:$K,2,FALSE)</f>
        <v>802</v>
      </c>
      <c r="G57">
        <f>VLOOKUP($B57&amp;G$5,'Source - Attributes'!$J:$K,2,FALSE)</f>
        <v>802</v>
      </c>
      <c r="H57">
        <f>VLOOKUP($B57&amp;H$5,'Source - Attributes'!$J:$K,2,FALSE)</f>
        <v>0</v>
      </c>
      <c r="I57">
        <v>0</v>
      </c>
      <c r="J57">
        <f>VLOOKUP($B57&amp;J$5,'Source - Attributes'!$J:$K,2,FALSE)</f>
        <v>0</v>
      </c>
      <c r="K57">
        <f>VLOOKUP($B57&amp;K$5,'Source - Attributes'!$J:$K,2,FALSE)</f>
        <v>5.34</v>
      </c>
      <c r="L57" s="20">
        <f t="shared" si="0"/>
        <v>37870</v>
      </c>
      <c r="M57" s="15">
        <f t="shared" si="1"/>
        <v>992.46000000000015</v>
      </c>
      <c r="N57" s="66" t="str">
        <f t="shared" si="2"/>
        <v>2080</v>
      </c>
      <c r="O57" s="26">
        <f t="shared" si="7"/>
        <v>0.2</v>
      </c>
      <c r="P57" s="30">
        <f t="shared" si="8"/>
        <v>0.8</v>
      </c>
      <c r="Q57" s="20">
        <f t="shared" si="3"/>
        <v>42557.974192476795</v>
      </c>
      <c r="R57" s="15">
        <f t="shared" si="4"/>
        <v>8511.594838495359</v>
      </c>
      <c r="S57" s="15">
        <f t="shared" si="5"/>
        <v>34046.379353981436</v>
      </c>
      <c r="T57" s="20">
        <f t="shared" si="9"/>
        <v>180.26</v>
      </c>
      <c r="U57" s="15">
        <f t="shared" si="10"/>
        <v>183.19</v>
      </c>
      <c r="V57" s="15">
        <f t="shared" si="13"/>
        <v>363.45</v>
      </c>
      <c r="W57" s="13">
        <v>0</v>
      </c>
      <c r="X57" s="27">
        <f t="shared" si="12"/>
        <v>363.45</v>
      </c>
    </row>
    <row r="58" spans="1:24">
      <c r="A58" t="s">
        <v>1459</v>
      </c>
      <c r="B58" t="s">
        <v>123</v>
      </c>
      <c r="C58" t="s">
        <v>114</v>
      </c>
      <c r="D58" s="2" t="str">
        <f t="shared" si="6"/>
        <v>M</v>
      </c>
      <c r="E58" t="s">
        <v>1460</v>
      </c>
      <c r="F58">
        <f>VLOOKUP($B58&amp;F$5,'Source - Attributes'!$J:$K,2,FALSE)</f>
        <v>962</v>
      </c>
      <c r="G58">
        <f>VLOOKUP($B58&amp;G$5,'Source - Attributes'!$J:$K,2,FALSE)</f>
        <v>962</v>
      </c>
      <c r="H58">
        <f>VLOOKUP($B58&amp;H$5,'Source - Attributes'!$J:$K,2,FALSE)</f>
        <v>0</v>
      </c>
      <c r="I58">
        <v>0</v>
      </c>
      <c r="J58">
        <f>VLOOKUP($B58&amp;J$5,'Source - Attributes'!$J:$K,2,FALSE)</f>
        <v>0</v>
      </c>
      <c r="K58">
        <f>VLOOKUP($B58&amp;K$5,'Source - Attributes'!$J:$K,2,FALSE)</f>
        <v>6.32</v>
      </c>
      <c r="L58" s="20">
        <f t="shared" si="0"/>
        <v>37870</v>
      </c>
      <c r="M58" s="15">
        <f t="shared" si="1"/>
        <v>992.46000000000015</v>
      </c>
      <c r="N58" s="66" t="str">
        <f t="shared" si="2"/>
        <v>2080</v>
      </c>
      <c r="O58" s="26">
        <f t="shared" si="7"/>
        <v>0.2</v>
      </c>
      <c r="P58" s="30">
        <f t="shared" si="8"/>
        <v>0.8</v>
      </c>
      <c r="Q58" s="20">
        <f t="shared" si="3"/>
        <v>42557.974192476795</v>
      </c>
      <c r="R58" s="15">
        <f t="shared" si="4"/>
        <v>8511.594838495359</v>
      </c>
      <c r="S58" s="15">
        <f t="shared" si="5"/>
        <v>34046.379353981436</v>
      </c>
      <c r="T58" s="20">
        <f t="shared" si="9"/>
        <v>216.22</v>
      </c>
      <c r="U58" s="15">
        <f t="shared" si="10"/>
        <v>216.81</v>
      </c>
      <c r="V58" s="15">
        <f t="shared" si="13"/>
        <v>433.03</v>
      </c>
      <c r="W58" s="13">
        <v>0</v>
      </c>
      <c r="X58" s="27">
        <f t="shared" si="12"/>
        <v>433.03</v>
      </c>
    </row>
    <row r="59" spans="1:24">
      <c r="A59" t="s">
        <v>1461</v>
      </c>
      <c r="B59" t="s">
        <v>125</v>
      </c>
      <c r="C59" t="s">
        <v>126</v>
      </c>
      <c r="D59" s="2" t="str">
        <f t="shared" si="6"/>
        <v>C</v>
      </c>
      <c r="E59" t="s">
        <v>1462</v>
      </c>
      <c r="F59">
        <f>VLOOKUP($B59&amp;F$5,'Source - Attributes'!$J:$K,2,FALSE)</f>
        <v>30582</v>
      </c>
      <c r="G59">
        <f>VLOOKUP($B59&amp;G$5,'Source - Attributes'!$J:$K,2,FALSE)</f>
        <v>30582</v>
      </c>
      <c r="H59">
        <f>VLOOKUP($B59&amp;H$5,'Source - Attributes'!$J:$K,2,FALSE)</f>
        <v>0</v>
      </c>
      <c r="I59">
        <v>0</v>
      </c>
      <c r="J59">
        <f>VLOOKUP($B59&amp;J$5,'Source - Attributes'!$J:$K,2,FALSE)</f>
        <v>89267</v>
      </c>
      <c r="K59">
        <f>VLOOKUP($B59&amp;K$5,'Source - Attributes'!$J:$K,2,FALSE)</f>
        <v>517.52</v>
      </c>
      <c r="L59" s="20">
        <f t="shared" si="0"/>
        <v>121093</v>
      </c>
      <c r="M59" s="15">
        <f t="shared" si="1"/>
        <v>955.86</v>
      </c>
      <c r="N59" s="66" t="str">
        <f t="shared" si="2"/>
        <v>6040</v>
      </c>
      <c r="O59" s="26">
        <f t="shared" si="7"/>
        <v>0.6</v>
      </c>
      <c r="P59" s="30">
        <f t="shared" si="8"/>
        <v>0.4</v>
      </c>
      <c r="Q59" s="20">
        <f t="shared" si="3"/>
        <v>152742.95119973569</v>
      </c>
      <c r="R59" s="15">
        <f t="shared" si="4"/>
        <v>91645.770719841414</v>
      </c>
      <c r="S59" s="15">
        <f t="shared" si="5"/>
        <v>61097.180479894276</v>
      </c>
      <c r="T59" s="20">
        <f t="shared" si="9"/>
        <v>23145.11</v>
      </c>
      <c r="U59" s="15">
        <f t="shared" si="10"/>
        <v>33079.129999999997</v>
      </c>
      <c r="V59" s="15">
        <f t="shared" si="13"/>
        <v>56224.24</v>
      </c>
      <c r="W59" s="13">
        <v>0</v>
      </c>
      <c r="X59" s="27">
        <f t="shared" si="12"/>
        <v>56224.24</v>
      </c>
    </row>
    <row r="60" spans="1:24">
      <c r="A60" t="s">
        <v>1463</v>
      </c>
      <c r="B60" t="s">
        <v>127</v>
      </c>
      <c r="C60" t="s">
        <v>126</v>
      </c>
      <c r="D60" s="2" t="str">
        <f t="shared" si="6"/>
        <v>M</v>
      </c>
      <c r="E60" t="s">
        <v>1464</v>
      </c>
      <c r="F60">
        <f>VLOOKUP($B60&amp;F$5,'Source - Attributes'!$J:$K,2,FALSE)</f>
        <v>49447</v>
      </c>
      <c r="G60">
        <f>VLOOKUP($B60&amp;G$5,'Source - Attributes'!$J:$K,2,FALSE)</f>
        <v>49447</v>
      </c>
      <c r="H60">
        <f>VLOOKUP($B60&amp;H$5,'Source - Attributes'!$J:$K,2,FALSE)</f>
        <v>0</v>
      </c>
      <c r="I60">
        <v>0</v>
      </c>
      <c r="J60">
        <f>VLOOKUP($B60&amp;J$5,'Source - Attributes'!$J:$K,2,FALSE)</f>
        <v>0</v>
      </c>
      <c r="K60">
        <f>VLOOKUP($B60&amp;K$5,'Source - Attributes'!$J:$K,2,FALSE)</f>
        <v>232.34</v>
      </c>
      <c r="L60" s="20">
        <f t="shared" si="0"/>
        <v>121093</v>
      </c>
      <c r="M60" s="15">
        <f t="shared" si="1"/>
        <v>955.86</v>
      </c>
      <c r="N60" s="66" t="str">
        <f t="shared" si="2"/>
        <v>6040</v>
      </c>
      <c r="O60" s="26">
        <f t="shared" si="7"/>
        <v>0.6</v>
      </c>
      <c r="P60" s="30">
        <f t="shared" si="8"/>
        <v>0.4</v>
      </c>
      <c r="Q60" s="20">
        <f t="shared" si="3"/>
        <v>152742.95119973569</v>
      </c>
      <c r="R60" s="15">
        <f t="shared" si="4"/>
        <v>91645.770719841414</v>
      </c>
      <c r="S60" s="15">
        <f t="shared" si="5"/>
        <v>61097.180479894276</v>
      </c>
      <c r="T60" s="20">
        <f t="shared" si="9"/>
        <v>37422.550000000003</v>
      </c>
      <c r="U60" s="15">
        <f t="shared" si="10"/>
        <v>14850.83</v>
      </c>
      <c r="V60" s="15">
        <f t="shared" si="13"/>
        <v>52273.380000000005</v>
      </c>
      <c r="W60" s="13">
        <v>0</v>
      </c>
      <c r="X60" s="27">
        <f t="shared" si="12"/>
        <v>52273.380000000005</v>
      </c>
    </row>
    <row r="61" spans="1:24">
      <c r="A61" t="s">
        <v>1465</v>
      </c>
      <c r="B61" t="s">
        <v>129</v>
      </c>
      <c r="C61" t="s">
        <v>126</v>
      </c>
      <c r="D61" s="2" t="str">
        <f t="shared" si="6"/>
        <v>M</v>
      </c>
      <c r="E61" t="s">
        <v>1466</v>
      </c>
      <c r="F61">
        <f>VLOOKUP($B61&amp;F$5,'Source - Attributes'!$J:$K,2,FALSE)</f>
        <v>7775</v>
      </c>
      <c r="G61">
        <f>VLOOKUP($B61&amp;G$5,'Source - Attributes'!$J:$K,2,FALSE)</f>
        <v>7775</v>
      </c>
      <c r="H61">
        <f>VLOOKUP($B61&amp;H$5,'Source - Attributes'!$J:$K,2,FALSE)</f>
        <v>0</v>
      </c>
      <c r="I61">
        <v>0</v>
      </c>
      <c r="J61">
        <f>VLOOKUP($B61&amp;J$5,'Source - Attributes'!$J:$K,2,FALSE)</f>
        <v>0</v>
      </c>
      <c r="K61">
        <f>VLOOKUP($B61&amp;K$5,'Source - Attributes'!$J:$K,2,FALSE)</f>
        <v>47.93</v>
      </c>
      <c r="L61" s="20">
        <f t="shared" si="0"/>
        <v>121093</v>
      </c>
      <c r="M61" s="15">
        <f t="shared" si="1"/>
        <v>955.86</v>
      </c>
      <c r="N61" s="66" t="str">
        <f t="shared" si="2"/>
        <v>6040</v>
      </c>
      <c r="O61" s="26">
        <f t="shared" si="7"/>
        <v>0.6</v>
      </c>
      <c r="P61" s="30">
        <f t="shared" si="8"/>
        <v>0.4</v>
      </c>
      <c r="Q61" s="20">
        <f t="shared" si="3"/>
        <v>152742.95119973569</v>
      </c>
      <c r="R61" s="15">
        <f t="shared" si="4"/>
        <v>91645.770719841414</v>
      </c>
      <c r="S61" s="15">
        <f t="shared" si="5"/>
        <v>61097.180479894276</v>
      </c>
      <c r="T61" s="20">
        <f t="shared" si="9"/>
        <v>5884.29</v>
      </c>
      <c r="U61" s="15">
        <f t="shared" si="10"/>
        <v>3063.62</v>
      </c>
      <c r="V61" s="15">
        <f t="shared" si="13"/>
        <v>8947.91</v>
      </c>
      <c r="W61" s="13">
        <v>0</v>
      </c>
      <c r="X61" s="27">
        <f t="shared" si="12"/>
        <v>8947.91</v>
      </c>
    </row>
    <row r="62" spans="1:24">
      <c r="A62" t="s">
        <v>1467</v>
      </c>
      <c r="B62" t="s">
        <v>131</v>
      </c>
      <c r="C62" t="s">
        <v>126</v>
      </c>
      <c r="D62" s="2" t="str">
        <f t="shared" si="6"/>
        <v>M</v>
      </c>
      <c r="E62" t="s">
        <v>1468</v>
      </c>
      <c r="F62">
        <f>VLOOKUP($B62&amp;F$5,'Source - Attributes'!$J:$K,2,FALSE)</f>
        <v>22333</v>
      </c>
      <c r="G62">
        <f>VLOOKUP($B62&amp;G$5,'Source - Attributes'!$J:$K,2,FALSE)</f>
        <v>22333</v>
      </c>
      <c r="H62">
        <f>VLOOKUP($B62&amp;H$5,'Source - Attributes'!$J:$K,2,FALSE)</f>
        <v>0</v>
      </c>
      <c r="I62">
        <v>0</v>
      </c>
      <c r="J62">
        <f>VLOOKUP($B62&amp;J$5,'Source - Attributes'!$J:$K,2,FALSE)</f>
        <v>0</v>
      </c>
      <c r="K62">
        <f>VLOOKUP($B62&amp;K$5,'Source - Attributes'!$J:$K,2,FALSE)</f>
        <v>92.45</v>
      </c>
      <c r="L62" s="20">
        <f t="shared" si="0"/>
        <v>121093</v>
      </c>
      <c r="M62" s="15">
        <f t="shared" si="1"/>
        <v>955.86</v>
      </c>
      <c r="N62" s="66" t="str">
        <f t="shared" si="2"/>
        <v>6040</v>
      </c>
      <c r="O62" s="26">
        <f t="shared" si="7"/>
        <v>0.6</v>
      </c>
      <c r="P62" s="30">
        <f t="shared" si="8"/>
        <v>0.4</v>
      </c>
      <c r="Q62" s="20">
        <f t="shared" si="3"/>
        <v>152742.95119973569</v>
      </c>
      <c r="R62" s="15">
        <f t="shared" si="4"/>
        <v>91645.770719841414</v>
      </c>
      <c r="S62" s="15">
        <f t="shared" si="5"/>
        <v>61097.180479894276</v>
      </c>
      <c r="T62" s="20">
        <f t="shared" si="9"/>
        <v>16902.09</v>
      </c>
      <c r="U62" s="15">
        <f t="shared" si="10"/>
        <v>5909.27</v>
      </c>
      <c r="V62" s="15">
        <f t="shared" si="13"/>
        <v>22811.360000000001</v>
      </c>
      <c r="W62" s="13">
        <v>0</v>
      </c>
      <c r="X62" s="27">
        <f t="shared" si="12"/>
        <v>22811.360000000001</v>
      </c>
    </row>
    <row r="63" spans="1:24">
      <c r="A63" t="s">
        <v>1469</v>
      </c>
      <c r="B63" t="s">
        <v>133</v>
      </c>
      <c r="C63" t="s">
        <v>126</v>
      </c>
      <c r="D63" s="2" t="str">
        <f t="shared" si="6"/>
        <v>M</v>
      </c>
      <c r="E63" t="s">
        <v>1470</v>
      </c>
      <c r="F63">
        <f>VLOOKUP($B63&amp;F$5,'Source - Attributes'!$J:$K,2,FALSE)</f>
        <v>786</v>
      </c>
      <c r="G63">
        <f>VLOOKUP($B63&amp;G$5,'Source - Attributes'!$J:$K,2,FALSE)</f>
        <v>786</v>
      </c>
      <c r="H63">
        <f>VLOOKUP($B63&amp;H$5,'Source - Attributes'!$J:$K,2,FALSE)</f>
        <v>0</v>
      </c>
      <c r="I63">
        <v>0</v>
      </c>
      <c r="J63">
        <f>VLOOKUP($B63&amp;J$5,'Source - Attributes'!$J:$K,2,FALSE)</f>
        <v>0</v>
      </c>
      <c r="K63">
        <f>VLOOKUP($B63&amp;K$5,'Source - Attributes'!$J:$K,2,FALSE)</f>
        <v>6.6</v>
      </c>
      <c r="L63" s="20">
        <f t="shared" si="0"/>
        <v>121093</v>
      </c>
      <c r="M63" s="15">
        <f t="shared" si="1"/>
        <v>955.86</v>
      </c>
      <c r="N63" s="66" t="str">
        <f t="shared" si="2"/>
        <v>6040</v>
      </c>
      <c r="O63" s="26">
        <f t="shared" si="7"/>
        <v>0.6</v>
      </c>
      <c r="P63" s="30">
        <f t="shared" si="8"/>
        <v>0.4</v>
      </c>
      <c r="Q63" s="20">
        <f t="shared" si="3"/>
        <v>152742.95119973569</v>
      </c>
      <c r="R63" s="15">
        <f t="shared" si="4"/>
        <v>91645.770719841414</v>
      </c>
      <c r="S63" s="15">
        <f t="shared" si="5"/>
        <v>61097.180479894276</v>
      </c>
      <c r="T63" s="20">
        <f t="shared" si="9"/>
        <v>594.86</v>
      </c>
      <c r="U63" s="15">
        <f t="shared" si="10"/>
        <v>421.86</v>
      </c>
      <c r="V63" s="15">
        <f t="shared" si="13"/>
        <v>1016.72</v>
      </c>
      <c r="W63" s="13">
        <v>0</v>
      </c>
      <c r="X63" s="27">
        <f t="shared" si="12"/>
        <v>1016.72</v>
      </c>
    </row>
    <row r="64" spans="1:24">
      <c r="A64" t="s">
        <v>1471</v>
      </c>
      <c r="B64" t="s">
        <v>135</v>
      </c>
      <c r="C64" t="s">
        <v>126</v>
      </c>
      <c r="D64" s="2" t="str">
        <f t="shared" si="6"/>
        <v>M</v>
      </c>
      <c r="E64" t="s">
        <v>1472</v>
      </c>
      <c r="F64">
        <f>VLOOKUP($B64&amp;F$5,'Source - Attributes'!$J:$K,2,FALSE)</f>
        <v>9310</v>
      </c>
      <c r="G64">
        <f>VLOOKUP($B64&amp;G$5,'Source - Attributes'!$J:$K,2,FALSE)</f>
        <v>9310</v>
      </c>
      <c r="H64">
        <f>VLOOKUP($B64&amp;H$5,'Source - Attributes'!$J:$K,2,FALSE)</f>
        <v>0</v>
      </c>
      <c r="I64">
        <v>0</v>
      </c>
      <c r="J64">
        <f>VLOOKUP($B64&amp;J$5,'Source - Attributes'!$J:$K,2,FALSE)</f>
        <v>0</v>
      </c>
      <c r="K64">
        <f>VLOOKUP($B64&amp;K$5,'Source - Attributes'!$J:$K,2,FALSE)</f>
        <v>43.16</v>
      </c>
      <c r="L64" s="20">
        <f t="shared" si="0"/>
        <v>121093</v>
      </c>
      <c r="M64" s="15">
        <f t="shared" si="1"/>
        <v>955.86</v>
      </c>
      <c r="N64" s="66" t="str">
        <f t="shared" si="2"/>
        <v>6040</v>
      </c>
      <c r="O64" s="26">
        <f t="shared" si="7"/>
        <v>0.6</v>
      </c>
      <c r="P64" s="30">
        <f t="shared" si="8"/>
        <v>0.4</v>
      </c>
      <c r="Q64" s="20">
        <f t="shared" si="3"/>
        <v>152742.95119973569</v>
      </c>
      <c r="R64" s="15">
        <f t="shared" si="4"/>
        <v>91645.770719841414</v>
      </c>
      <c r="S64" s="15">
        <f t="shared" si="5"/>
        <v>61097.180479894276</v>
      </c>
      <c r="T64" s="20">
        <f t="shared" si="9"/>
        <v>7046.01</v>
      </c>
      <c r="U64" s="15">
        <f t="shared" si="10"/>
        <v>2758.72</v>
      </c>
      <c r="V64" s="15">
        <f t="shared" si="13"/>
        <v>9804.73</v>
      </c>
      <c r="W64" s="13">
        <v>0</v>
      </c>
      <c r="X64" s="27">
        <f t="shared" si="12"/>
        <v>9804.73</v>
      </c>
    </row>
    <row r="65" spans="1:24">
      <c r="A65" t="s">
        <v>1473</v>
      </c>
      <c r="B65" t="s">
        <v>137</v>
      </c>
      <c r="C65" t="s">
        <v>126</v>
      </c>
      <c r="D65" s="2" t="str">
        <f t="shared" si="6"/>
        <v>M</v>
      </c>
      <c r="E65" t="s">
        <v>1474</v>
      </c>
      <c r="F65">
        <f>VLOOKUP($B65&amp;F$5,'Source - Attributes'!$J:$K,2,FALSE)</f>
        <v>860</v>
      </c>
      <c r="G65">
        <f>VLOOKUP($B65&amp;G$5,'Source - Attributes'!$J:$K,2,FALSE)</f>
        <v>860</v>
      </c>
      <c r="H65">
        <f>VLOOKUP($B65&amp;H$5,'Source - Attributes'!$J:$K,2,FALSE)</f>
        <v>0</v>
      </c>
      <c r="I65">
        <v>0</v>
      </c>
      <c r="J65">
        <f>VLOOKUP($B65&amp;J$5,'Source - Attributes'!$J:$K,2,FALSE)</f>
        <v>0</v>
      </c>
      <c r="K65">
        <f>VLOOKUP($B65&amp;K$5,'Source - Attributes'!$J:$K,2,FALSE)</f>
        <v>15.86</v>
      </c>
      <c r="L65" s="20">
        <f t="shared" si="0"/>
        <v>121093</v>
      </c>
      <c r="M65" s="15">
        <f t="shared" si="1"/>
        <v>955.86</v>
      </c>
      <c r="N65" s="66" t="str">
        <f t="shared" si="2"/>
        <v>6040</v>
      </c>
      <c r="O65" s="26">
        <f t="shared" si="7"/>
        <v>0.6</v>
      </c>
      <c r="P65" s="30">
        <f t="shared" si="8"/>
        <v>0.4</v>
      </c>
      <c r="Q65" s="20">
        <f t="shared" si="3"/>
        <v>152742.95119973569</v>
      </c>
      <c r="R65" s="15">
        <f t="shared" si="4"/>
        <v>91645.770719841414</v>
      </c>
      <c r="S65" s="15">
        <f t="shared" si="5"/>
        <v>61097.180479894276</v>
      </c>
      <c r="T65" s="20">
        <f t="shared" si="9"/>
        <v>650.87</v>
      </c>
      <c r="U65" s="15">
        <f t="shared" si="10"/>
        <v>1013.75</v>
      </c>
      <c r="V65" s="15">
        <f t="shared" si="13"/>
        <v>1664.62</v>
      </c>
      <c r="W65" s="13">
        <v>0</v>
      </c>
      <c r="X65" s="27">
        <f t="shared" si="12"/>
        <v>1664.62</v>
      </c>
    </row>
    <row r="66" spans="1:24">
      <c r="A66" t="s">
        <v>1475</v>
      </c>
      <c r="B66" t="s">
        <v>139</v>
      </c>
      <c r="C66" t="s">
        <v>140</v>
      </c>
      <c r="D66" s="2" t="str">
        <f t="shared" si="6"/>
        <v>C</v>
      </c>
      <c r="E66" t="s">
        <v>1476</v>
      </c>
      <c r="F66">
        <f>VLOOKUP($B66&amp;F$5,'Source - Attributes'!$J:$K,2,FALSE)</f>
        <v>15080</v>
      </c>
      <c r="G66">
        <f>VLOOKUP($B66&amp;G$5,'Source - Attributes'!$J:$K,2,FALSE)</f>
        <v>15080</v>
      </c>
      <c r="H66">
        <f>VLOOKUP($B66&amp;H$5,'Source - Attributes'!$J:$K,2,FALSE)</f>
        <v>0</v>
      </c>
      <c r="I66">
        <v>0</v>
      </c>
      <c r="J66">
        <f>VLOOKUP($B66&amp;J$5,'Source - Attributes'!$J:$K,2,FALSE)</f>
        <v>17189</v>
      </c>
      <c r="K66">
        <f>VLOOKUP($B66&amp;K$5,'Source - Attributes'!$J:$K,2,FALSE)</f>
        <v>685.74</v>
      </c>
      <c r="L66" s="20">
        <f t="shared" si="0"/>
        <v>26466</v>
      </c>
      <c r="M66" s="15">
        <f t="shared" si="1"/>
        <v>776.30000000000007</v>
      </c>
      <c r="N66" s="66" t="str">
        <f t="shared" si="2"/>
        <v>2080</v>
      </c>
      <c r="O66" s="26">
        <f t="shared" si="7"/>
        <v>0.2</v>
      </c>
      <c r="P66" s="30">
        <f t="shared" si="8"/>
        <v>0.8</v>
      </c>
      <c r="Q66" s="20">
        <f t="shared" si="3"/>
        <v>29411.748890096638</v>
      </c>
      <c r="R66" s="15">
        <f t="shared" si="4"/>
        <v>5882.3497780193284</v>
      </c>
      <c r="S66" s="15">
        <f t="shared" si="5"/>
        <v>23529.399112077313</v>
      </c>
      <c r="T66" s="20">
        <f t="shared" si="9"/>
        <v>3351.69</v>
      </c>
      <c r="U66" s="15">
        <f t="shared" si="10"/>
        <v>20784.560000000001</v>
      </c>
      <c r="V66" s="15">
        <f t="shared" si="13"/>
        <v>24136.25</v>
      </c>
      <c r="W66" s="13">
        <v>0</v>
      </c>
      <c r="X66" s="27">
        <f t="shared" si="12"/>
        <v>24136.25</v>
      </c>
    </row>
    <row r="67" spans="1:24">
      <c r="A67" t="s">
        <v>1477</v>
      </c>
      <c r="B67" t="s">
        <v>141</v>
      </c>
      <c r="C67" t="s">
        <v>140</v>
      </c>
      <c r="D67" s="2" t="str">
        <f t="shared" si="6"/>
        <v>M</v>
      </c>
      <c r="E67" t="s">
        <v>1478</v>
      </c>
      <c r="F67">
        <f>VLOOKUP($B67&amp;F$5,'Source - Attributes'!$J:$K,2,FALSE)</f>
        <v>8181</v>
      </c>
      <c r="G67">
        <f>VLOOKUP($B67&amp;G$5,'Source - Attributes'!$J:$K,2,FALSE)</f>
        <v>8181</v>
      </c>
      <c r="H67">
        <f>VLOOKUP($B67&amp;H$5,'Source - Attributes'!$J:$K,2,FALSE)</f>
        <v>0</v>
      </c>
      <c r="I67">
        <v>0</v>
      </c>
      <c r="J67">
        <f>VLOOKUP($B67&amp;J$5,'Source - Attributes'!$J:$K,2,FALSE)</f>
        <v>0</v>
      </c>
      <c r="K67">
        <f>VLOOKUP($B67&amp;K$5,'Source - Attributes'!$J:$K,2,FALSE)</f>
        <v>56.49</v>
      </c>
      <c r="L67" s="20">
        <f t="shared" si="0"/>
        <v>26466</v>
      </c>
      <c r="M67" s="15">
        <f t="shared" si="1"/>
        <v>776.30000000000007</v>
      </c>
      <c r="N67" s="66" t="str">
        <f t="shared" si="2"/>
        <v>2080</v>
      </c>
      <c r="O67" s="26">
        <f t="shared" si="7"/>
        <v>0.2</v>
      </c>
      <c r="P67" s="30">
        <f t="shared" si="8"/>
        <v>0.8</v>
      </c>
      <c r="Q67" s="20">
        <f t="shared" si="3"/>
        <v>29411.748890096638</v>
      </c>
      <c r="R67" s="15">
        <f t="shared" si="4"/>
        <v>5882.3497780193284</v>
      </c>
      <c r="S67" s="15">
        <f t="shared" si="5"/>
        <v>23529.399112077313</v>
      </c>
      <c r="T67" s="20">
        <f t="shared" si="9"/>
        <v>1818.31</v>
      </c>
      <c r="U67" s="15">
        <f t="shared" si="10"/>
        <v>1712.19</v>
      </c>
      <c r="V67" s="15">
        <f t="shared" si="13"/>
        <v>3530.5</v>
      </c>
      <c r="W67" s="13">
        <v>0</v>
      </c>
      <c r="X67" s="27">
        <f t="shared" si="12"/>
        <v>3530.5</v>
      </c>
    </row>
    <row r="68" spans="1:24">
      <c r="A68" t="s">
        <v>1479</v>
      </c>
      <c r="B68" t="s">
        <v>143</v>
      </c>
      <c r="C68" t="s">
        <v>140</v>
      </c>
      <c r="D68" s="2" t="str">
        <f t="shared" si="6"/>
        <v>M</v>
      </c>
      <c r="E68" t="s">
        <v>1480</v>
      </c>
      <c r="F68">
        <f>VLOOKUP($B68&amp;F$5,'Source - Attributes'!$J:$K,2,FALSE)</f>
        <v>263</v>
      </c>
      <c r="G68">
        <f>VLOOKUP($B68&amp;G$5,'Source - Attributes'!$J:$K,2,FALSE)</f>
        <v>263</v>
      </c>
      <c r="H68">
        <f>VLOOKUP($B68&amp;H$5,'Source - Attributes'!$J:$K,2,FALSE)</f>
        <v>0</v>
      </c>
      <c r="I68">
        <v>0</v>
      </c>
      <c r="J68">
        <f>VLOOKUP($B68&amp;J$5,'Source - Attributes'!$J:$K,2,FALSE)</f>
        <v>0</v>
      </c>
      <c r="K68">
        <f>VLOOKUP($B68&amp;K$5,'Source - Attributes'!$J:$K,2,FALSE)</f>
        <v>3.72</v>
      </c>
      <c r="L68" s="20">
        <f t="shared" si="0"/>
        <v>26466</v>
      </c>
      <c r="M68" s="15">
        <f t="shared" si="1"/>
        <v>776.30000000000007</v>
      </c>
      <c r="N68" s="66" t="str">
        <f t="shared" si="2"/>
        <v>2080</v>
      </c>
      <c r="O68" s="26">
        <f t="shared" si="7"/>
        <v>0.2</v>
      </c>
      <c r="P68" s="30">
        <f t="shared" si="8"/>
        <v>0.8</v>
      </c>
      <c r="Q68" s="20">
        <f t="shared" si="3"/>
        <v>29411.748890096638</v>
      </c>
      <c r="R68" s="15">
        <f t="shared" si="4"/>
        <v>5882.3497780193284</v>
      </c>
      <c r="S68" s="15">
        <f t="shared" si="5"/>
        <v>23529.399112077313</v>
      </c>
      <c r="T68" s="20">
        <f t="shared" si="9"/>
        <v>58.45</v>
      </c>
      <c r="U68" s="15">
        <f t="shared" si="10"/>
        <v>112.75</v>
      </c>
      <c r="V68" s="15">
        <f t="shared" si="13"/>
        <v>171.2</v>
      </c>
      <c r="W68" s="13">
        <v>0</v>
      </c>
      <c r="X68" s="27">
        <f t="shared" si="12"/>
        <v>171.2</v>
      </c>
    </row>
    <row r="69" spans="1:24">
      <c r="A69" t="s">
        <v>1481</v>
      </c>
      <c r="B69" t="s">
        <v>145</v>
      </c>
      <c r="C69" t="s">
        <v>140</v>
      </c>
      <c r="D69" s="2" t="str">
        <f t="shared" si="6"/>
        <v>M</v>
      </c>
      <c r="E69" t="s">
        <v>1482</v>
      </c>
      <c r="F69">
        <f>VLOOKUP($B69&amp;F$5,'Source - Attributes'!$J:$K,2,FALSE)</f>
        <v>213</v>
      </c>
      <c r="G69">
        <f>VLOOKUP($B69&amp;G$5,'Source - Attributes'!$J:$K,2,FALSE)</f>
        <v>213</v>
      </c>
      <c r="H69">
        <f>VLOOKUP($B69&amp;H$5,'Source - Attributes'!$J:$K,2,FALSE)</f>
        <v>0</v>
      </c>
      <c r="I69">
        <v>0</v>
      </c>
      <c r="J69">
        <f>VLOOKUP($B69&amp;J$5,'Source - Attributes'!$J:$K,2,FALSE)</f>
        <v>0</v>
      </c>
      <c r="K69">
        <f>VLOOKUP($B69&amp;K$5,'Source - Attributes'!$J:$K,2,FALSE)</f>
        <v>4.08</v>
      </c>
      <c r="L69" s="20">
        <f t="shared" si="0"/>
        <v>26466</v>
      </c>
      <c r="M69" s="15">
        <f t="shared" si="1"/>
        <v>776.30000000000007</v>
      </c>
      <c r="N69" s="66" t="str">
        <f t="shared" si="2"/>
        <v>2080</v>
      </c>
      <c r="O69" s="26">
        <f t="shared" si="7"/>
        <v>0.2</v>
      </c>
      <c r="P69" s="30">
        <f t="shared" si="8"/>
        <v>0.8</v>
      </c>
      <c r="Q69" s="20">
        <f t="shared" si="3"/>
        <v>29411.748890096638</v>
      </c>
      <c r="R69" s="15">
        <f t="shared" si="4"/>
        <v>5882.3497780193284</v>
      </c>
      <c r="S69" s="15">
        <f t="shared" si="5"/>
        <v>23529.399112077313</v>
      </c>
      <c r="T69" s="20">
        <f t="shared" si="9"/>
        <v>47.34</v>
      </c>
      <c r="U69" s="15">
        <f t="shared" si="10"/>
        <v>123.66</v>
      </c>
      <c r="V69" s="15">
        <f t="shared" si="13"/>
        <v>171</v>
      </c>
      <c r="W69" s="13">
        <v>0</v>
      </c>
      <c r="X69" s="27">
        <f t="shared" si="12"/>
        <v>171</v>
      </c>
    </row>
    <row r="70" spans="1:24">
      <c r="A70" t="s">
        <v>1483</v>
      </c>
      <c r="B70" t="s">
        <v>147</v>
      </c>
      <c r="C70" t="s">
        <v>140</v>
      </c>
      <c r="D70" s="2" t="str">
        <f t="shared" si="6"/>
        <v>M</v>
      </c>
      <c r="E70" t="s">
        <v>1484</v>
      </c>
      <c r="F70">
        <f>VLOOKUP($B70&amp;F$5,'Source - Attributes'!$J:$K,2,FALSE)</f>
        <v>878</v>
      </c>
      <c r="G70">
        <f>VLOOKUP($B70&amp;G$5,'Source - Attributes'!$J:$K,2,FALSE)</f>
        <v>878</v>
      </c>
      <c r="H70">
        <f>VLOOKUP($B70&amp;H$5,'Source - Attributes'!$J:$K,2,FALSE)</f>
        <v>0</v>
      </c>
      <c r="I70">
        <v>0</v>
      </c>
      <c r="J70">
        <f>VLOOKUP($B70&amp;J$5,'Source - Attributes'!$J:$K,2,FALSE)</f>
        <v>0</v>
      </c>
      <c r="K70">
        <f>VLOOKUP($B70&amp;K$5,'Source - Attributes'!$J:$K,2,FALSE)</f>
        <v>7.67</v>
      </c>
      <c r="L70" s="20">
        <f t="shared" ref="L70:L133" si="14">SUMIFS(G:G,C:C,C70)+SUMIFS(I:I,C:C,C70)</f>
        <v>26466</v>
      </c>
      <c r="M70" s="15">
        <f t="shared" ref="M70:M133" si="15">SUMIFS(K:K,C:C,C70)</f>
        <v>776.30000000000007</v>
      </c>
      <c r="N70" s="66" t="str">
        <f t="shared" ref="N70:N133" si="16">IF(L70&gt;49999,"6040","2080")</f>
        <v>2080</v>
      </c>
      <c r="O70" s="26">
        <f t="shared" si="7"/>
        <v>0.2</v>
      </c>
      <c r="P70" s="30">
        <f t="shared" si="8"/>
        <v>0.8</v>
      </c>
      <c r="Q70" s="20">
        <f t="shared" ref="Q70:Q133" si="17">IF(D70="C",J70/$J$4*$B$1,Q69)</f>
        <v>29411.748890096638</v>
      </c>
      <c r="R70" s="15">
        <f t="shared" ref="R70:R133" si="18">Q70*O70</f>
        <v>5882.3497780193284</v>
      </c>
      <c r="S70" s="15">
        <f t="shared" ref="S70:S133" si="19">+Q70*P70</f>
        <v>23529.399112077313</v>
      </c>
      <c r="T70" s="20">
        <f t="shared" si="9"/>
        <v>195.14</v>
      </c>
      <c r="U70" s="15">
        <f t="shared" si="10"/>
        <v>232.48</v>
      </c>
      <c r="V70" s="15">
        <f t="shared" si="13"/>
        <v>427.62</v>
      </c>
      <c r="W70" s="13">
        <v>0</v>
      </c>
      <c r="X70" s="27">
        <f t="shared" si="12"/>
        <v>427.62</v>
      </c>
    </row>
    <row r="71" spans="1:24">
      <c r="A71" t="s">
        <v>1485</v>
      </c>
      <c r="B71" t="s">
        <v>149</v>
      </c>
      <c r="C71" t="s">
        <v>140</v>
      </c>
      <c r="D71" s="2" t="str">
        <f t="shared" ref="D71:D134" si="20">LEFT(E71,1)</f>
        <v>M</v>
      </c>
      <c r="E71" t="s">
        <v>1486</v>
      </c>
      <c r="F71">
        <f>VLOOKUP($B71&amp;F$5,'Source - Attributes'!$J:$K,2,FALSE)</f>
        <v>702</v>
      </c>
      <c r="G71">
        <f>VLOOKUP($B71&amp;G$5,'Source - Attributes'!$J:$K,2,FALSE)</f>
        <v>702</v>
      </c>
      <c r="H71">
        <f>VLOOKUP($B71&amp;H$5,'Source - Attributes'!$J:$K,2,FALSE)</f>
        <v>0</v>
      </c>
      <c r="I71">
        <v>0</v>
      </c>
      <c r="J71">
        <f>VLOOKUP($B71&amp;J$5,'Source - Attributes'!$J:$K,2,FALSE)</f>
        <v>0</v>
      </c>
      <c r="K71">
        <f>VLOOKUP($B71&amp;K$5,'Source - Attributes'!$J:$K,2,FALSE)</f>
        <v>7.2</v>
      </c>
      <c r="L71" s="20">
        <f t="shared" si="14"/>
        <v>26466</v>
      </c>
      <c r="M71" s="15">
        <f t="shared" si="15"/>
        <v>776.30000000000007</v>
      </c>
      <c r="N71" s="66" t="str">
        <f t="shared" si="16"/>
        <v>2080</v>
      </c>
      <c r="O71" s="26">
        <f t="shared" ref="O71:O134" si="21">LEFT(N71,2)/100</f>
        <v>0.2</v>
      </c>
      <c r="P71" s="30">
        <f t="shared" ref="P71:P134" si="22">RIGHT(N71,2)/100</f>
        <v>0.8</v>
      </c>
      <c r="Q71" s="20">
        <f t="shared" si="17"/>
        <v>29411.748890096638</v>
      </c>
      <c r="R71" s="15">
        <f t="shared" si="18"/>
        <v>5882.3497780193284</v>
      </c>
      <c r="S71" s="15">
        <f t="shared" si="19"/>
        <v>23529.399112077313</v>
      </c>
      <c r="T71" s="20">
        <f t="shared" ref="T71:T134" si="23">ROUND(+R71*(G71+I71)/L71,2)</f>
        <v>156.03</v>
      </c>
      <c r="U71" s="15">
        <f t="shared" ref="U71:U134" si="24">ROUND(+S71*K71/M71,2)</f>
        <v>218.23</v>
      </c>
      <c r="V71" s="15">
        <f t="shared" si="13"/>
        <v>374.26</v>
      </c>
      <c r="W71" s="13">
        <v>0</v>
      </c>
      <c r="X71" s="27">
        <f t="shared" ref="X71:X134" si="25">+V71+W71</f>
        <v>374.26</v>
      </c>
    </row>
    <row r="72" spans="1:24">
      <c r="A72" t="s">
        <v>1487</v>
      </c>
      <c r="B72" t="s">
        <v>151</v>
      </c>
      <c r="C72" t="s">
        <v>140</v>
      </c>
      <c r="D72" s="2" t="str">
        <f t="shared" si="20"/>
        <v>M</v>
      </c>
      <c r="E72" t="s">
        <v>1488</v>
      </c>
      <c r="F72">
        <f>VLOOKUP($B72&amp;F$5,'Source - Attributes'!$J:$K,2,FALSE)</f>
        <v>472</v>
      </c>
      <c r="G72">
        <f>VLOOKUP($B72&amp;G$5,'Source - Attributes'!$J:$K,2,FALSE)</f>
        <v>472</v>
      </c>
      <c r="H72">
        <f>VLOOKUP($B72&amp;H$5,'Source - Attributes'!$J:$K,2,FALSE)</f>
        <v>0</v>
      </c>
      <c r="I72">
        <v>0</v>
      </c>
      <c r="J72">
        <f>VLOOKUP($B72&amp;J$5,'Source - Attributes'!$J:$K,2,FALSE)</f>
        <v>0</v>
      </c>
      <c r="K72">
        <f>VLOOKUP($B72&amp;K$5,'Source - Attributes'!$J:$K,2,FALSE)</f>
        <v>6.12</v>
      </c>
      <c r="L72" s="20">
        <f t="shared" si="14"/>
        <v>26466</v>
      </c>
      <c r="M72" s="15">
        <f t="shared" si="15"/>
        <v>776.30000000000007</v>
      </c>
      <c r="N72" s="66" t="str">
        <f t="shared" si="16"/>
        <v>2080</v>
      </c>
      <c r="O72" s="26">
        <f t="shared" si="21"/>
        <v>0.2</v>
      </c>
      <c r="P72" s="30">
        <f t="shared" si="22"/>
        <v>0.8</v>
      </c>
      <c r="Q72" s="20">
        <f t="shared" si="17"/>
        <v>29411.748890096638</v>
      </c>
      <c r="R72" s="15">
        <f t="shared" si="18"/>
        <v>5882.3497780193284</v>
      </c>
      <c r="S72" s="15">
        <f t="shared" si="19"/>
        <v>23529.399112077313</v>
      </c>
      <c r="T72" s="20">
        <f t="shared" si="23"/>
        <v>104.91</v>
      </c>
      <c r="U72" s="15">
        <f t="shared" si="24"/>
        <v>185.5</v>
      </c>
      <c r="V72" s="15">
        <f t="shared" si="13"/>
        <v>290.40999999999997</v>
      </c>
      <c r="W72" s="13">
        <v>0</v>
      </c>
      <c r="X72" s="27">
        <f t="shared" si="25"/>
        <v>290.40999999999997</v>
      </c>
    </row>
    <row r="73" spans="1:24">
      <c r="A73" t="s">
        <v>1489</v>
      </c>
      <c r="B73" t="s">
        <v>153</v>
      </c>
      <c r="C73" t="s">
        <v>140</v>
      </c>
      <c r="D73" s="2" t="str">
        <f t="shared" si="20"/>
        <v>M</v>
      </c>
      <c r="E73" t="s">
        <v>1490</v>
      </c>
      <c r="F73">
        <f>VLOOKUP($B73&amp;F$5,'Source - Attributes'!$J:$K,2,FALSE)</f>
        <v>677</v>
      </c>
      <c r="G73">
        <f>VLOOKUP($B73&amp;G$5,'Source - Attributes'!$J:$K,2,FALSE)</f>
        <v>677</v>
      </c>
      <c r="H73">
        <f>VLOOKUP($B73&amp;H$5,'Source - Attributes'!$J:$K,2,FALSE)</f>
        <v>0</v>
      </c>
      <c r="I73">
        <v>0</v>
      </c>
      <c r="J73">
        <f>VLOOKUP($B73&amp;J$5,'Source - Attributes'!$J:$K,2,FALSE)</f>
        <v>0</v>
      </c>
      <c r="K73">
        <f>VLOOKUP($B73&amp;K$5,'Source - Attributes'!$J:$K,2,FALSE)</f>
        <v>5.28</v>
      </c>
      <c r="L73" s="20">
        <f t="shared" si="14"/>
        <v>26466</v>
      </c>
      <c r="M73" s="15">
        <f t="shared" si="15"/>
        <v>776.30000000000007</v>
      </c>
      <c r="N73" s="66" t="str">
        <f t="shared" si="16"/>
        <v>2080</v>
      </c>
      <c r="O73" s="26">
        <f t="shared" si="21"/>
        <v>0.2</v>
      </c>
      <c r="P73" s="30">
        <f t="shared" si="22"/>
        <v>0.8</v>
      </c>
      <c r="Q73" s="20">
        <f t="shared" si="17"/>
        <v>29411.748890096638</v>
      </c>
      <c r="R73" s="15">
        <f t="shared" si="18"/>
        <v>5882.3497780193284</v>
      </c>
      <c r="S73" s="15">
        <f t="shared" si="19"/>
        <v>23529.399112077313</v>
      </c>
      <c r="T73" s="20">
        <f t="shared" si="23"/>
        <v>150.47</v>
      </c>
      <c r="U73" s="15">
        <f t="shared" si="24"/>
        <v>160.04</v>
      </c>
      <c r="V73" s="15">
        <f t="shared" si="13"/>
        <v>310.51</v>
      </c>
      <c r="W73" s="13">
        <v>0</v>
      </c>
      <c r="X73" s="27">
        <f t="shared" si="25"/>
        <v>310.51</v>
      </c>
    </row>
    <row r="74" spans="1:24">
      <c r="A74" t="s">
        <v>1491</v>
      </c>
      <c r="B74" t="s">
        <v>155</v>
      </c>
      <c r="C74" t="s">
        <v>156</v>
      </c>
      <c r="D74" s="2" t="str">
        <f t="shared" si="20"/>
        <v>C</v>
      </c>
      <c r="E74" t="s">
        <v>1492</v>
      </c>
      <c r="F74">
        <f>VLOOKUP($B74&amp;F$5,'Source - Attributes'!$J:$K,2,FALSE)</f>
        <v>11883</v>
      </c>
      <c r="G74">
        <f>VLOOKUP($B74&amp;G$5,'Source - Attributes'!$J:$K,2,FALSE)</f>
        <v>11883</v>
      </c>
      <c r="H74">
        <f>VLOOKUP($B74&amp;H$5,'Source - Attributes'!$J:$K,2,FALSE)</f>
        <v>0</v>
      </c>
      <c r="I74">
        <v>0</v>
      </c>
      <c r="J74">
        <f>VLOOKUP($B74&amp;J$5,'Source - Attributes'!$J:$K,2,FALSE)</f>
        <v>21894</v>
      </c>
      <c r="K74">
        <f>VLOOKUP($B74&amp;K$5,'Source - Attributes'!$J:$K,2,FALSE)</f>
        <v>771.16</v>
      </c>
      <c r="L74" s="20">
        <f t="shared" si="14"/>
        <v>33190</v>
      </c>
      <c r="M74" s="15">
        <f t="shared" si="15"/>
        <v>871.73</v>
      </c>
      <c r="N74" s="66" t="str">
        <f t="shared" si="16"/>
        <v>2080</v>
      </c>
      <c r="O74" s="26">
        <f t="shared" si="21"/>
        <v>0.2</v>
      </c>
      <c r="P74" s="30">
        <f t="shared" si="22"/>
        <v>0.8</v>
      </c>
      <c r="Q74" s="20">
        <f t="shared" si="17"/>
        <v>37462.378858559299</v>
      </c>
      <c r="R74" s="15">
        <f t="shared" si="18"/>
        <v>7492.47577171186</v>
      </c>
      <c r="S74" s="15">
        <f t="shared" si="19"/>
        <v>29969.90308684744</v>
      </c>
      <c r="T74" s="20">
        <f t="shared" si="23"/>
        <v>2682.53</v>
      </c>
      <c r="U74" s="15">
        <f t="shared" si="24"/>
        <v>26512.33</v>
      </c>
      <c r="V74" s="15">
        <f t="shared" ref="V74:V137" si="26">+T74+U74</f>
        <v>29194.86</v>
      </c>
      <c r="W74" s="13">
        <v>0</v>
      </c>
      <c r="X74" s="27">
        <f t="shared" si="25"/>
        <v>29194.86</v>
      </c>
    </row>
    <row r="75" spans="1:24">
      <c r="A75" t="s">
        <v>1493</v>
      </c>
      <c r="B75" t="s">
        <v>157</v>
      </c>
      <c r="C75" t="s">
        <v>156</v>
      </c>
      <c r="D75" s="2" t="str">
        <f t="shared" si="20"/>
        <v>M</v>
      </c>
      <c r="E75" t="s">
        <v>1494</v>
      </c>
      <c r="F75">
        <f>VLOOKUP($B75&amp;F$5,'Source - Attributes'!$J:$K,2,FALSE)</f>
        <v>16715</v>
      </c>
      <c r="G75">
        <f>VLOOKUP($B75&amp;G$5,'Source - Attributes'!$J:$K,2,FALSE)</f>
        <v>16715</v>
      </c>
      <c r="H75">
        <f>VLOOKUP($B75&amp;H$5,'Source - Attributes'!$J:$K,2,FALSE)</f>
        <v>0</v>
      </c>
      <c r="I75">
        <v>0</v>
      </c>
      <c r="J75">
        <f>VLOOKUP($B75&amp;J$5,'Source - Attributes'!$J:$K,2,FALSE)</f>
        <v>0</v>
      </c>
      <c r="K75">
        <f>VLOOKUP($B75&amp;K$5,'Source - Attributes'!$J:$K,2,FALSE)</f>
        <v>70.55</v>
      </c>
      <c r="L75" s="20">
        <f t="shared" si="14"/>
        <v>33190</v>
      </c>
      <c r="M75" s="15">
        <f t="shared" si="15"/>
        <v>871.73</v>
      </c>
      <c r="N75" s="66" t="str">
        <f t="shared" si="16"/>
        <v>2080</v>
      </c>
      <c r="O75" s="26">
        <f t="shared" si="21"/>
        <v>0.2</v>
      </c>
      <c r="P75" s="30">
        <f t="shared" si="22"/>
        <v>0.8</v>
      </c>
      <c r="Q75" s="20">
        <f t="shared" si="17"/>
        <v>37462.378858559299</v>
      </c>
      <c r="R75" s="15">
        <f t="shared" si="18"/>
        <v>7492.47577171186</v>
      </c>
      <c r="S75" s="15">
        <f t="shared" si="19"/>
        <v>29969.90308684744</v>
      </c>
      <c r="T75" s="20">
        <f t="shared" si="23"/>
        <v>3773.33</v>
      </c>
      <c r="U75" s="15">
        <f t="shared" si="24"/>
        <v>2425.4899999999998</v>
      </c>
      <c r="V75" s="15">
        <f t="shared" si="26"/>
        <v>6198.82</v>
      </c>
      <c r="W75" s="13">
        <v>0</v>
      </c>
      <c r="X75" s="27">
        <f t="shared" si="25"/>
        <v>6198.82</v>
      </c>
    </row>
    <row r="76" spans="1:24">
      <c r="A76" t="s">
        <v>1495</v>
      </c>
      <c r="B76" t="s">
        <v>159</v>
      </c>
      <c r="C76" t="s">
        <v>156</v>
      </c>
      <c r="D76" s="2" t="str">
        <f t="shared" si="20"/>
        <v>M</v>
      </c>
      <c r="E76" t="s">
        <v>1496</v>
      </c>
      <c r="F76">
        <f>VLOOKUP($B76&amp;F$5,'Source - Attributes'!$J:$K,2,FALSE)</f>
        <v>702</v>
      </c>
      <c r="G76">
        <f>VLOOKUP($B76&amp;G$5,'Source - Attributes'!$J:$K,2,FALSE)</f>
        <v>702</v>
      </c>
      <c r="H76">
        <f>VLOOKUP($B76&amp;H$5,'Source - Attributes'!$J:$K,2,FALSE)</f>
        <v>0</v>
      </c>
      <c r="I76">
        <v>0</v>
      </c>
      <c r="J76">
        <f>VLOOKUP($B76&amp;J$5,'Source - Attributes'!$J:$K,2,FALSE)</f>
        <v>0</v>
      </c>
      <c r="K76">
        <f>VLOOKUP($B76&amp;K$5,'Source - Attributes'!$J:$K,2,FALSE)</f>
        <v>8.07</v>
      </c>
      <c r="L76" s="20">
        <f t="shared" si="14"/>
        <v>33190</v>
      </c>
      <c r="M76" s="15">
        <f t="shared" si="15"/>
        <v>871.73</v>
      </c>
      <c r="N76" s="66" t="str">
        <f t="shared" si="16"/>
        <v>2080</v>
      </c>
      <c r="O76" s="26">
        <f t="shared" si="21"/>
        <v>0.2</v>
      </c>
      <c r="P76" s="30">
        <f t="shared" si="22"/>
        <v>0.8</v>
      </c>
      <c r="Q76" s="20">
        <f t="shared" si="17"/>
        <v>37462.378858559299</v>
      </c>
      <c r="R76" s="15">
        <f t="shared" si="18"/>
        <v>7492.47577171186</v>
      </c>
      <c r="S76" s="15">
        <f t="shared" si="19"/>
        <v>29969.90308684744</v>
      </c>
      <c r="T76" s="20">
        <f t="shared" si="23"/>
        <v>158.47</v>
      </c>
      <c r="U76" s="15">
        <f t="shared" si="24"/>
        <v>277.44</v>
      </c>
      <c r="V76" s="15">
        <f t="shared" si="26"/>
        <v>435.90999999999997</v>
      </c>
      <c r="W76" s="13">
        <v>0</v>
      </c>
      <c r="X76" s="27">
        <f t="shared" si="25"/>
        <v>435.90999999999997</v>
      </c>
    </row>
    <row r="77" spans="1:24">
      <c r="A77" t="s">
        <v>1497</v>
      </c>
      <c r="B77" t="s">
        <v>161</v>
      </c>
      <c r="C77" t="s">
        <v>156</v>
      </c>
      <c r="D77" s="2" t="str">
        <f t="shared" si="20"/>
        <v>M</v>
      </c>
      <c r="E77" t="s">
        <v>1498</v>
      </c>
      <c r="F77">
        <f>VLOOKUP($B77&amp;F$5,'Source - Attributes'!$J:$K,2,FALSE)</f>
        <v>710</v>
      </c>
      <c r="G77">
        <f>VLOOKUP($B77&amp;G$5,'Source - Attributes'!$J:$K,2,FALSE)</f>
        <v>710</v>
      </c>
      <c r="H77">
        <f>VLOOKUP($B77&amp;H$5,'Source - Attributes'!$J:$K,2,FALSE)</f>
        <v>0</v>
      </c>
      <c r="I77">
        <v>0</v>
      </c>
      <c r="J77">
        <f>VLOOKUP($B77&amp;J$5,'Source - Attributes'!$J:$K,2,FALSE)</f>
        <v>0</v>
      </c>
      <c r="K77">
        <f>VLOOKUP($B77&amp;K$5,'Source - Attributes'!$J:$K,2,FALSE)</f>
        <v>5.3</v>
      </c>
      <c r="L77" s="20">
        <f t="shared" si="14"/>
        <v>33190</v>
      </c>
      <c r="M77" s="15">
        <f t="shared" si="15"/>
        <v>871.73</v>
      </c>
      <c r="N77" s="66" t="str">
        <f t="shared" si="16"/>
        <v>2080</v>
      </c>
      <c r="O77" s="26">
        <f t="shared" si="21"/>
        <v>0.2</v>
      </c>
      <c r="P77" s="30">
        <f t="shared" si="22"/>
        <v>0.8</v>
      </c>
      <c r="Q77" s="20">
        <f t="shared" si="17"/>
        <v>37462.378858559299</v>
      </c>
      <c r="R77" s="15">
        <f t="shared" si="18"/>
        <v>7492.47577171186</v>
      </c>
      <c r="S77" s="15">
        <f t="shared" si="19"/>
        <v>29969.90308684744</v>
      </c>
      <c r="T77" s="20">
        <f t="shared" si="23"/>
        <v>160.28</v>
      </c>
      <c r="U77" s="15">
        <f t="shared" si="24"/>
        <v>182.21</v>
      </c>
      <c r="V77" s="15">
        <f t="shared" si="26"/>
        <v>342.49</v>
      </c>
      <c r="W77" s="13">
        <v>0</v>
      </c>
      <c r="X77" s="27">
        <f t="shared" si="25"/>
        <v>342.49</v>
      </c>
    </row>
    <row r="78" spans="1:24">
      <c r="A78" t="s">
        <v>1499</v>
      </c>
      <c r="B78" t="s">
        <v>163</v>
      </c>
      <c r="C78" t="s">
        <v>156</v>
      </c>
      <c r="D78" s="2" t="str">
        <f t="shared" si="20"/>
        <v>M</v>
      </c>
      <c r="E78" t="s">
        <v>1500</v>
      </c>
      <c r="F78">
        <f>VLOOKUP($B78&amp;F$5,'Source - Attributes'!$J:$K,2,FALSE)</f>
        <v>441</v>
      </c>
      <c r="G78">
        <f>VLOOKUP($B78&amp;G$5,'Source - Attributes'!$J:$K,2,FALSE)</f>
        <v>441</v>
      </c>
      <c r="H78">
        <f>VLOOKUP($B78&amp;H$5,'Source - Attributes'!$J:$K,2,FALSE)</f>
        <v>0</v>
      </c>
      <c r="I78">
        <v>0</v>
      </c>
      <c r="J78">
        <f>VLOOKUP($B78&amp;J$5,'Source - Attributes'!$J:$K,2,FALSE)</f>
        <v>0</v>
      </c>
      <c r="K78">
        <f>VLOOKUP($B78&amp;K$5,'Source - Attributes'!$J:$K,2,FALSE)</f>
        <v>3.1</v>
      </c>
      <c r="L78" s="20">
        <f t="shared" si="14"/>
        <v>33190</v>
      </c>
      <c r="M78" s="15">
        <f t="shared" si="15"/>
        <v>871.73</v>
      </c>
      <c r="N78" s="66" t="str">
        <f t="shared" si="16"/>
        <v>2080</v>
      </c>
      <c r="O78" s="26">
        <f t="shared" si="21"/>
        <v>0.2</v>
      </c>
      <c r="P78" s="30">
        <f t="shared" si="22"/>
        <v>0.8</v>
      </c>
      <c r="Q78" s="20">
        <f t="shared" si="17"/>
        <v>37462.378858559299</v>
      </c>
      <c r="R78" s="15">
        <f t="shared" si="18"/>
        <v>7492.47577171186</v>
      </c>
      <c r="S78" s="15">
        <f t="shared" si="19"/>
        <v>29969.90308684744</v>
      </c>
      <c r="T78" s="20">
        <f t="shared" si="23"/>
        <v>99.55</v>
      </c>
      <c r="U78" s="15">
        <f t="shared" si="24"/>
        <v>106.58</v>
      </c>
      <c r="V78" s="15">
        <f t="shared" si="26"/>
        <v>206.13</v>
      </c>
      <c r="W78" s="13">
        <v>0</v>
      </c>
      <c r="X78" s="27">
        <f t="shared" si="25"/>
        <v>206.13</v>
      </c>
    </row>
    <row r="79" spans="1:24">
      <c r="A79" t="s">
        <v>1501</v>
      </c>
      <c r="B79" t="s">
        <v>165</v>
      </c>
      <c r="C79" t="s">
        <v>156</v>
      </c>
      <c r="D79" s="2" t="str">
        <f t="shared" si="20"/>
        <v>M</v>
      </c>
      <c r="E79" t="s">
        <v>1502</v>
      </c>
      <c r="F79">
        <f>VLOOKUP($B79&amp;F$5,'Source - Attributes'!$J:$K,2,FALSE)</f>
        <v>1231</v>
      </c>
      <c r="G79">
        <f>VLOOKUP($B79&amp;G$5,'Source - Attributes'!$J:$K,2,FALSE)</f>
        <v>1231</v>
      </c>
      <c r="H79">
        <f>VLOOKUP($B79&amp;H$5,'Source - Attributes'!$J:$K,2,FALSE)</f>
        <v>0</v>
      </c>
      <c r="I79">
        <v>0</v>
      </c>
      <c r="J79">
        <f>VLOOKUP($B79&amp;J$5,'Source - Attributes'!$J:$K,2,FALSE)</f>
        <v>0</v>
      </c>
      <c r="K79">
        <f>VLOOKUP($B79&amp;K$5,'Source - Attributes'!$J:$K,2,FALSE)</f>
        <v>7.32</v>
      </c>
      <c r="L79" s="20">
        <f t="shared" si="14"/>
        <v>33190</v>
      </c>
      <c r="M79" s="15">
        <f t="shared" si="15"/>
        <v>871.73</v>
      </c>
      <c r="N79" s="66" t="str">
        <f t="shared" si="16"/>
        <v>2080</v>
      </c>
      <c r="O79" s="26">
        <f t="shared" si="21"/>
        <v>0.2</v>
      </c>
      <c r="P79" s="30">
        <f t="shared" si="22"/>
        <v>0.8</v>
      </c>
      <c r="Q79" s="20">
        <f t="shared" si="17"/>
        <v>37462.378858559299</v>
      </c>
      <c r="R79" s="15">
        <f t="shared" si="18"/>
        <v>7492.47577171186</v>
      </c>
      <c r="S79" s="15">
        <f t="shared" si="19"/>
        <v>29969.90308684744</v>
      </c>
      <c r="T79" s="20">
        <f t="shared" si="23"/>
        <v>277.89</v>
      </c>
      <c r="U79" s="15">
        <f t="shared" si="24"/>
        <v>251.66</v>
      </c>
      <c r="V79" s="15">
        <f t="shared" si="26"/>
        <v>529.54999999999995</v>
      </c>
      <c r="W79" s="13">
        <v>0</v>
      </c>
      <c r="X79" s="27">
        <f t="shared" si="25"/>
        <v>529.54999999999995</v>
      </c>
    </row>
    <row r="80" spans="1:24">
      <c r="A80" t="s">
        <v>1503</v>
      </c>
      <c r="B80" t="s">
        <v>167</v>
      </c>
      <c r="C80" t="s">
        <v>156</v>
      </c>
      <c r="D80" s="2" t="str">
        <f t="shared" si="20"/>
        <v>M</v>
      </c>
      <c r="E80" t="s">
        <v>1504</v>
      </c>
      <c r="F80">
        <f>VLOOKUP($B80&amp;F$5,'Source - Attributes'!$J:$K,2,FALSE)</f>
        <v>1508</v>
      </c>
      <c r="G80">
        <f>VLOOKUP($B80&amp;G$5,'Source - Attributes'!$J:$K,2,FALSE)</f>
        <v>1508</v>
      </c>
      <c r="H80">
        <f>VLOOKUP($B80&amp;H$5,'Source - Attributes'!$J:$K,2,FALSE)</f>
        <v>0</v>
      </c>
      <c r="I80">
        <v>0</v>
      </c>
      <c r="J80">
        <f>VLOOKUP($B80&amp;J$5,'Source - Attributes'!$J:$K,2,FALSE)</f>
        <v>0</v>
      </c>
      <c r="K80">
        <f>VLOOKUP($B80&amp;K$5,'Source - Attributes'!$J:$K,2,FALSE)</f>
        <v>6.23</v>
      </c>
      <c r="L80" s="20">
        <f t="shared" si="14"/>
        <v>33190</v>
      </c>
      <c r="M80" s="15">
        <f t="shared" si="15"/>
        <v>871.73</v>
      </c>
      <c r="N80" s="66" t="str">
        <f t="shared" si="16"/>
        <v>2080</v>
      </c>
      <c r="O80" s="26">
        <f t="shared" si="21"/>
        <v>0.2</v>
      </c>
      <c r="P80" s="30">
        <f t="shared" si="22"/>
        <v>0.8</v>
      </c>
      <c r="Q80" s="20">
        <f t="shared" si="17"/>
        <v>37462.378858559299</v>
      </c>
      <c r="R80" s="15">
        <f t="shared" si="18"/>
        <v>7492.47577171186</v>
      </c>
      <c r="S80" s="15">
        <f t="shared" si="19"/>
        <v>29969.90308684744</v>
      </c>
      <c r="T80" s="20">
        <f t="shared" si="23"/>
        <v>340.42</v>
      </c>
      <c r="U80" s="15">
        <f t="shared" si="24"/>
        <v>214.19</v>
      </c>
      <c r="V80" s="15">
        <f t="shared" si="26"/>
        <v>554.61</v>
      </c>
      <c r="W80" s="13">
        <v>0</v>
      </c>
      <c r="X80" s="27">
        <f t="shared" si="25"/>
        <v>554.61</v>
      </c>
    </row>
    <row r="81" spans="1:24">
      <c r="A81" t="s">
        <v>1505</v>
      </c>
      <c r="B81" t="s">
        <v>169</v>
      </c>
      <c r="C81" t="s">
        <v>170</v>
      </c>
      <c r="D81" s="2" t="str">
        <f t="shared" si="20"/>
        <v>C</v>
      </c>
      <c r="E81" t="s">
        <v>1506</v>
      </c>
      <c r="F81">
        <f>VLOOKUP($B81&amp;F$5,'Source - Attributes'!$J:$K,2,FALSE)</f>
        <v>8283</v>
      </c>
      <c r="G81">
        <f>VLOOKUP($B81&amp;G$5,'Source - Attributes'!$J:$K,2,FALSE)</f>
        <v>8283</v>
      </c>
      <c r="H81">
        <f>VLOOKUP($B81&amp;H$5,'Source - Attributes'!$J:$K,2,FALSE)</f>
        <v>0</v>
      </c>
      <c r="I81">
        <v>0</v>
      </c>
      <c r="J81">
        <f>VLOOKUP($B81&amp;J$5,'Source - Attributes'!$J:$K,2,FALSE)</f>
        <v>7003</v>
      </c>
      <c r="K81">
        <f>VLOOKUP($B81&amp;K$5,'Source - Attributes'!$J:$K,2,FALSE)</f>
        <v>472.92</v>
      </c>
      <c r="L81" s="20">
        <f t="shared" si="14"/>
        <v>10905</v>
      </c>
      <c r="M81" s="15">
        <f t="shared" si="15"/>
        <v>507.28</v>
      </c>
      <c r="N81" s="66" t="str">
        <f t="shared" si="16"/>
        <v>2080</v>
      </c>
      <c r="O81" s="26">
        <f t="shared" si="21"/>
        <v>0.2</v>
      </c>
      <c r="P81" s="30">
        <f t="shared" si="22"/>
        <v>0.8</v>
      </c>
      <c r="Q81" s="20">
        <f t="shared" si="17"/>
        <v>11982.691109276093</v>
      </c>
      <c r="R81" s="15">
        <f t="shared" si="18"/>
        <v>2396.5382218552186</v>
      </c>
      <c r="S81" s="15">
        <f t="shared" si="19"/>
        <v>9586.1528874208743</v>
      </c>
      <c r="T81" s="20">
        <f t="shared" si="23"/>
        <v>1820.31</v>
      </c>
      <c r="U81" s="15">
        <f t="shared" si="24"/>
        <v>8936.85</v>
      </c>
      <c r="V81" s="15">
        <f t="shared" si="26"/>
        <v>10757.16</v>
      </c>
      <c r="W81" s="13">
        <v>0</v>
      </c>
      <c r="X81" s="27">
        <f t="shared" si="25"/>
        <v>10757.16</v>
      </c>
    </row>
    <row r="82" spans="1:24">
      <c r="A82" t="s">
        <v>1507</v>
      </c>
      <c r="B82" t="s">
        <v>171</v>
      </c>
      <c r="C82" t="s">
        <v>170</v>
      </c>
      <c r="D82" s="2" t="str">
        <f t="shared" si="20"/>
        <v>M</v>
      </c>
      <c r="E82" t="s">
        <v>1508</v>
      </c>
      <c r="F82">
        <f>VLOOKUP($B82&amp;F$5,'Source - Attributes'!$J:$K,2,FALSE)</f>
        <v>29</v>
      </c>
      <c r="G82">
        <f>VLOOKUP($B82&amp;G$5,'Source - Attributes'!$J:$K,2,FALSE)</f>
        <v>29</v>
      </c>
      <c r="H82">
        <f>VLOOKUP($B82&amp;H$5,'Source - Attributes'!$J:$K,2,FALSE)</f>
        <v>0</v>
      </c>
      <c r="I82">
        <v>0</v>
      </c>
      <c r="J82">
        <f>VLOOKUP($B82&amp;J$5,'Source - Attributes'!$J:$K,2,FALSE)</f>
        <v>0</v>
      </c>
      <c r="K82">
        <f>VLOOKUP($B82&amp;K$5,'Source - Attributes'!$J:$K,2,FALSE)</f>
        <v>2.35</v>
      </c>
      <c r="L82" s="20">
        <f t="shared" si="14"/>
        <v>10905</v>
      </c>
      <c r="M82" s="15">
        <f t="shared" si="15"/>
        <v>507.28</v>
      </c>
      <c r="N82" s="66" t="str">
        <f t="shared" si="16"/>
        <v>2080</v>
      </c>
      <c r="O82" s="26">
        <f t="shared" si="21"/>
        <v>0.2</v>
      </c>
      <c r="P82" s="30">
        <f t="shared" si="22"/>
        <v>0.8</v>
      </c>
      <c r="Q82" s="20">
        <f t="shared" si="17"/>
        <v>11982.691109276093</v>
      </c>
      <c r="R82" s="15">
        <f t="shared" si="18"/>
        <v>2396.5382218552186</v>
      </c>
      <c r="S82" s="15">
        <f t="shared" si="19"/>
        <v>9586.1528874208743</v>
      </c>
      <c r="T82" s="20">
        <f t="shared" si="23"/>
        <v>6.37</v>
      </c>
      <c r="U82" s="15">
        <f t="shared" si="24"/>
        <v>44.41</v>
      </c>
      <c r="V82" s="15">
        <f t="shared" si="26"/>
        <v>50.779999999999994</v>
      </c>
      <c r="W82" s="13">
        <v>0</v>
      </c>
      <c r="X82" s="27">
        <f t="shared" si="25"/>
        <v>50.779999999999994</v>
      </c>
    </row>
    <row r="83" spans="1:24">
      <c r="A83" t="s">
        <v>1509</v>
      </c>
      <c r="B83" t="s">
        <v>173</v>
      </c>
      <c r="C83" t="s">
        <v>170</v>
      </c>
      <c r="D83" s="2" t="str">
        <f t="shared" si="20"/>
        <v>M</v>
      </c>
      <c r="E83" t="s">
        <v>1510</v>
      </c>
      <c r="F83">
        <f>VLOOKUP($B83&amp;F$5,'Source - Attributes'!$J:$K,2,FALSE)</f>
        <v>685</v>
      </c>
      <c r="G83">
        <f>VLOOKUP($B83&amp;G$5,'Source - Attributes'!$J:$K,2,FALSE)</f>
        <v>685</v>
      </c>
      <c r="H83">
        <f>VLOOKUP($B83&amp;H$5,'Source - Attributes'!$J:$K,2,FALSE)</f>
        <v>0</v>
      </c>
      <c r="I83">
        <v>0</v>
      </c>
      <c r="J83">
        <f>VLOOKUP($B83&amp;J$5,'Source - Attributes'!$J:$K,2,FALSE)</f>
        <v>0</v>
      </c>
      <c r="K83">
        <f>VLOOKUP($B83&amp;K$5,'Source - Attributes'!$J:$K,2,FALSE)</f>
        <v>8.6999999999999993</v>
      </c>
      <c r="L83" s="20">
        <f t="shared" si="14"/>
        <v>10905</v>
      </c>
      <c r="M83" s="15">
        <f t="shared" si="15"/>
        <v>507.28</v>
      </c>
      <c r="N83" s="66" t="str">
        <f t="shared" si="16"/>
        <v>2080</v>
      </c>
      <c r="O83" s="26">
        <f t="shared" si="21"/>
        <v>0.2</v>
      </c>
      <c r="P83" s="30">
        <f t="shared" si="22"/>
        <v>0.8</v>
      </c>
      <c r="Q83" s="20">
        <f t="shared" si="17"/>
        <v>11982.691109276093</v>
      </c>
      <c r="R83" s="15">
        <f t="shared" si="18"/>
        <v>2396.5382218552186</v>
      </c>
      <c r="S83" s="15">
        <f t="shared" si="19"/>
        <v>9586.1528874208743</v>
      </c>
      <c r="T83" s="20">
        <f t="shared" si="23"/>
        <v>150.54</v>
      </c>
      <c r="U83" s="15">
        <f t="shared" si="24"/>
        <v>164.41</v>
      </c>
      <c r="V83" s="15">
        <f t="shared" si="26"/>
        <v>314.95</v>
      </c>
      <c r="W83" s="13">
        <v>0</v>
      </c>
      <c r="X83" s="27">
        <f t="shared" si="25"/>
        <v>314.95</v>
      </c>
    </row>
    <row r="84" spans="1:24">
      <c r="A84" t="s">
        <v>1511</v>
      </c>
      <c r="B84" t="s">
        <v>175</v>
      </c>
      <c r="C84" t="s">
        <v>170</v>
      </c>
      <c r="D84" s="2" t="str">
        <f t="shared" si="20"/>
        <v>M</v>
      </c>
      <c r="E84" t="s">
        <v>1512</v>
      </c>
      <c r="F84">
        <f>VLOOKUP($B84&amp;F$5,'Source - Attributes'!$J:$K,2,FALSE)</f>
        <v>289</v>
      </c>
      <c r="G84">
        <f>VLOOKUP($B84&amp;G$5,'Source - Attributes'!$J:$K,2,FALSE)</f>
        <v>289</v>
      </c>
      <c r="H84">
        <f>VLOOKUP($B84&amp;H$5,'Source - Attributes'!$J:$K,2,FALSE)</f>
        <v>0</v>
      </c>
      <c r="I84">
        <v>0</v>
      </c>
      <c r="J84">
        <f>VLOOKUP($B84&amp;J$5,'Source - Attributes'!$J:$K,2,FALSE)</f>
        <v>0</v>
      </c>
      <c r="K84">
        <f>VLOOKUP($B84&amp;K$5,'Source - Attributes'!$J:$K,2,FALSE)</f>
        <v>5.44</v>
      </c>
      <c r="L84" s="20">
        <f t="shared" si="14"/>
        <v>10905</v>
      </c>
      <c r="M84" s="15">
        <f t="shared" si="15"/>
        <v>507.28</v>
      </c>
      <c r="N84" s="66" t="str">
        <f t="shared" si="16"/>
        <v>2080</v>
      </c>
      <c r="O84" s="26">
        <f t="shared" si="21"/>
        <v>0.2</v>
      </c>
      <c r="P84" s="30">
        <f t="shared" si="22"/>
        <v>0.8</v>
      </c>
      <c r="Q84" s="20">
        <f t="shared" si="17"/>
        <v>11982.691109276093</v>
      </c>
      <c r="R84" s="15">
        <f t="shared" si="18"/>
        <v>2396.5382218552186</v>
      </c>
      <c r="S84" s="15">
        <f t="shared" si="19"/>
        <v>9586.1528874208743</v>
      </c>
      <c r="T84" s="20">
        <f t="shared" si="23"/>
        <v>63.51</v>
      </c>
      <c r="U84" s="15">
        <f t="shared" si="24"/>
        <v>102.8</v>
      </c>
      <c r="V84" s="15">
        <f t="shared" si="26"/>
        <v>166.31</v>
      </c>
      <c r="W84" s="13">
        <v>0</v>
      </c>
      <c r="X84" s="27">
        <f t="shared" si="25"/>
        <v>166.31</v>
      </c>
    </row>
    <row r="85" spans="1:24">
      <c r="A85" t="s">
        <v>1513</v>
      </c>
      <c r="B85" t="s">
        <v>177</v>
      </c>
      <c r="C85" t="s">
        <v>170</v>
      </c>
      <c r="D85" s="2" t="str">
        <f t="shared" si="20"/>
        <v>M</v>
      </c>
      <c r="E85" t="s">
        <v>1514</v>
      </c>
      <c r="F85">
        <f>VLOOKUP($B85&amp;F$5,'Source - Attributes'!$J:$K,2,FALSE)</f>
        <v>829</v>
      </c>
      <c r="G85">
        <f>VLOOKUP($B85&amp;G$5,'Source - Attributes'!$J:$K,2,FALSE)</f>
        <v>829</v>
      </c>
      <c r="H85">
        <f>VLOOKUP($B85&amp;H$5,'Source - Attributes'!$J:$K,2,FALSE)</f>
        <v>0</v>
      </c>
      <c r="I85">
        <v>0</v>
      </c>
      <c r="J85">
        <f>VLOOKUP($B85&amp;J$5,'Source - Attributes'!$J:$K,2,FALSE)</f>
        <v>0</v>
      </c>
      <c r="K85">
        <f>VLOOKUP($B85&amp;K$5,'Source - Attributes'!$J:$K,2,FALSE)</f>
        <v>9.34</v>
      </c>
      <c r="L85" s="20">
        <f t="shared" si="14"/>
        <v>10905</v>
      </c>
      <c r="M85" s="15">
        <f t="shared" si="15"/>
        <v>507.28</v>
      </c>
      <c r="N85" s="66" t="str">
        <f t="shared" si="16"/>
        <v>2080</v>
      </c>
      <c r="O85" s="26">
        <f t="shared" si="21"/>
        <v>0.2</v>
      </c>
      <c r="P85" s="30">
        <f t="shared" si="22"/>
        <v>0.8</v>
      </c>
      <c r="Q85" s="20">
        <f t="shared" si="17"/>
        <v>11982.691109276093</v>
      </c>
      <c r="R85" s="15">
        <f t="shared" si="18"/>
        <v>2396.5382218552186</v>
      </c>
      <c r="S85" s="15">
        <f t="shared" si="19"/>
        <v>9586.1528874208743</v>
      </c>
      <c r="T85" s="20">
        <f t="shared" si="23"/>
        <v>182.19</v>
      </c>
      <c r="U85" s="15">
        <f t="shared" si="24"/>
        <v>176.5</v>
      </c>
      <c r="V85" s="15">
        <f t="shared" si="26"/>
        <v>358.69</v>
      </c>
      <c r="W85" s="13">
        <v>0</v>
      </c>
      <c r="X85" s="27">
        <f t="shared" si="25"/>
        <v>358.69</v>
      </c>
    </row>
    <row r="86" spans="1:24">
      <c r="A86" t="s">
        <v>1515</v>
      </c>
      <c r="B86" t="s">
        <v>179</v>
      </c>
      <c r="C86" t="s">
        <v>170</v>
      </c>
      <c r="D86" s="2" t="str">
        <f t="shared" si="20"/>
        <v>M</v>
      </c>
      <c r="E86" t="s">
        <v>1516</v>
      </c>
      <c r="F86">
        <f>VLOOKUP($B86&amp;F$5,'Source - Attributes'!$J:$K,2,FALSE)</f>
        <v>790</v>
      </c>
      <c r="G86">
        <f>VLOOKUP($B86&amp;G$5,'Source - Attributes'!$J:$K,2,FALSE)</f>
        <v>790</v>
      </c>
      <c r="H86">
        <f>VLOOKUP($B86&amp;H$5,'Source - Attributes'!$J:$K,2,FALSE)</f>
        <v>0</v>
      </c>
      <c r="I86">
        <v>0</v>
      </c>
      <c r="J86">
        <f>VLOOKUP($B86&amp;J$5,'Source - Attributes'!$J:$K,2,FALSE)</f>
        <v>0</v>
      </c>
      <c r="K86">
        <f>VLOOKUP($B86&amp;K$5,'Source - Attributes'!$J:$K,2,FALSE)</f>
        <v>8.5299999999999994</v>
      </c>
      <c r="L86" s="20">
        <f t="shared" si="14"/>
        <v>10905</v>
      </c>
      <c r="M86" s="15">
        <f t="shared" si="15"/>
        <v>507.28</v>
      </c>
      <c r="N86" s="66" t="str">
        <f t="shared" si="16"/>
        <v>2080</v>
      </c>
      <c r="O86" s="26">
        <f t="shared" si="21"/>
        <v>0.2</v>
      </c>
      <c r="P86" s="30">
        <f t="shared" si="22"/>
        <v>0.8</v>
      </c>
      <c r="Q86" s="20">
        <f t="shared" si="17"/>
        <v>11982.691109276093</v>
      </c>
      <c r="R86" s="15">
        <f t="shared" si="18"/>
        <v>2396.5382218552186</v>
      </c>
      <c r="S86" s="15">
        <f t="shared" si="19"/>
        <v>9586.1528874208743</v>
      </c>
      <c r="T86" s="20">
        <f t="shared" si="23"/>
        <v>173.61</v>
      </c>
      <c r="U86" s="15">
        <f t="shared" si="24"/>
        <v>161.19</v>
      </c>
      <c r="V86" s="15">
        <f t="shared" si="26"/>
        <v>334.8</v>
      </c>
      <c r="W86" s="13">
        <v>0</v>
      </c>
      <c r="X86" s="27">
        <f t="shared" si="25"/>
        <v>334.8</v>
      </c>
    </row>
    <row r="87" spans="1:24">
      <c r="A87" t="s">
        <v>1517</v>
      </c>
      <c r="B87" t="s">
        <v>181</v>
      </c>
      <c r="C87" t="s">
        <v>182</v>
      </c>
      <c r="D87" s="2" t="str">
        <f t="shared" si="20"/>
        <v>C</v>
      </c>
      <c r="E87" t="s">
        <v>1518</v>
      </c>
      <c r="F87">
        <f>VLOOKUP($B87&amp;F$5,'Source - Attributes'!$J:$K,2,FALSE)</f>
        <v>17804</v>
      </c>
      <c r="G87">
        <f>VLOOKUP($B87&amp;G$5,'Source - Attributes'!$J:$K,2,FALSE)</f>
        <v>17804</v>
      </c>
      <c r="H87">
        <f>VLOOKUP($B87&amp;H$5,'Source - Attributes'!$J:$K,2,FALSE)</f>
        <v>0</v>
      </c>
      <c r="I87">
        <v>0</v>
      </c>
      <c r="J87">
        <f>VLOOKUP($B87&amp;J$5,'Source - Attributes'!$J:$K,2,FALSE)</f>
        <v>19605</v>
      </c>
      <c r="K87">
        <f>VLOOKUP($B87&amp;K$5,'Source - Attributes'!$J:$K,2,FALSE)</f>
        <v>789.58</v>
      </c>
      <c r="L87" s="20">
        <f t="shared" si="14"/>
        <v>33381</v>
      </c>
      <c r="M87" s="15">
        <f t="shared" si="15"/>
        <v>909.21000000000015</v>
      </c>
      <c r="N87" s="66" t="str">
        <f t="shared" si="16"/>
        <v>2080</v>
      </c>
      <c r="O87" s="26">
        <f t="shared" si="21"/>
        <v>0.2</v>
      </c>
      <c r="P87" s="30">
        <f t="shared" si="22"/>
        <v>0.8</v>
      </c>
      <c r="Q87" s="20">
        <f t="shared" si="17"/>
        <v>33545.717435007537</v>
      </c>
      <c r="R87" s="15">
        <f t="shared" si="18"/>
        <v>6709.1434870015073</v>
      </c>
      <c r="S87" s="15">
        <f t="shared" si="19"/>
        <v>26836.573948006029</v>
      </c>
      <c r="T87" s="20">
        <f t="shared" si="23"/>
        <v>3578.37</v>
      </c>
      <c r="U87" s="15">
        <f t="shared" si="24"/>
        <v>23305.53</v>
      </c>
      <c r="V87" s="15">
        <f t="shared" si="26"/>
        <v>26883.899999999998</v>
      </c>
      <c r="W87" s="13">
        <v>0</v>
      </c>
      <c r="X87" s="27">
        <f t="shared" si="25"/>
        <v>26883.899999999998</v>
      </c>
    </row>
    <row r="88" spans="1:24">
      <c r="A88" t="s">
        <v>1519</v>
      </c>
      <c r="B88" t="s">
        <v>183</v>
      </c>
      <c r="C88" t="s">
        <v>182</v>
      </c>
      <c r="D88" s="2" t="str">
        <f t="shared" si="20"/>
        <v>M</v>
      </c>
      <c r="E88" t="s">
        <v>1520</v>
      </c>
      <c r="F88">
        <f>VLOOKUP($B88&amp;F$5,'Source - Attributes'!$J:$K,2,FALSE)</f>
        <v>12017</v>
      </c>
      <c r="G88">
        <f>VLOOKUP($B88&amp;G$5,'Source - Attributes'!$J:$K,2,FALSE)</f>
        <v>12017</v>
      </c>
      <c r="H88">
        <f>VLOOKUP($B88&amp;H$5,'Source - Attributes'!$J:$K,2,FALSE)</f>
        <v>0</v>
      </c>
      <c r="I88">
        <v>0</v>
      </c>
      <c r="J88">
        <f>VLOOKUP($B88&amp;J$5,'Source - Attributes'!$J:$K,2,FALSE)</f>
        <v>0</v>
      </c>
      <c r="K88">
        <f>VLOOKUP($B88&amp;K$5,'Source - Attributes'!$J:$K,2,FALSE)</f>
        <v>82.07</v>
      </c>
      <c r="L88" s="20">
        <f t="shared" si="14"/>
        <v>33381</v>
      </c>
      <c r="M88" s="15">
        <f t="shared" si="15"/>
        <v>909.21000000000015</v>
      </c>
      <c r="N88" s="66" t="str">
        <f t="shared" si="16"/>
        <v>2080</v>
      </c>
      <c r="O88" s="26">
        <f t="shared" si="21"/>
        <v>0.2</v>
      </c>
      <c r="P88" s="30">
        <f t="shared" si="22"/>
        <v>0.8</v>
      </c>
      <c r="Q88" s="20">
        <f t="shared" si="17"/>
        <v>33545.717435007537</v>
      </c>
      <c r="R88" s="15">
        <f t="shared" si="18"/>
        <v>6709.1434870015073</v>
      </c>
      <c r="S88" s="15">
        <f t="shared" si="19"/>
        <v>26836.573948006029</v>
      </c>
      <c r="T88" s="20">
        <f t="shared" si="23"/>
        <v>2415.2600000000002</v>
      </c>
      <c r="U88" s="15">
        <f t="shared" si="24"/>
        <v>2422.41</v>
      </c>
      <c r="V88" s="15">
        <f t="shared" si="26"/>
        <v>4837.67</v>
      </c>
      <c r="W88" s="13">
        <v>0</v>
      </c>
      <c r="X88" s="27">
        <f t="shared" si="25"/>
        <v>4837.67</v>
      </c>
    </row>
    <row r="89" spans="1:24">
      <c r="A89" t="s">
        <v>1521</v>
      </c>
      <c r="B89" t="s">
        <v>185</v>
      </c>
      <c r="C89" t="s">
        <v>182</v>
      </c>
      <c r="D89" s="2" t="str">
        <f t="shared" si="20"/>
        <v>M</v>
      </c>
      <c r="E89" t="s">
        <v>1522</v>
      </c>
      <c r="F89">
        <f>VLOOKUP($B89&amp;F$5,'Source - Attributes'!$J:$K,2,FALSE)</f>
        <v>65</v>
      </c>
      <c r="G89">
        <f>VLOOKUP($B89&amp;G$5,'Source - Attributes'!$J:$K,2,FALSE)</f>
        <v>65</v>
      </c>
      <c r="H89">
        <f>VLOOKUP($B89&amp;H$5,'Source - Attributes'!$J:$K,2,FALSE)</f>
        <v>0</v>
      </c>
      <c r="I89">
        <v>0</v>
      </c>
      <c r="J89">
        <f>VLOOKUP($B89&amp;J$5,'Source - Attributes'!$J:$K,2,FALSE)</f>
        <v>0</v>
      </c>
      <c r="K89">
        <f>VLOOKUP($B89&amp;K$5,'Source - Attributes'!$J:$K,2,FALSE)</f>
        <v>1.54</v>
      </c>
      <c r="L89" s="20">
        <f t="shared" si="14"/>
        <v>33381</v>
      </c>
      <c r="M89" s="15">
        <f t="shared" si="15"/>
        <v>909.21000000000015</v>
      </c>
      <c r="N89" s="66" t="str">
        <f t="shared" si="16"/>
        <v>2080</v>
      </c>
      <c r="O89" s="26">
        <f t="shared" si="21"/>
        <v>0.2</v>
      </c>
      <c r="P89" s="30">
        <f t="shared" si="22"/>
        <v>0.8</v>
      </c>
      <c r="Q89" s="20">
        <f t="shared" si="17"/>
        <v>33545.717435007537</v>
      </c>
      <c r="R89" s="15">
        <f t="shared" si="18"/>
        <v>6709.1434870015073</v>
      </c>
      <c r="S89" s="15">
        <f t="shared" si="19"/>
        <v>26836.573948006029</v>
      </c>
      <c r="T89" s="20">
        <f t="shared" si="23"/>
        <v>13.06</v>
      </c>
      <c r="U89" s="15">
        <f t="shared" si="24"/>
        <v>45.46</v>
      </c>
      <c r="V89" s="15">
        <f t="shared" si="26"/>
        <v>58.52</v>
      </c>
      <c r="W89" s="13">
        <v>0</v>
      </c>
      <c r="X89" s="27">
        <f t="shared" si="25"/>
        <v>58.52</v>
      </c>
    </row>
    <row r="90" spans="1:24">
      <c r="A90" t="s">
        <v>1523</v>
      </c>
      <c r="B90" t="s">
        <v>187</v>
      </c>
      <c r="C90" t="s">
        <v>182</v>
      </c>
      <c r="D90" s="2" t="str">
        <f t="shared" si="20"/>
        <v>M</v>
      </c>
      <c r="E90" t="s">
        <v>1524</v>
      </c>
      <c r="F90">
        <f>VLOOKUP($B90&amp;F$5,'Source - Attributes'!$J:$K,2,FALSE)</f>
        <v>176</v>
      </c>
      <c r="G90">
        <f>VLOOKUP($B90&amp;G$5,'Source - Attributes'!$J:$K,2,FALSE)</f>
        <v>176</v>
      </c>
      <c r="H90">
        <f>VLOOKUP($B90&amp;H$5,'Source - Attributes'!$J:$K,2,FALSE)</f>
        <v>0</v>
      </c>
      <c r="I90">
        <v>0</v>
      </c>
      <c r="J90">
        <f>VLOOKUP($B90&amp;J$5,'Source - Attributes'!$J:$K,2,FALSE)</f>
        <v>0</v>
      </c>
      <c r="K90">
        <f>VLOOKUP($B90&amp;K$5,'Source - Attributes'!$J:$K,2,FALSE)</f>
        <v>1.59</v>
      </c>
      <c r="L90" s="20">
        <f t="shared" si="14"/>
        <v>33381</v>
      </c>
      <c r="M90" s="15">
        <f t="shared" si="15"/>
        <v>909.21000000000015</v>
      </c>
      <c r="N90" s="66" t="str">
        <f t="shared" si="16"/>
        <v>2080</v>
      </c>
      <c r="O90" s="26">
        <f t="shared" si="21"/>
        <v>0.2</v>
      </c>
      <c r="P90" s="30">
        <f t="shared" si="22"/>
        <v>0.8</v>
      </c>
      <c r="Q90" s="20">
        <f t="shared" si="17"/>
        <v>33545.717435007537</v>
      </c>
      <c r="R90" s="15">
        <f t="shared" si="18"/>
        <v>6709.1434870015073</v>
      </c>
      <c r="S90" s="15">
        <f t="shared" si="19"/>
        <v>26836.573948006029</v>
      </c>
      <c r="T90" s="20">
        <f t="shared" si="23"/>
        <v>35.369999999999997</v>
      </c>
      <c r="U90" s="15">
        <f t="shared" si="24"/>
        <v>46.93</v>
      </c>
      <c r="V90" s="15">
        <f t="shared" si="26"/>
        <v>82.3</v>
      </c>
      <c r="W90" s="13">
        <v>0</v>
      </c>
      <c r="X90" s="27">
        <f t="shared" si="25"/>
        <v>82.3</v>
      </c>
    </row>
    <row r="91" spans="1:24">
      <c r="A91" t="s">
        <v>1525</v>
      </c>
      <c r="B91" t="s">
        <v>189</v>
      </c>
      <c r="C91" t="s">
        <v>182</v>
      </c>
      <c r="D91" s="2" t="str">
        <f t="shared" si="20"/>
        <v>M</v>
      </c>
      <c r="E91" t="s">
        <v>1526</v>
      </c>
      <c r="F91">
        <f>VLOOKUP($B91&amp;F$5,'Source - Attributes'!$J:$K,2,FALSE)</f>
        <v>631</v>
      </c>
      <c r="G91">
        <f>VLOOKUP($B91&amp;G$5,'Source - Attributes'!$J:$K,2,FALSE)</f>
        <v>631</v>
      </c>
      <c r="H91">
        <f>VLOOKUP($B91&amp;H$5,'Source - Attributes'!$J:$K,2,FALSE)</f>
        <v>0</v>
      </c>
      <c r="I91">
        <v>0</v>
      </c>
      <c r="J91">
        <f>VLOOKUP($B91&amp;J$5,'Source - Attributes'!$J:$K,2,FALSE)</f>
        <v>0</v>
      </c>
      <c r="K91">
        <f>VLOOKUP($B91&amp;K$5,'Source - Attributes'!$J:$K,2,FALSE)</f>
        <v>9.2200000000000006</v>
      </c>
      <c r="L91" s="20">
        <f t="shared" si="14"/>
        <v>33381</v>
      </c>
      <c r="M91" s="15">
        <f t="shared" si="15"/>
        <v>909.21000000000015</v>
      </c>
      <c r="N91" s="66" t="str">
        <f t="shared" si="16"/>
        <v>2080</v>
      </c>
      <c r="O91" s="26">
        <f t="shared" si="21"/>
        <v>0.2</v>
      </c>
      <c r="P91" s="30">
        <f t="shared" si="22"/>
        <v>0.8</v>
      </c>
      <c r="Q91" s="20">
        <f t="shared" si="17"/>
        <v>33545.717435007537</v>
      </c>
      <c r="R91" s="15">
        <f t="shared" si="18"/>
        <v>6709.1434870015073</v>
      </c>
      <c r="S91" s="15">
        <f t="shared" si="19"/>
        <v>26836.573948006029</v>
      </c>
      <c r="T91" s="20">
        <f t="shared" si="23"/>
        <v>126.82</v>
      </c>
      <c r="U91" s="15">
        <f t="shared" si="24"/>
        <v>272.14</v>
      </c>
      <c r="V91" s="15">
        <f t="shared" si="26"/>
        <v>398.96</v>
      </c>
      <c r="W91" s="13">
        <v>0</v>
      </c>
      <c r="X91" s="27">
        <f t="shared" si="25"/>
        <v>398.96</v>
      </c>
    </row>
    <row r="92" spans="1:24">
      <c r="A92" t="s">
        <v>1527</v>
      </c>
      <c r="B92" t="s">
        <v>193</v>
      </c>
      <c r="C92" t="s">
        <v>182</v>
      </c>
      <c r="D92" s="2" t="str">
        <f t="shared" si="20"/>
        <v>M</v>
      </c>
      <c r="E92" t="s">
        <v>1528</v>
      </c>
      <c r="F92">
        <f>VLOOKUP($B92&amp;F$5,'Source - Attributes'!$J:$K,2,FALSE)</f>
        <v>792</v>
      </c>
      <c r="G92">
        <f>VLOOKUP($B92&amp;G$5,'Source - Attributes'!$J:$K,2,FALSE)</f>
        <v>792</v>
      </c>
      <c r="H92">
        <f>VLOOKUP($B92&amp;H$5,'Source - Attributes'!$J:$K,2,FALSE)</f>
        <v>0</v>
      </c>
      <c r="I92">
        <v>0</v>
      </c>
      <c r="J92">
        <f>VLOOKUP($B92&amp;J$5,'Source - Attributes'!$J:$K,2,FALSE)</f>
        <v>0</v>
      </c>
      <c r="K92">
        <f>VLOOKUP($B92&amp;K$5,'Source - Attributes'!$J:$K,2,FALSE)</f>
        <v>9.77</v>
      </c>
      <c r="L92" s="20">
        <f t="shared" si="14"/>
        <v>33381</v>
      </c>
      <c r="M92" s="15">
        <f t="shared" si="15"/>
        <v>909.21000000000015</v>
      </c>
      <c r="N92" s="66" t="str">
        <f t="shared" si="16"/>
        <v>2080</v>
      </c>
      <c r="O92" s="26">
        <f t="shared" si="21"/>
        <v>0.2</v>
      </c>
      <c r="P92" s="30">
        <f t="shared" si="22"/>
        <v>0.8</v>
      </c>
      <c r="Q92" s="20">
        <f t="shared" si="17"/>
        <v>33545.717435007537</v>
      </c>
      <c r="R92" s="15">
        <f t="shared" si="18"/>
        <v>6709.1434870015073</v>
      </c>
      <c r="S92" s="15">
        <f t="shared" si="19"/>
        <v>26836.573948006029</v>
      </c>
      <c r="T92" s="20">
        <f t="shared" si="23"/>
        <v>159.18</v>
      </c>
      <c r="U92" s="15">
        <f t="shared" si="24"/>
        <v>288.37</v>
      </c>
      <c r="V92" s="15">
        <f t="shared" si="26"/>
        <v>447.55</v>
      </c>
      <c r="W92" s="13">
        <v>0</v>
      </c>
      <c r="X92" s="27">
        <f t="shared" si="25"/>
        <v>447.55</v>
      </c>
    </row>
    <row r="93" spans="1:24">
      <c r="A93" t="s">
        <v>1529</v>
      </c>
      <c r="B93" t="s">
        <v>194</v>
      </c>
      <c r="C93" t="s">
        <v>182</v>
      </c>
      <c r="D93" s="2" t="str">
        <f t="shared" si="20"/>
        <v>M</v>
      </c>
      <c r="E93" t="s">
        <v>1530</v>
      </c>
      <c r="F93">
        <f>VLOOKUP($B93&amp;F$5,'Source - Attributes'!$J:$K,2,FALSE)</f>
        <v>1397</v>
      </c>
      <c r="G93">
        <f>VLOOKUP($B93&amp;G$5,'Source - Attributes'!$J:$K,2,FALSE)</f>
        <v>1397</v>
      </c>
      <c r="H93">
        <f>VLOOKUP($B93&amp;H$5,'Source - Attributes'!$J:$K,2,FALSE)</f>
        <v>0</v>
      </c>
      <c r="I93">
        <v>0</v>
      </c>
      <c r="J93">
        <f>VLOOKUP($B93&amp;J$5,'Source - Attributes'!$J:$K,2,FALSE)</f>
        <v>0</v>
      </c>
      <c r="K93">
        <f>VLOOKUP($B93&amp;K$5,'Source - Attributes'!$J:$K,2,FALSE)</f>
        <v>11.49</v>
      </c>
      <c r="L93" s="20">
        <f t="shared" si="14"/>
        <v>33381</v>
      </c>
      <c r="M93" s="15">
        <f t="shared" si="15"/>
        <v>909.21000000000015</v>
      </c>
      <c r="N93" s="66" t="str">
        <f t="shared" si="16"/>
        <v>2080</v>
      </c>
      <c r="O93" s="26">
        <f t="shared" si="21"/>
        <v>0.2</v>
      </c>
      <c r="P93" s="30">
        <f t="shared" si="22"/>
        <v>0.8</v>
      </c>
      <c r="Q93" s="20">
        <f t="shared" si="17"/>
        <v>33545.717435007537</v>
      </c>
      <c r="R93" s="15">
        <f t="shared" si="18"/>
        <v>6709.1434870015073</v>
      </c>
      <c r="S93" s="15">
        <f t="shared" si="19"/>
        <v>26836.573948006029</v>
      </c>
      <c r="T93" s="20">
        <f t="shared" si="23"/>
        <v>280.77999999999997</v>
      </c>
      <c r="U93" s="15">
        <f t="shared" si="24"/>
        <v>339.14</v>
      </c>
      <c r="V93" s="15">
        <f t="shared" si="26"/>
        <v>619.91999999999996</v>
      </c>
      <c r="W93" s="13">
        <v>0</v>
      </c>
      <c r="X93" s="27">
        <f t="shared" si="25"/>
        <v>619.91999999999996</v>
      </c>
    </row>
    <row r="94" spans="1:24">
      <c r="A94" t="s">
        <v>1531</v>
      </c>
      <c r="B94" t="s">
        <v>196</v>
      </c>
      <c r="C94" t="s">
        <v>182</v>
      </c>
      <c r="D94" s="2" t="str">
        <f t="shared" si="20"/>
        <v>M</v>
      </c>
      <c r="E94" t="s">
        <v>1532</v>
      </c>
      <c r="F94">
        <f>VLOOKUP($B94&amp;F$5,'Source - Attributes'!$J:$K,2,FALSE)</f>
        <v>499</v>
      </c>
      <c r="G94">
        <f>VLOOKUP($B94&amp;G$5,'Source - Attributes'!$J:$K,2,FALSE)</f>
        <v>499</v>
      </c>
      <c r="H94">
        <f>VLOOKUP($B94&amp;H$5,'Source - Attributes'!$J:$K,2,FALSE)</f>
        <v>0</v>
      </c>
      <c r="I94">
        <v>0</v>
      </c>
      <c r="J94">
        <f>VLOOKUP($B94&amp;J$5,'Source - Attributes'!$J:$K,2,FALSE)</f>
        <v>0</v>
      </c>
      <c r="K94">
        <f>VLOOKUP($B94&amp;K$5,'Source - Attributes'!$J:$K,2,FALSE)</f>
        <v>3.95</v>
      </c>
      <c r="L94" s="20">
        <f t="shared" si="14"/>
        <v>33381</v>
      </c>
      <c r="M94" s="15">
        <f t="shared" si="15"/>
        <v>909.21000000000015</v>
      </c>
      <c r="N94" s="66" t="str">
        <f t="shared" si="16"/>
        <v>2080</v>
      </c>
      <c r="O94" s="26">
        <f t="shared" si="21"/>
        <v>0.2</v>
      </c>
      <c r="P94" s="30">
        <f t="shared" si="22"/>
        <v>0.8</v>
      </c>
      <c r="Q94" s="20">
        <f t="shared" si="17"/>
        <v>33545.717435007537</v>
      </c>
      <c r="R94" s="15">
        <f t="shared" si="18"/>
        <v>6709.1434870015073</v>
      </c>
      <c r="S94" s="15">
        <f t="shared" si="19"/>
        <v>26836.573948006029</v>
      </c>
      <c r="T94" s="20">
        <f t="shared" si="23"/>
        <v>100.29</v>
      </c>
      <c r="U94" s="15">
        <f t="shared" si="24"/>
        <v>116.59</v>
      </c>
      <c r="V94" s="15">
        <f t="shared" si="26"/>
        <v>216.88</v>
      </c>
      <c r="W94" s="13">
        <v>0</v>
      </c>
      <c r="X94" s="27">
        <f t="shared" si="25"/>
        <v>216.88</v>
      </c>
    </row>
    <row r="95" spans="1:24">
      <c r="A95" t="s">
        <v>1533</v>
      </c>
      <c r="B95" t="s">
        <v>198</v>
      </c>
      <c r="C95" t="s">
        <v>199</v>
      </c>
      <c r="D95" s="2" t="str">
        <f t="shared" si="20"/>
        <v>C</v>
      </c>
      <c r="E95" t="s">
        <v>1534</v>
      </c>
      <c r="F95">
        <f>VLOOKUP($B95&amp;F$5,'Source - Attributes'!$J:$K,2,FALSE)</f>
        <v>34449</v>
      </c>
      <c r="G95">
        <f>VLOOKUP($B95&amp;G$5,'Source - Attributes'!$J:$K,2,FALSE)</f>
        <v>34449</v>
      </c>
      <c r="H95">
        <f>VLOOKUP($B95&amp;H$5,'Source - Attributes'!$J:$K,2,FALSE)</f>
        <v>0</v>
      </c>
      <c r="I95">
        <v>0</v>
      </c>
      <c r="J95">
        <f>VLOOKUP($B95&amp;J$5,'Source - Attributes'!$J:$K,2,FALSE)</f>
        <v>38046</v>
      </c>
      <c r="K95">
        <f>VLOOKUP($B95&amp;K$5,'Source - Attributes'!$J:$K,2,FALSE)</f>
        <v>502.45</v>
      </c>
      <c r="L95" s="20">
        <f t="shared" si="14"/>
        <v>50679</v>
      </c>
      <c r="M95" s="15">
        <f t="shared" si="15"/>
        <v>592.20999999999992</v>
      </c>
      <c r="N95" s="66" t="str">
        <f t="shared" si="16"/>
        <v>6040</v>
      </c>
      <c r="O95" s="26">
        <f t="shared" si="21"/>
        <v>0.6</v>
      </c>
      <c r="P95" s="30">
        <f t="shared" si="22"/>
        <v>0.4</v>
      </c>
      <c r="Q95" s="20">
        <f t="shared" si="17"/>
        <v>65099.738104172247</v>
      </c>
      <c r="R95" s="15">
        <f t="shared" si="18"/>
        <v>39059.842862503348</v>
      </c>
      <c r="S95" s="15">
        <f t="shared" si="19"/>
        <v>26039.895241668899</v>
      </c>
      <c r="T95" s="20">
        <f t="shared" si="23"/>
        <v>26550.89</v>
      </c>
      <c r="U95" s="15">
        <f t="shared" si="24"/>
        <v>22093.08</v>
      </c>
      <c r="V95" s="15">
        <f t="shared" si="26"/>
        <v>48643.97</v>
      </c>
      <c r="W95" s="13">
        <v>0</v>
      </c>
      <c r="X95" s="27">
        <f t="shared" si="25"/>
        <v>48643.97</v>
      </c>
    </row>
    <row r="96" spans="1:24">
      <c r="A96" t="s">
        <v>1535</v>
      </c>
      <c r="B96" t="s">
        <v>200</v>
      </c>
      <c r="C96" t="s">
        <v>199</v>
      </c>
      <c r="D96" s="2" t="str">
        <f t="shared" si="20"/>
        <v>M</v>
      </c>
      <c r="E96" t="s">
        <v>1536</v>
      </c>
      <c r="F96">
        <f>VLOOKUP($B96&amp;F$5,'Source - Attributes'!$J:$K,2,FALSE)</f>
        <v>5129</v>
      </c>
      <c r="G96">
        <f>VLOOKUP($B96&amp;G$5,'Source - Attributes'!$J:$K,2,FALSE)</f>
        <v>5129</v>
      </c>
      <c r="H96">
        <f>VLOOKUP($B96&amp;H$5,'Source - Attributes'!$J:$K,2,FALSE)</f>
        <v>0</v>
      </c>
      <c r="I96">
        <v>0</v>
      </c>
      <c r="J96">
        <f>VLOOKUP($B96&amp;J$5,'Source - Attributes'!$J:$K,2,FALSE)</f>
        <v>0</v>
      </c>
      <c r="K96">
        <f>VLOOKUP($B96&amp;K$5,'Source - Attributes'!$J:$K,2,FALSE)</f>
        <v>23.69</v>
      </c>
      <c r="L96" s="20">
        <f t="shared" si="14"/>
        <v>50679</v>
      </c>
      <c r="M96" s="15">
        <f t="shared" si="15"/>
        <v>592.20999999999992</v>
      </c>
      <c r="N96" s="66" t="str">
        <f t="shared" si="16"/>
        <v>6040</v>
      </c>
      <c r="O96" s="26">
        <f t="shared" si="21"/>
        <v>0.6</v>
      </c>
      <c r="P96" s="30">
        <f t="shared" si="22"/>
        <v>0.4</v>
      </c>
      <c r="Q96" s="20">
        <f t="shared" si="17"/>
        <v>65099.738104172247</v>
      </c>
      <c r="R96" s="15">
        <f t="shared" si="18"/>
        <v>39059.842862503348</v>
      </c>
      <c r="S96" s="15">
        <f t="shared" si="19"/>
        <v>26039.895241668899</v>
      </c>
      <c r="T96" s="20">
        <f t="shared" si="23"/>
        <v>3953.08</v>
      </c>
      <c r="U96" s="15">
        <f t="shared" si="24"/>
        <v>1041.67</v>
      </c>
      <c r="V96" s="15">
        <f t="shared" si="26"/>
        <v>4994.75</v>
      </c>
      <c r="W96" s="13">
        <v>0</v>
      </c>
      <c r="X96" s="27">
        <f t="shared" si="25"/>
        <v>4994.75</v>
      </c>
    </row>
    <row r="97" spans="1:24">
      <c r="A97" t="s">
        <v>1537</v>
      </c>
      <c r="B97" t="s">
        <v>202</v>
      </c>
      <c r="C97" t="s">
        <v>199</v>
      </c>
      <c r="D97" s="2" t="str">
        <f t="shared" si="20"/>
        <v>M</v>
      </c>
      <c r="E97" t="s">
        <v>1538</v>
      </c>
      <c r="F97">
        <f>VLOOKUP($B97&amp;F$5,'Source - Attributes'!$J:$K,2,FALSE)</f>
        <v>3479</v>
      </c>
      <c r="G97">
        <f>VLOOKUP($B97&amp;G$5,'Source - Attributes'!$J:$K,2,FALSE)</f>
        <v>3479</v>
      </c>
      <c r="H97">
        <f>VLOOKUP($B97&amp;H$5,'Source - Attributes'!$J:$K,2,FALSE)</f>
        <v>0</v>
      </c>
      <c r="I97">
        <v>0</v>
      </c>
      <c r="J97">
        <f>VLOOKUP($B97&amp;J$5,'Source - Attributes'!$J:$K,2,FALSE)</f>
        <v>0</v>
      </c>
      <c r="K97">
        <f>VLOOKUP($B97&amp;K$5,'Source - Attributes'!$J:$K,2,FALSE)</f>
        <v>19.5</v>
      </c>
      <c r="L97" s="20">
        <f t="shared" si="14"/>
        <v>50679</v>
      </c>
      <c r="M97" s="15">
        <f t="shared" si="15"/>
        <v>592.20999999999992</v>
      </c>
      <c r="N97" s="66" t="str">
        <f t="shared" si="16"/>
        <v>6040</v>
      </c>
      <c r="O97" s="26">
        <f t="shared" si="21"/>
        <v>0.6</v>
      </c>
      <c r="P97" s="30">
        <f t="shared" si="22"/>
        <v>0.4</v>
      </c>
      <c r="Q97" s="20">
        <f t="shared" si="17"/>
        <v>65099.738104172247</v>
      </c>
      <c r="R97" s="15">
        <f t="shared" si="18"/>
        <v>39059.842862503348</v>
      </c>
      <c r="S97" s="15">
        <f t="shared" si="19"/>
        <v>26039.895241668899</v>
      </c>
      <c r="T97" s="20">
        <f t="shared" si="23"/>
        <v>2681.37</v>
      </c>
      <c r="U97" s="15">
        <f t="shared" si="24"/>
        <v>857.43</v>
      </c>
      <c r="V97" s="15">
        <f t="shared" si="26"/>
        <v>3538.7999999999997</v>
      </c>
      <c r="W97" s="13">
        <v>0</v>
      </c>
      <c r="X97" s="27">
        <f t="shared" si="25"/>
        <v>3538.7999999999997</v>
      </c>
    </row>
    <row r="98" spans="1:24">
      <c r="A98" t="s">
        <v>1539</v>
      </c>
      <c r="B98" t="s">
        <v>204</v>
      </c>
      <c r="C98" t="s">
        <v>199</v>
      </c>
      <c r="D98" s="2" t="str">
        <f t="shared" si="20"/>
        <v>M</v>
      </c>
      <c r="E98" t="s">
        <v>1540</v>
      </c>
      <c r="F98">
        <f>VLOOKUP($B98&amp;F$5,'Source - Attributes'!$J:$K,2,FALSE)</f>
        <v>1360</v>
      </c>
      <c r="G98">
        <f>VLOOKUP($B98&amp;G$5,'Source - Attributes'!$J:$K,2,FALSE)</f>
        <v>1360</v>
      </c>
      <c r="H98">
        <f>VLOOKUP($B98&amp;H$5,'Source - Attributes'!$J:$K,2,FALSE)</f>
        <v>0</v>
      </c>
      <c r="I98">
        <v>0</v>
      </c>
      <c r="J98">
        <f>VLOOKUP($B98&amp;J$5,'Source - Attributes'!$J:$K,2,FALSE)</f>
        <v>0</v>
      </c>
      <c r="K98">
        <f>VLOOKUP($B98&amp;K$5,'Source - Attributes'!$J:$K,2,FALSE)</f>
        <v>7.22</v>
      </c>
      <c r="L98" s="20">
        <f t="shared" si="14"/>
        <v>50679</v>
      </c>
      <c r="M98" s="15">
        <f t="shared" si="15"/>
        <v>592.20999999999992</v>
      </c>
      <c r="N98" s="66" t="str">
        <f t="shared" si="16"/>
        <v>6040</v>
      </c>
      <c r="O98" s="26">
        <f t="shared" si="21"/>
        <v>0.6</v>
      </c>
      <c r="P98" s="30">
        <f t="shared" si="22"/>
        <v>0.4</v>
      </c>
      <c r="Q98" s="20">
        <f t="shared" si="17"/>
        <v>65099.738104172247</v>
      </c>
      <c r="R98" s="15">
        <f t="shared" si="18"/>
        <v>39059.842862503348</v>
      </c>
      <c r="S98" s="15">
        <f t="shared" si="19"/>
        <v>26039.895241668899</v>
      </c>
      <c r="T98" s="20">
        <f t="shared" si="23"/>
        <v>1048.19</v>
      </c>
      <c r="U98" s="15">
        <f t="shared" si="24"/>
        <v>317.47000000000003</v>
      </c>
      <c r="V98" s="15">
        <f t="shared" si="26"/>
        <v>1365.66</v>
      </c>
      <c r="W98" s="13">
        <v>0</v>
      </c>
      <c r="X98" s="27">
        <f t="shared" si="25"/>
        <v>1365.66</v>
      </c>
    </row>
    <row r="99" spans="1:24">
      <c r="A99" t="s">
        <v>1541</v>
      </c>
      <c r="B99" t="s">
        <v>206</v>
      </c>
      <c r="C99" t="s">
        <v>199</v>
      </c>
      <c r="D99" s="2" t="str">
        <f t="shared" si="20"/>
        <v>M</v>
      </c>
      <c r="E99" t="s">
        <v>1542</v>
      </c>
      <c r="F99">
        <f>VLOOKUP($B99&amp;F$5,'Source - Attributes'!$J:$K,2,FALSE)</f>
        <v>4602</v>
      </c>
      <c r="G99">
        <f>VLOOKUP($B99&amp;G$5,'Source - Attributes'!$J:$K,2,FALSE)</f>
        <v>4602</v>
      </c>
      <c r="H99">
        <f>VLOOKUP($B99&amp;H$5,'Source - Attributes'!$J:$K,2,FALSE)</f>
        <v>0</v>
      </c>
      <c r="I99">
        <v>0</v>
      </c>
      <c r="J99">
        <f>VLOOKUP($B99&amp;J$5,'Source - Attributes'!$J:$K,2,FALSE)</f>
        <v>0</v>
      </c>
      <c r="K99">
        <f>VLOOKUP($B99&amp;K$5,'Source - Attributes'!$J:$K,2,FALSE)</f>
        <v>23.42</v>
      </c>
      <c r="L99" s="20">
        <f t="shared" si="14"/>
        <v>50679</v>
      </c>
      <c r="M99" s="15">
        <f t="shared" si="15"/>
        <v>592.20999999999992</v>
      </c>
      <c r="N99" s="66" t="str">
        <f t="shared" si="16"/>
        <v>6040</v>
      </c>
      <c r="O99" s="26">
        <f t="shared" si="21"/>
        <v>0.6</v>
      </c>
      <c r="P99" s="30">
        <f t="shared" si="22"/>
        <v>0.4</v>
      </c>
      <c r="Q99" s="20">
        <f t="shared" si="17"/>
        <v>65099.738104172247</v>
      </c>
      <c r="R99" s="15">
        <f t="shared" si="18"/>
        <v>39059.842862503348</v>
      </c>
      <c r="S99" s="15">
        <f t="shared" si="19"/>
        <v>26039.895241668899</v>
      </c>
      <c r="T99" s="20">
        <f t="shared" si="23"/>
        <v>3546.9</v>
      </c>
      <c r="U99" s="15">
        <f t="shared" si="24"/>
        <v>1029.79</v>
      </c>
      <c r="V99" s="15">
        <f t="shared" si="26"/>
        <v>4576.6900000000005</v>
      </c>
      <c r="W99" s="13">
        <v>0</v>
      </c>
      <c r="X99" s="27">
        <f t="shared" si="25"/>
        <v>4576.6900000000005</v>
      </c>
    </row>
    <row r="100" spans="1:24">
      <c r="A100" t="s">
        <v>1543</v>
      </c>
      <c r="B100" t="s">
        <v>208</v>
      </c>
      <c r="C100" t="s">
        <v>199</v>
      </c>
      <c r="D100" s="2" t="str">
        <f t="shared" si="20"/>
        <v>M</v>
      </c>
      <c r="E100" t="s">
        <v>1544</v>
      </c>
      <c r="F100">
        <f>VLOOKUP($B100&amp;F$5,'Source - Attributes'!$J:$K,2,FALSE)</f>
        <v>675</v>
      </c>
      <c r="G100">
        <f>VLOOKUP($B100&amp;G$5,'Source - Attributes'!$J:$K,2,FALSE)</f>
        <v>675</v>
      </c>
      <c r="H100">
        <f>VLOOKUP($B100&amp;H$5,'Source - Attributes'!$J:$K,2,FALSE)</f>
        <v>0</v>
      </c>
      <c r="I100">
        <v>0</v>
      </c>
      <c r="J100">
        <f>VLOOKUP($B100&amp;J$5,'Source - Attributes'!$J:$K,2,FALSE)</f>
        <v>0</v>
      </c>
      <c r="K100">
        <f>VLOOKUP($B100&amp;K$5,'Source - Attributes'!$J:$K,2,FALSE)</f>
        <v>5.28</v>
      </c>
      <c r="L100" s="20">
        <f t="shared" si="14"/>
        <v>50679</v>
      </c>
      <c r="M100" s="15">
        <f t="shared" si="15"/>
        <v>592.20999999999992</v>
      </c>
      <c r="N100" s="66" t="str">
        <f t="shared" si="16"/>
        <v>6040</v>
      </c>
      <c r="O100" s="26">
        <f t="shared" si="21"/>
        <v>0.6</v>
      </c>
      <c r="P100" s="30">
        <f t="shared" si="22"/>
        <v>0.4</v>
      </c>
      <c r="Q100" s="20">
        <f t="shared" si="17"/>
        <v>65099.738104172247</v>
      </c>
      <c r="R100" s="15">
        <f t="shared" si="18"/>
        <v>39059.842862503348</v>
      </c>
      <c r="S100" s="15">
        <f t="shared" si="19"/>
        <v>26039.895241668899</v>
      </c>
      <c r="T100" s="20">
        <f t="shared" si="23"/>
        <v>520.24</v>
      </c>
      <c r="U100" s="15">
        <f t="shared" si="24"/>
        <v>232.17</v>
      </c>
      <c r="V100" s="15">
        <f t="shared" si="26"/>
        <v>752.41</v>
      </c>
      <c r="W100" s="13">
        <v>0</v>
      </c>
      <c r="X100" s="27">
        <f t="shared" si="25"/>
        <v>752.41</v>
      </c>
    </row>
    <row r="101" spans="1:24">
      <c r="A101" t="s">
        <v>1545</v>
      </c>
      <c r="B101" t="s">
        <v>210</v>
      </c>
      <c r="C101" t="s">
        <v>199</v>
      </c>
      <c r="D101" s="2" t="str">
        <f t="shared" si="20"/>
        <v>M</v>
      </c>
      <c r="E101" t="s">
        <v>1546</v>
      </c>
      <c r="F101">
        <f>VLOOKUP($B101&amp;F$5,'Source - Attributes'!$J:$K,2,FALSE)</f>
        <v>660</v>
      </c>
      <c r="G101">
        <f>VLOOKUP($B101&amp;G$5,'Source - Attributes'!$J:$K,2,FALSE)</f>
        <v>660</v>
      </c>
      <c r="H101">
        <f>VLOOKUP($B101&amp;H$5,'Source - Attributes'!$J:$K,2,FALSE)</f>
        <v>0</v>
      </c>
      <c r="I101">
        <v>0</v>
      </c>
      <c r="J101">
        <f>VLOOKUP($B101&amp;J$5,'Source - Attributes'!$J:$K,2,FALSE)</f>
        <v>0</v>
      </c>
      <c r="K101">
        <f>VLOOKUP($B101&amp;K$5,'Source - Attributes'!$J:$K,2,FALSE)</f>
        <v>8.8800000000000008</v>
      </c>
      <c r="L101" s="20">
        <f t="shared" si="14"/>
        <v>50679</v>
      </c>
      <c r="M101" s="15">
        <f t="shared" si="15"/>
        <v>592.20999999999992</v>
      </c>
      <c r="N101" s="66" t="str">
        <f t="shared" si="16"/>
        <v>6040</v>
      </c>
      <c r="O101" s="26">
        <f t="shared" si="21"/>
        <v>0.6</v>
      </c>
      <c r="P101" s="30">
        <f t="shared" si="22"/>
        <v>0.4</v>
      </c>
      <c r="Q101" s="20">
        <f t="shared" si="17"/>
        <v>65099.738104172247</v>
      </c>
      <c r="R101" s="15">
        <f t="shared" si="18"/>
        <v>39059.842862503348</v>
      </c>
      <c r="S101" s="15">
        <f t="shared" si="19"/>
        <v>26039.895241668899</v>
      </c>
      <c r="T101" s="20">
        <f t="shared" si="23"/>
        <v>508.68</v>
      </c>
      <c r="U101" s="15">
        <f t="shared" si="24"/>
        <v>390.46</v>
      </c>
      <c r="V101" s="15">
        <f t="shared" si="26"/>
        <v>899.14</v>
      </c>
      <c r="W101" s="13">
        <v>0</v>
      </c>
      <c r="X101" s="27">
        <f t="shared" si="25"/>
        <v>899.14</v>
      </c>
    </row>
    <row r="102" spans="1:24">
      <c r="A102" t="s">
        <v>1547</v>
      </c>
      <c r="B102" t="s">
        <v>212</v>
      </c>
      <c r="C102" t="s">
        <v>199</v>
      </c>
      <c r="D102" s="2" t="str">
        <f t="shared" si="20"/>
        <v>M</v>
      </c>
      <c r="E102" t="s">
        <v>1548</v>
      </c>
      <c r="F102">
        <f>VLOOKUP($B102&amp;F$5,'Source - Attributes'!$J:$K,2,FALSE)</f>
        <v>325</v>
      </c>
      <c r="G102">
        <f>VLOOKUP($B102&amp;G$5,'Source - Attributes'!$J:$K,2,FALSE)</f>
        <v>325</v>
      </c>
      <c r="H102">
        <f>VLOOKUP($B102&amp;H$5,'Source - Attributes'!$J:$K,2,FALSE)</f>
        <v>0</v>
      </c>
      <c r="I102">
        <v>0</v>
      </c>
      <c r="J102">
        <f>VLOOKUP($B102&amp;J$5,'Source - Attributes'!$J:$K,2,FALSE)</f>
        <v>0</v>
      </c>
      <c r="K102">
        <f>VLOOKUP($B102&amp;K$5,'Source - Attributes'!$J:$K,2,FALSE)</f>
        <v>1.77</v>
      </c>
      <c r="L102" s="20">
        <f t="shared" si="14"/>
        <v>50679</v>
      </c>
      <c r="M102" s="15">
        <f t="shared" si="15"/>
        <v>592.20999999999992</v>
      </c>
      <c r="N102" s="66" t="str">
        <f t="shared" si="16"/>
        <v>6040</v>
      </c>
      <c r="O102" s="26">
        <f t="shared" si="21"/>
        <v>0.6</v>
      </c>
      <c r="P102" s="30">
        <f t="shared" si="22"/>
        <v>0.4</v>
      </c>
      <c r="Q102" s="20">
        <f t="shared" si="17"/>
        <v>65099.738104172247</v>
      </c>
      <c r="R102" s="15">
        <f t="shared" si="18"/>
        <v>39059.842862503348</v>
      </c>
      <c r="S102" s="15">
        <f t="shared" si="19"/>
        <v>26039.895241668899</v>
      </c>
      <c r="T102" s="20">
        <f t="shared" si="23"/>
        <v>250.49</v>
      </c>
      <c r="U102" s="15">
        <f t="shared" si="24"/>
        <v>77.83</v>
      </c>
      <c r="V102" s="15">
        <f t="shared" si="26"/>
        <v>328.32</v>
      </c>
      <c r="W102" s="13">
        <v>0</v>
      </c>
      <c r="X102" s="27">
        <f t="shared" si="25"/>
        <v>328.32</v>
      </c>
    </row>
    <row r="103" spans="1:24">
      <c r="A103" t="s">
        <v>1549</v>
      </c>
      <c r="B103" t="s">
        <v>214</v>
      </c>
      <c r="C103" t="s">
        <v>215</v>
      </c>
      <c r="D103" s="2" t="str">
        <f t="shared" si="20"/>
        <v>C</v>
      </c>
      <c r="E103" t="s">
        <v>1550</v>
      </c>
      <c r="F103">
        <f>VLOOKUP($B103&amp;F$5,'Source - Attributes'!$J:$K,2,FALSE)</f>
        <v>11710</v>
      </c>
      <c r="G103">
        <f>VLOOKUP($B103&amp;G$5,'Source - Attributes'!$J:$K,2,FALSE)</f>
        <v>11710</v>
      </c>
      <c r="H103">
        <f>VLOOKUP($B103&amp;H$5,'Source - Attributes'!$J:$K,2,FALSE)</f>
        <v>0</v>
      </c>
      <c r="I103">
        <v>0</v>
      </c>
      <c r="J103">
        <f>VLOOKUP($B103&amp;J$5,'Source - Attributes'!$J:$K,2,FALSE)</f>
        <v>17827</v>
      </c>
      <c r="K103">
        <f>VLOOKUP($B103&amp;K$5,'Source - Attributes'!$J:$K,2,FALSE)</f>
        <v>635.02</v>
      </c>
      <c r="L103" s="20">
        <f t="shared" si="14"/>
        <v>26843</v>
      </c>
      <c r="M103" s="15">
        <f t="shared" si="15"/>
        <v>733.85</v>
      </c>
      <c r="N103" s="66" t="str">
        <f t="shared" si="16"/>
        <v>2080</v>
      </c>
      <c r="O103" s="26">
        <f t="shared" si="21"/>
        <v>0.2</v>
      </c>
      <c r="P103" s="30">
        <f t="shared" si="22"/>
        <v>0.8</v>
      </c>
      <c r="Q103" s="20">
        <f t="shared" si="17"/>
        <v>30503.417735979569</v>
      </c>
      <c r="R103" s="15">
        <f t="shared" si="18"/>
        <v>6100.6835471959139</v>
      </c>
      <c r="S103" s="15">
        <f t="shared" si="19"/>
        <v>24402.734188783656</v>
      </c>
      <c r="T103" s="20">
        <f t="shared" si="23"/>
        <v>2661.36</v>
      </c>
      <c r="U103" s="15">
        <f t="shared" si="24"/>
        <v>21116.34</v>
      </c>
      <c r="V103" s="15">
        <f t="shared" si="26"/>
        <v>23777.7</v>
      </c>
      <c r="W103" s="13">
        <v>0</v>
      </c>
      <c r="X103" s="27">
        <f t="shared" si="25"/>
        <v>23777.7</v>
      </c>
    </row>
    <row r="104" spans="1:24">
      <c r="A104" t="s">
        <v>1551</v>
      </c>
      <c r="B104" t="s">
        <v>216</v>
      </c>
      <c r="C104" t="s">
        <v>215</v>
      </c>
      <c r="D104" s="2" t="str">
        <f t="shared" si="20"/>
        <v>M</v>
      </c>
      <c r="E104" t="s">
        <v>1552</v>
      </c>
      <c r="F104">
        <f>VLOOKUP($B104&amp;F$5,'Source - Attributes'!$J:$K,2,FALSE)</f>
        <v>12312</v>
      </c>
      <c r="G104">
        <f>VLOOKUP($B104&amp;G$5,'Source - Attributes'!$J:$K,2,FALSE)</f>
        <v>12312</v>
      </c>
      <c r="H104">
        <f>VLOOKUP($B104&amp;H$5,'Source - Attributes'!$J:$K,2,FALSE)</f>
        <v>0</v>
      </c>
      <c r="I104">
        <v>0</v>
      </c>
      <c r="J104">
        <f>VLOOKUP($B104&amp;J$5,'Source - Attributes'!$J:$K,2,FALSE)</f>
        <v>0</v>
      </c>
      <c r="K104">
        <f>VLOOKUP($B104&amp;K$5,'Source - Attributes'!$J:$K,2,FALSE)</f>
        <v>73.19</v>
      </c>
      <c r="L104" s="20">
        <f t="shared" si="14"/>
        <v>26843</v>
      </c>
      <c r="M104" s="15">
        <f t="shared" si="15"/>
        <v>733.85</v>
      </c>
      <c r="N104" s="66" t="str">
        <f t="shared" si="16"/>
        <v>2080</v>
      </c>
      <c r="O104" s="26">
        <f t="shared" si="21"/>
        <v>0.2</v>
      </c>
      <c r="P104" s="30">
        <f t="shared" si="22"/>
        <v>0.8</v>
      </c>
      <c r="Q104" s="20">
        <f t="shared" si="17"/>
        <v>30503.417735979569</v>
      </c>
      <c r="R104" s="15">
        <f t="shared" si="18"/>
        <v>6100.6835471959139</v>
      </c>
      <c r="S104" s="15">
        <f t="shared" si="19"/>
        <v>24402.734188783656</v>
      </c>
      <c r="T104" s="20">
        <f t="shared" si="23"/>
        <v>2798.18</v>
      </c>
      <c r="U104" s="15">
        <f t="shared" si="24"/>
        <v>2433.79</v>
      </c>
      <c r="V104" s="15">
        <f t="shared" si="26"/>
        <v>5231.9699999999993</v>
      </c>
      <c r="W104" s="13">
        <v>0</v>
      </c>
      <c r="X104" s="27">
        <f t="shared" si="25"/>
        <v>5231.9699999999993</v>
      </c>
    </row>
    <row r="105" spans="1:24">
      <c r="A105" t="s">
        <v>1553</v>
      </c>
      <c r="B105" t="s">
        <v>218</v>
      </c>
      <c r="C105" t="s">
        <v>215</v>
      </c>
      <c r="D105" s="2" t="str">
        <f t="shared" si="20"/>
        <v>M</v>
      </c>
      <c r="E105" t="s">
        <v>1554</v>
      </c>
      <c r="F105">
        <f>VLOOKUP($B105&amp;F$5,'Source - Attributes'!$J:$K,2,FALSE)</f>
        <v>149</v>
      </c>
      <c r="G105">
        <f>VLOOKUP($B105&amp;G$5,'Source - Attributes'!$J:$K,2,FALSE)</f>
        <v>149</v>
      </c>
      <c r="H105">
        <f>VLOOKUP($B105&amp;H$5,'Source - Attributes'!$J:$K,2,FALSE)</f>
        <v>0</v>
      </c>
      <c r="I105">
        <v>0</v>
      </c>
      <c r="J105">
        <f>VLOOKUP($B105&amp;J$5,'Source - Attributes'!$J:$K,2,FALSE)</f>
        <v>0</v>
      </c>
      <c r="K105">
        <f>VLOOKUP($B105&amp;K$5,'Source - Attributes'!$J:$K,2,FALSE)</f>
        <v>3.96</v>
      </c>
      <c r="L105" s="20">
        <f t="shared" si="14"/>
        <v>26843</v>
      </c>
      <c r="M105" s="15">
        <f t="shared" si="15"/>
        <v>733.85</v>
      </c>
      <c r="N105" s="66" t="str">
        <f t="shared" si="16"/>
        <v>2080</v>
      </c>
      <c r="O105" s="26">
        <f t="shared" si="21"/>
        <v>0.2</v>
      </c>
      <c r="P105" s="30">
        <f t="shared" si="22"/>
        <v>0.8</v>
      </c>
      <c r="Q105" s="20">
        <f t="shared" si="17"/>
        <v>30503.417735979569</v>
      </c>
      <c r="R105" s="15">
        <f t="shared" si="18"/>
        <v>6100.6835471959139</v>
      </c>
      <c r="S105" s="15">
        <f t="shared" si="19"/>
        <v>24402.734188783656</v>
      </c>
      <c r="T105" s="20">
        <f t="shared" si="23"/>
        <v>33.86</v>
      </c>
      <c r="U105" s="15">
        <f t="shared" si="24"/>
        <v>131.68</v>
      </c>
      <c r="V105" s="15">
        <f t="shared" si="26"/>
        <v>165.54000000000002</v>
      </c>
      <c r="W105" s="13">
        <v>0</v>
      </c>
      <c r="X105" s="27">
        <f t="shared" si="25"/>
        <v>165.54000000000002</v>
      </c>
    </row>
    <row r="106" spans="1:24">
      <c r="A106" t="s">
        <v>1555</v>
      </c>
      <c r="B106" t="s">
        <v>220</v>
      </c>
      <c r="C106" t="s">
        <v>215</v>
      </c>
      <c r="D106" s="2" t="str">
        <f t="shared" si="20"/>
        <v>M</v>
      </c>
      <c r="E106" t="s">
        <v>1556</v>
      </c>
      <c r="F106">
        <f>VLOOKUP($B106&amp;F$5,'Source - Attributes'!$J:$K,2,FALSE)</f>
        <v>319</v>
      </c>
      <c r="G106">
        <f>VLOOKUP($B106&amp;G$5,'Source - Attributes'!$J:$K,2,FALSE)</f>
        <v>319</v>
      </c>
      <c r="H106">
        <f>VLOOKUP($B106&amp;H$5,'Source - Attributes'!$J:$K,2,FALSE)</f>
        <v>0</v>
      </c>
      <c r="I106">
        <v>0</v>
      </c>
      <c r="J106">
        <f>VLOOKUP($B106&amp;J$5,'Source - Attributes'!$J:$K,2,FALSE)</f>
        <v>0</v>
      </c>
      <c r="K106">
        <f>VLOOKUP($B106&amp;K$5,'Source - Attributes'!$J:$K,2,FALSE)</f>
        <v>3.98</v>
      </c>
      <c r="L106" s="20">
        <f t="shared" si="14"/>
        <v>26843</v>
      </c>
      <c r="M106" s="15">
        <f t="shared" si="15"/>
        <v>733.85</v>
      </c>
      <c r="N106" s="66" t="str">
        <f t="shared" si="16"/>
        <v>2080</v>
      </c>
      <c r="O106" s="26">
        <f t="shared" si="21"/>
        <v>0.2</v>
      </c>
      <c r="P106" s="30">
        <f t="shared" si="22"/>
        <v>0.8</v>
      </c>
      <c r="Q106" s="20">
        <f t="shared" si="17"/>
        <v>30503.417735979569</v>
      </c>
      <c r="R106" s="15">
        <f t="shared" si="18"/>
        <v>6100.6835471959139</v>
      </c>
      <c r="S106" s="15">
        <f t="shared" si="19"/>
        <v>24402.734188783656</v>
      </c>
      <c r="T106" s="20">
        <f t="shared" si="23"/>
        <v>72.5</v>
      </c>
      <c r="U106" s="15">
        <f t="shared" si="24"/>
        <v>132.35</v>
      </c>
      <c r="V106" s="15">
        <f t="shared" si="26"/>
        <v>204.85</v>
      </c>
      <c r="W106" s="13">
        <v>0</v>
      </c>
      <c r="X106" s="27">
        <f t="shared" si="25"/>
        <v>204.85</v>
      </c>
    </row>
    <row r="107" spans="1:24">
      <c r="A107" t="s">
        <v>1557</v>
      </c>
      <c r="B107" t="s">
        <v>222</v>
      </c>
      <c r="C107" t="s">
        <v>215</v>
      </c>
      <c r="D107" s="2" t="str">
        <f t="shared" si="20"/>
        <v>M</v>
      </c>
      <c r="E107" t="s">
        <v>1558</v>
      </c>
      <c r="F107">
        <f>VLOOKUP($B107&amp;F$5,'Source - Attributes'!$J:$K,2,FALSE)</f>
        <v>960</v>
      </c>
      <c r="G107">
        <f>VLOOKUP($B107&amp;G$5,'Source - Attributes'!$J:$K,2,FALSE)</f>
        <v>960</v>
      </c>
      <c r="H107">
        <f>VLOOKUP($B107&amp;H$5,'Source - Attributes'!$J:$K,2,FALSE)</f>
        <v>0</v>
      </c>
      <c r="I107">
        <v>0</v>
      </c>
      <c r="J107">
        <f>VLOOKUP($B107&amp;J$5,'Source - Attributes'!$J:$K,2,FALSE)</f>
        <v>0</v>
      </c>
      <c r="K107">
        <f>VLOOKUP($B107&amp;K$5,'Source - Attributes'!$J:$K,2,FALSE)</f>
        <v>7.05</v>
      </c>
      <c r="L107" s="20">
        <f t="shared" si="14"/>
        <v>26843</v>
      </c>
      <c r="M107" s="15">
        <f t="shared" si="15"/>
        <v>733.85</v>
      </c>
      <c r="N107" s="66" t="str">
        <f t="shared" si="16"/>
        <v>2080</v>
      </c>
      <c r="O107" s="26">
        <f t="shared" si="21"/>
        <v>0.2</v>
      </c>
      <c r="P107" s="30">
        <f t="shared" si="22"/>
        <v>0.8</v>
      </c>
      <c r="Q107" s="20">
        <f t="shared" si="17"/>
        <v>30503.417735979569</v>
      </c>
      <c r="R107" s="15">
        <f t="shared" si="18"/>
        <v>6100.6835471959139</v>
      </c>
      <c r="S107" s="15">
        <f t="shared" si="19"/>
        <v>24402.734188783656</v>
      </c>
      <c r="T107" s="20">
        <f t="shared" si="23"/>
        <v>218.18</v>
      </c>
      <c r="U107" s="15">
        <f t="shared" si="24"/>
        <v>234.43</v>
      </c>
      <c r="V107" s="15">
        <f t="shared" si="26"/>
        <v>452.61</v>
      </c>
      <c r="W107" s="13">
        <v>0</v>
      </c>
      <c r="X107" s="27">
        <f t="shared" si="25"/>
        <v>452.61</v>
      </c>
    </row>
    <row r="108" spans="1:24">
      <c r="A108" t="s">
        <v>1559</v>
      </c>
      <c r="B108" t="s">
        <v>224</v>
      </c>
      <c r="C108" t="s">
        <v>215</v>
      </c>
      <c r="D108" s="2" t="str">
        <f t="shared" si="20"/>
        <v>M</v>
      </c>
      <c r="E108" t="s">
        <v>1560</v>
      </c>
      <c r="F108">
        <f>VLOOKUP($B108&amp;F$5,'Source - Attributes'!$J:$K,2,FALSE)</f>
        <v>1393</v>
      </c>
      <c r="G108">
        <f>VLOOKUP($B108&amp;G$5,'Source - Attributes'!$J:$K,2,FALSE)</f>
        <v>1393</v>
      </c>
      <c r="H108">
        <f>VLOOKUP($B108&amp;H$5,'Source - Attributes'!$J:$K,2,FALSE)</f>
        <v>0</v>
      </c>
      <c r="I108">
        <v>0</v>
      </c>
      <c r="J108">
        <f>VLOOKUP($B108&amp;J$5,'Source - Attributes'!$J:$K,2,FALSE)</f>
        <v>0</v>
      </c>
      <c r="K108">
        <f>VLOOKUP($B108&amp;K$5,'Source - Attributes'!$J:$K,2,FALSE)</f>
        <v>10.65</v>
      </c>
      <c r="L108" s="20">
        <f t="shared" si="14"/>
        <v>26843</v>
      </c>
      <c r="M108" s="15">
        <f t="shared" si="15"/>
        <v>733.85</v>
      </c>
      <c r="N108" s="66" t="str">
        <f t="shared" si="16"/>
        <v>2080</v>
      </c>
      <c r="O108" s="26">
        <f t="shared" si="21"/>
        <v>0.2</v>
      </c>
      <c r="P108" s="30">
        <f t="shared" si="22"/>
        <v>0.8</v>
      </c>
      <c r="Q108" s="20">
        <f t="shared" si="17"/>
        <v>30503.417735979569</v>
      </c>
      <c r="R108" s="15">
        <f t="shared" si="18"/>
        <v>6100.6835471959139</v>
      </c>
      <c r="S108" s="15">
        <f t="shared" si="19"/>
        <v>24402.734188783656</v>
      </c>
      <c r="T108" s="20">
        <f t="shared" si="23"/>
        <v>316.58999999999997</v>
      </c>
      <c r="U108" s="15">
        <f t="shared" si="24"/>
        <v>354.14</v>
      </c>
      <c r="V108" s="15">
        <f t="shared" si="26"/>
        <v>670.73</v>
      </c>
      <c r="W108" s="13">
        <v>0</v>
      </c>
      <c r="X108" s="27">
        <f t="shared" si="25"/>
        <v>670.73</v>
      </c>
    </row>
    <row r="109" spans="1:24">
      <c r="A109" t="s">
        <v>1561</v>
      </c>
      <c r="B109" t="s">
        <v>226</v>
      </c>
      <c r="C109" t="s">
        <v>227</v>
      </c>
      <c r="D109" s="2" t="str">
        <f t="shared" si="20"/>
        <v>C</v>
      </c>
      <c r="E109" t="s">
        <v>1562</v>
      </c>
      <c r="F109">
        <f>VLOOKUP($B109&amp;F$5,'Source - Attributes'!$J:$K,2,FALSE)</f>
        <v>16792</v>
      </c>
      <c r="G109">
        <f>VLOOKUP($B109&amp;G$5,'Source - Attributes'!$J:$K,2,FALSE)</f>
        <v>16792</v>
      </c>
      <c r="H109">
        <f>VLOOKUP($B109&amp;H$5,'Source - Attributes'!$J:$K,2,FALSE)</f>
        <v>0</v>
      </c>
      <c r="I109">
        <v>0</v>
      </c>
      <c r="J109">
        <f>VLOOKUP($B109&amp;J$5,'Source - Attributes'!$J:$K,2,FALSE)</f>
        <v>31034</v>
      </c>
      <c r="K109">
        <f>VLOOKUP($B109&amp;K$5,'Source - Attributes'!$J:$K,2,FALSE)</f>
        <v>705.74</v>
      </c>
      <c r="L109" s="20">
        <f t="shared" si="14"/>
        <v>43390</v>
      </c>
      <c r="M109" s="15">
        <f t="shared" si="15"/>
        <v>867.3</v>
      </c>
      <c r="N109" s="66" t="str">
        <f t="shared" si="16"/>
        <v>2080</v>
      </c>
      <c r="O109" s="26">
        <f t="shared" si="21"/>
        <v>0.2</v>
      </c>
      <c r="P109" s="30">
        <f t="shared" si="22"/>
        <v>0.8</v>
      </c>
      <c r="Q109" s="20">
        <f t="shared" si="17"/>
        <v>53101.647277634482</v>
      </c>
      <c r="R109" s="15">
        <f t="shared" si="18"/>
        <v>10620.329455526897</v>
      </c>
      <c r="S109" s="15">
        <f t="shared" si="19"/>
        <v>42481.317822107587</v>
      </c>
      <c r="T109" s="20">
        <f t="shared" si="23"/>
        <v>4110.08</v>
      </c>
      <c r="U109" s="15">
        <f t="shared" si="24"/>
        <v>34567.93</v>
      </c>
      <c r="V109" s="15">
        <f t="shared" si="26"/>
        <v>38678.01</v>
      </c>
      <c r="W109" s="13">
        <v>0</v>
      </c>
      <c r="X109" s="27">
        <f t="shared" si="25"/>
        <v>38678.01</v>
      </c>
    </row>
    <row r="110" spans="1:24">
      <c r="A110" t="s">
        <v>1563</v>
      </c>
      <c r="B110" t="s">
        <v>228</v>
      </c>
      <c r="C110" t="s">
        <v>227</v>
      </c>
      <c r="D110" s="2" t="str">
        <f t="shared" si="20"/>
        <v>M</v>
      </c>
      <c r="E110" t="s">
        <v>1564</v>
      </c>
      <c r="F110">
        <f>VLOOKUP($B110&amp;F$5,'Source - Attributes'!$J:$K,2,FALSE)</f>
        <v>13412</v>
      </c>
      <c r="G110">
        <f>VLOOKUP($B110&amp;G$5,'Source - Attributes'!$J:$K,2,FALSE)</f>
        <v>13412</v>
      </c>
      <c r="H110">
        <f>VLOOKUP($B110&amp;H$5,'Source - Attributes'!$J:$K,2,FALSE)</f>
        <v>0</v>
      </c>
      <c r="I110">
        <v>0</v>
      </c>
      <c r="J110">
        <f>VLOOKUP($B110&amp;J$5,'Source - Attributes'!$J:$K,2,FALSE)</f>
        <v>0</v>
      </c>
      <c r="K110">
        <f>VLOOKUP($B110&amp;K$5,'Source - Attributes'!$J:$K,2,FALSE)</f>
        <v>81.489999999999995</v>
      </c>
      <c r="L110" s="20">
        <f t="shared" si="14"/>
        <v>43390</v>
      </c>
      <c r="M110" s="15">
        <f t="shared" si="15"/>
        <v>867.3</v>
      </c>
      <c r="N110" s="66" t="str">
        <f t="shared" si="16"/>
        <v>2080</v>
      </c>
      <c r="O110" s="26">
        <f t="shared" si="21"/>
        <v>0.2</v>
      </c>
      <c r="P110" s="30">
        <f t="shared" si="22"/>
        <v>0.8</v>
      </c>
      <c r="Q110" s="20">
        <f t="shared" si="17"/>
        <v>53101.647277634482</v>
      </c>
      <c r="R110" s="15">
        <f t="shared" si="18"/>
        <v>10620.329455526897</v>
      </c>
      <c r="S110" s="15">
        <f t="shared" si="19"/>
        <v>42481.317822107587</v>
      </c>
      <c r="T110" s="20">
        <f t="shared" si="23"/>
        <v>3282.78</v>
      </c>
      <c r="U110" s="15">
        <f t="shared" si="24"/>
        <v>3991.47</v>
      </c>
      <c r="V110" s="15">
        <f t="shared" si="26"/>
        <v>7274.25</v>
      </c>
      <c r="W110" s="13">
        <v>0</v>
      </c>
      <c r="X110" s="27">
        <f t="shared" si="25"/>
        <v>7274.25</v>
      </c>
    </row>
    <row r="111" spans="1:24">
      <c r="A111" t="s">
        <v>1565</v>
      </c>
      <c r="B111" t="s">
        <v>230</v>
      </c>
      <c r="C111" t="s">
        <v>227</v>
      </c>
      <c r="D111" s="2" t="str">
        <f t="shared" si="20"/>
        <v>M</v>
      </c>
      <c r="E111" t="s">
        <v>1566</v>
      </c>
      <c r="F111">
        <f>VLOOKUP($B111&amp;F$5,'Source - Attributes'!$J:$K,2,FALSE)</f>
        <v>6542</v>
      </c>
      <c r="G111">
        <f>VLOOKUP($B111&amp;G$5,'Source - Attributes'!$J:$K,2,FALSE)</f>
        <v>6542</v>
      </c>
      <c r="H111">
        <f>VLOOKUP($B111&amp;H$5,'Source - Attributes'!$J:$K,2,FALSE)</f>
        <v>0</v>
      </c>
      <c r="I111">
        <v>0</v>
      </c>
      <c r="J111">
        <f>VLOOKUP($B111&amp;J$5,'Source - Attributes'!$J:$K,2,FALSE)</f>
        <v>0</v>
      </c>
      <c r="K111">
        <f>VLOOKUP($B111&amp;K$5,'Source - Attributes'!$J:$K,2,FALSE)</f>
        <v>32.32</v>
      </c>
      <c r="L111" s="20">
        <f t="shared" si="14"/>
        <v>43390</v>
      </c>
      <c r="M111" s="15">
        <f t="shared" si="15"/>
        <v>867.3</v>
      </c>
      <c r="N111" s="66" t="str">
        <f t="shared" si="16"/>
        <v>2080</v>
      </c>
      <c r="O111" s="26">
        <f t="shared" si="21"/>
        <v>0.2</v>
      </c>
      <c r="P111" s="30">
        <f t="shared" si="22"/>
        <v>0.8</v>
      </c>
      <c r="Q111" s="20">
        <f t="shared" si="17"/>
        <v>53101.647277634482</v>
      </c>
      <c r="R111" s="15">
        <f t="shared" si="18"/>
        <v>10620.329455526897</v>
      </c>
      <c r="S111" s="15">
        <f t="shared" si="19"/>
        <v>42481.317822107587</v>
      </c>
      <c r="T111" s="20">
        <f t="shared" si="23"/>
        <v>1601.25</v>
      </c>
      <c r="U111" s="15">
        <f t="shared" si="24"/>
        <v>1583.07</v>
      </c>
      <c r="V111" s="15">
        <f t="shared" si="26"/>
        <v>3184.3199999999997</v>
      </c>
      <c r="W111" s="13">
        <v>0</v>
      </c>
      <c r="X111" s="27">
        <f t="shared" si="25"/>
        <v>3184.3199999999997</v>
      </c>
    </row>
    <row r="112" spans="1:24">
      <c r="A112" t="s">
        <v>1567</v>
      </c>
      <c r="B112" t="s">
        <v>232</v>
      </c>
      <c r="C112" t="s">
        <v>227</v>
      </c>
      <c r="D112" s="2" t="str">
        <f t="shared" si="20"/>
        <v>M</v>
      </c>
      <c r="E112" t="s">
        <v>1568</v>
      </c>
      <c r="F112">
        <f>VLOOKUP($B112&amp;F$5,'Source - Attributes'!$J:$K,2,FALSE)</f>
        <v>2635</v>
      </c>
      <c r="G112">
        <f>VLOOKUP($B112&amp;G$5,'Source - Attributes'!$J:$K,2,FALSE)</f>
        <v>2635</v>
      </c>
      <c r="H112">
        <f>VLOOKUP($B112&amp;H$5,'Source - Attributes'!$J:$K,2,FALSE)</f>
        <v>0</v>
      </c>
      <c r="I112">
        <v>0</v>
      </c>
      <c r="J112">
        <f>VLOOKUP($B112&amp;J$5,'Source - Attributes'!$J:$K,2,FALSE)</f>
        <v>0</v>
      </c>
      <c r="K112">
        <f>VLOOKUP($B112&amp;K$5,'Source - Attributes'!$J:$K,2,FALSE)</f>
        <v>15.06</v>
      </c>
      <c r="L112" s="20">
        <f t="shared" si="14"/>
        <v>43390</v>
      </c>
      <c r="M112" s="15">
        <f t="shared" si="15"/>
        <v>867.3</v>
      </c>
      <c r="N112" s="66" t="str">
        <f t="shared" si="16"/>
        <v>2080</v>
      </c>
      <c r="O112" s="26">
        <f t="shared" si="21"/>
        <v>0.2</v>
      </c>
      <c r="P112" s="30">
        <f t="shared" si="22"/>
        <v>0.8</v>
      </c>
      <c r="Q112" s="20">
        <f t="shared" si="17"/>
        <v>53101.647277634482</v>
      </c>
      <c r="R112" s="15">
        <f t="shared" si="18"/>
        <v>10620.329455526897</v>
      </c>
      <c r="S112" s="15">
        <f t="shared" si="19"/>
        <v>42481.317822107587</v>
      </c>
      <c r="T112" s="20">
        <f t="shared" si="23"/>
        <v>644.95000000000005</v>
      </c>
      <c r="U112" s="15">
        <f t="shared" si="24"/>
        <v>737.66</v>
      </c>
      <c r="V112" s="15">
        <f t="shared" si="26"/>
        <v>1382.6100000000001</v>
      </c>
      <c r="W112" s="13">
        <v>0</v>
      </c>
      <c r="X112" s="27">
        <f t="shared" si="25"/>
        <v>1382.6100000000001</v>
      </c>
    </row>
    <row r="113" spans="1:24">
      <c r="A113" t="s">
        <v>1569</v>
      </c>
      <c r="B113" t="s">
        <v>234</v>
      </c>
      <c r="C113" t="s">
        <v>227</v>
      </c>
      <c r="D113" s="2" t="str">
        <f t="shared" si="20"/>
        <v>M</v>
      </c>
      <c r="E113" t="s">
        <v>1570</v>
      </c>
      <c r="F113">
        <f>VLOOKUP($B113&amp;F$5,'Source - Attributes'!$J:$K,2,FALSE)</f>
        <v>213</v>
      </c>
      <c r="G113">
        <f>VLOOKUP($B113&amp;G$5,'Source - Attributes'!$J:$K,2,FALSE)</f>
        <v>213</v>
      </c>
      <c r="H113">
        <f>VLOOKUP($B113&amp;H$5,'Source - Attributes'!$J:$K,2,FALSE)</f>
        <v>0</v>
      </c>
      <c r="I113">
        <v>0</v>
      </c>
      <c r="J113">
        <f>VLOOKUP($B113&amp;J$5,'Source - Attributes'!$J:$K,2,FALSE)</f>
        <v>0</v>
      </c>
      <c r="K113">
        <f>VLOOKUP($B113&amp;K$5,'Source - Attributes'!$J:$K,2,FALSE)</f>
        <v>1.93</v>
      </c>
      <c r="L113" s="20">
        <f t="shared" si="14"/>
        <v>43390</v>
      </c>
      <c r="M113" s="15">
        <f t="shared" si="15"/>
        <v>867.3</v>
      </c>
      <c r="N113" s="66" t="str">
        <f t="shared" si="16"/>
        <v>2080</v>
      </c>
      <c r="O113" s="26">
        <f t="shared" si="21"/>
        <v>0.2</v>
      </c>
      <c r="P113" s="30">
        <f t="shared" si="22"/>
        <v>0.8</v>
      </c>
      <c r="Q113" s="20">
        <f t="shared" si="17"/>
        <v>53101.647277634482</v>
      </c>
      <c r="R113" s="15">
        <f t="shared" si="18"/>
        <v>10620.329455526897</v>
      </c>
      <c r="S113" s="15">
        <f t="shared" si="19"/>
        <v>42481.317822107587</v>
      </c>
      <c r="T113" s="20">
        <f t="shared" si="23"/>
        <v>52.13</v>
      </c>
      <c r="U113" s="15">
        <f t="shared" si="24"/>
        <v>94.53</v>
      </c>
      <c r="V113" s="15">
        <f t="shared" si="26"/>
        <v>146.66</v>
      </c>
      <c r="W113" s="13">
        <v>0</v>
      </c>
      <c r="X113" s="27">
        <f t="shared" si="25"/>
        <v>146.66</v>
      </c>
    </row>
    <row r="114" spans="1:24">
      <c r="A114" t="s">
        <v>1571</v>
      </c>
      <c r="B114" t="s">
        <v>236</v>
      </c>
      <c r="C114" t="s">
        <v>227</v>
      </c>
      <c r="D114" s="2" t="str">
        <f t="shared" si="20"/>
        <v>M</v>
      </c>
      <c r="E114" t="s">
        <v>1572</v>
      </c>
      <c r="F114">
        <f>VLOOKUP($B114&amp;F$5,'Source - Attributes'!$J:$K,2,FALSE)</f>
        <v>1026</v>
      </c>
      <c r="G114">
        <f>VLOOKUP($B114&amp;G$5,'Source - Attributes'!$J:$K,2,FALSE)</f>
        <v>1026</v>
      </c>
      <c r="H114">
        <f>VLOOKUP($B114&amp;H$5,'Source - Attributes'!$J:$K,2,FALSE)</f>
        <v>0</v>
      </c>
      <c r="I114">
        <v>0</v>
      </c>
      <c r="J114">
        <f>VLOOKUP($B114&amp;J$5,'Source - Attributes'!$J:$K,2,FALSE)</f>
        <v>0</v>
      </c>
      <c r="K114">
        <f>VLOOKUP($B114&amp;K$5,'Source - Attributes'!$J:$K,2,FALSE)</f>
        <v>11.36</v>
      </c>
      <c r="L114" s="20">
        <f t="shared" si="14"/>
        <v>43390</v>
      </c>
      <c r="M114" s="15">
        <f t="shared" si="15"/>
        <v>867.3</v>
      </c>
      <c r="N114" s="66" t="str">
        <f t="shared" si="16"/>
        <v>2080</v>
      </c>
      <c r="O114" s="26">
        <f t="shared" si="21"/>
        <v>0.2</v>
      </c>
      <c r="P114" s="30">
        <f t="shared" si="22"/>
        <v>0.8</v>
      </c>
      <c r="Q114" s="20">
        <f t="shared" si="17"/>
        <v>53101.647277634482</v>
      </c>
      <c r="R114" s="15">
        <f t="shared" si="18"/>
        <v>10620.329455526897</v>
      </c>
      <c r="S114" s="15">
        <f t="shared" si="19"/>
        <v>42481.317822107587</v>
      </c>
      <c r="T114" s="20">
        <f t="shared" si="23"/>
        <v>251.13</v>
      </c>
      <c r="U114" s="15">
        <f t="shared" si="24"/>
        <v>556.42999999999995</v>
      </c>
      <c r="V114" s="15">
        <f t="shared" si="26"/>
        <v>807.56</v>
      </c>
      <c r="W114" s="13">
        <v>0</v>
      </c>
      <c r="X114" s="27">
        <f t="shared" si="25"/>
        <v>807.56</v>
      </c>
    </row>
    <row r="115" spans="1:24">
      <c r="A115" t="s">
        <v>1573</v>
      </c>
      <c r="B115" t="s">
        <v>238</v>
      </c>
      <c r="C115" t="s">
        <v>227</v>
      </c>
      <c r="D115" s="2" t="str">
        <f t="shared" si="20"/>
        <v>M</v>
      </c>
      <c r="E115" t="s">
        <v>1574</v>
      </c>
      <c r="F115">
        <f>VLOOKUP($B115&amp;F$5,'Source - Attributes'!$J:$K,2,FALSE)</f>
        <v>236</v>
      </c>
      <c r="G115">
        <f>VLOOKUP($B115&amp;G$5,'Source - Attributes'!$J:$K,2,FALSE)</f>
        <v>236</v>
      </c>
      <c r="H115">
        <f>VLOOKUP($B115&amp;H$5,'Source - Attributes'!$J:$K,2,FALSE)</f>
        <v>0</v>
      </c>
      <c r="I115">
        <v>0</v>
      </c>
      <c r="J115">
        <f>VLOOKUP($B115&amp;J$5,'Source - Attributes'!$J:$K,2,FALSE)</f>
        <v>0</v>
      </c>
      <c r="K115">
        <f>VLOOKUP($B115&amp;K$5,'Source - Attributes'!$J:$K,2,FALSE)</f>
        <v>1.91</v>
      </c>
      <c r="L115" s="20">
        <f t="shared" si="14"/>
        <v>43390</v>
      </c>
      <c r="M115" s="15">
        <f t="shared" si="15"/>
        <v>867.3</v>
      </c>
      <c r="N115" s="66" t="str">
        <f t="shared" si="16"/>
        <v>2080</v>
      </c>
      <c r="O115" s="26">
        <f t="shared" si="21"/>
        <v>0.2</v>
      </c>
      <c r="P115" s="30">
        <f t="shared" si="22"/>
        <v>0.8</v>
      </c>
      <c r="Q115" s="20">
        <f t="shared" si="17"/>
        <v>53101.647277634482</v>
      </c>
      <c r="R115" s="15">
        <f t="shared" si="18"/>
        <v>10620.329455526897</v>
      </c>
      <c r="S115" s="15">
        <f t="shared" si="19"/>
        <v>42481.317822107587</v>
      </c>
      <c r="T115" s="20">
        <f t="shared" si="23"/>
        <v>57.76</v>
      </c>
      <c r="U115" s="15">
        <f t="shared" si="24"/>
        <v>93.55</v>
      </c>
      <c r="V115" s="15">
        <f t="shared" si="26"/>
        <v>151.31</v>
      </c>
      <c r="W115" s="13">
        <v>0</v>
      </c>
      <c r="X115" s="27">
        <f t="shared" si="25"/>
        <v>151.31</v>
      </c>
    </row>
    <row r="116" spans="1:24">
      <c r="A116" t="s">
        <v>1575</v>
      </c>
      <c r="B116" t="s">
        <v>240</v>
      </c>
      <c r="C116" t="s">
        <v>227</v>
      </c>
      <c r="D116" s="2" t="str">
        <f t="shared" si="20"/>
        <v>M</v>
      </c>
      <c r="E116" t="s">
        <v>1576</v>
      </c>
      <c r="F116">
        <f>VLOOKUP($B116&amp;F$5,'Source - Attributes'!$J:$K,2,FALSE)</f>
        <v>418</v>
      </c>
      <c r="G116">
        <f>VLOOKUP($B116&amp;G$5,'Source - Attributes'!$J:$K,2,FALSE)</f>
        <v>418</v>
      </c>
      <c r="H116">
        <f>VLOOKUP($B116&amp;H$5,'Source - Attributes'!$J:$K,2,FALSE)</f>
        <v>0</v>
      </c>
      <c r="I116">
        <v>0</v>
      </c>
      <c r="J116">
        <f>VLOOKUP($B116&amp;J$5,'Source - Attributes'!$J:$K,2,FALSE)</f>
        <v>0</v>
      </c>
      <c r="K116">
        <f>VLOOKUP($B116&amp;K$5,'Source - Attributes'!$J:$K,2,FALSE)</f>
        <v>2.5</v>
      </c>
      <c r="L116" s="20">
        <f t="shared" si="14"/>
        <v>43390</v>
      </c>
      <c r="M116" s="15">
        <f t="shared" si="15"/>
        <v>867.3</v>
      </c>
      <c r="N116" s="66" t="str">
        <f t="shared" si="16"/>
        <v>2080</v>
      </c>
      <c r="O116" s="26">
        <f t="shared" si="21"/>
        <v>0.2</v>
      </c>
      <c r="P116" s="30">
        <f t="shared" si="22"/>
        <v>0.8</v>
      </c>
      <c r="Q116" s="20">
        <f t="shared" si="17"/>
        <v>53101.647277634482</v>
      </c>
      <c r="R116" s="15">
        <f t="shared" si="18"/>
        <v>10620.329455526897</v>
      </c>
      <c r="S116" s="15">
        <f t="shared" si="19"/>
        <v>42481.317822107587</v>
      </c>
      <c r="T116" s="20">
        <f t="shared" si="23"/>
        <v>102.31</v>
      </c>
      <c r="U116" s="15">
        <f t="shared" si="24"/>
        <v>122.45</v>
      </c>
      <c r="V116" s="15">
        <f t="shared" si="26"/>
        <v>224.76</v>
      </c>
      <c r="W116" s="13">
        <v>0</v>
      </c>
      <c r="X116" s="27">
        <f t="shared" si="25"/>
        <v>224.76</v>
      </c>
    </row>
    <row r="117" spans="1:24">
      <c r="A117" t="s">
        <v>1577</v>
      </c>
      <c r="B117" t="s">
        <v>242</v>
      </c>
      <c r="C117" t="s">
        <v>227</v>
      </c>
      <c r="D117" s="2" t="str">
        <f t="shared" si="20"/>
        <v>M</v>
      </c>
      <c r="E117" t="s">
        <v>1578</v>
      </c>
      <c r="F117">
        <f>VLOOKUP($B117&amp;F$5,'Source - Attributes'!$J:$K,2,FALSE)</f>
        <v>2116</v>
      </c>
      <c r="G117">
        <f>VLOOKUP($B117&amp;G$5,'Source - Attributes'!$J:$K,2,FALSE)</f>
        <v>2116</v>
      </c>
      <c r="H117">
        <f>VLOOKUP($B117&amp;H$5,'Source - Attributes'!$J:$K,2,FALSE)</f>
        <v>0</v>
      </c>
      <c r="I117">
        <v>0</v>
      </c>
      <c r="J117">
        <f>VLOOKUP($B117&amp;J$5,'Source - Attributes'!$J:$K,2,FALSE)</f>
        <v>0</v>
      </c>
      <c r="K117">
        <f>VLOOKUP($B117&amp;K$5,'Source - Attributes'!$J:$K,2,FALSE)</f>
        <v>14.99</v>
      </c>
      <c r="L117" s="20">
        <f t="shared" si="14"/>
        <v>43390</v>
      </c>
      <c r="M117" s="15">
        <f t="shared" si="15"/>
        <v>867.3</v>
      </c>
      <c r="N117" s="66" t="str">
        <f t="shared" si="16"/>
        <v>2080</v>
      </c>
      <c r="O117" s="26">
        <f t="shared" si="21"/>
        <v>0.2</v>
      </c>
      <c r="P117" s="30">
        <f t="shared" si="22"/>
        <v>0.8</v>
      </c>
      <c r="Q117" s="20">
        <f t="shared" si="17"/>
        <v>53101.647277634482</v>
      </c>
      <c r="R117" s="15">
        <f t="shared" si="18"/>
        <v>10620.329455526897</v>
      </c>
      <c r="S117" s="15">
        <f t="shared" si="19"/>
        <v>42481.317822107587</v>
      </c>
      <c r="T117" s="20">
        <f t="shared" si="23"/>
        <v>517.91999999999996</v>
      </c>
      <c r="U117" s="15">
        <f t="shared" si="24"/>
        <v>734.23</v>
      </c>
      <c r="V117" s="15">
        <f t="shared" si="26"/>
        <v>1252.1500000000001</v>
      </c>
      <c r="W117" s="13">
        <v>0</v>
      </c>
      <c r="X117" s="27">
        <f t="shared" si="25"/>
        <v>1252.1500000000001</v>
      </c>
    </row>
    <row r="118" spans="1:24">
      <c r="A118" t="s">
        <v>1579</v>
      </c>
      <c r="B118" t="s">
        <v>244</v>
      </c>
      <c r="C118" t="s">
        <v>245</v>
      </c>
      <c r="D118" s="2" t="str">
        <f t="shared" si="20"/>
        <v>C</v>
      </c>
      <c r="E118" t="s">
        <v>1580</v>
      </c>
      <c r="F118">
        <f>VLOOKUP($B118&amp;F$5,'Source - Attributes'!$J:$K,2,FALSE)</f>
        <v>28256</v>
      </c>
      <c r="G118">
        <f>VLOOKUP($B118&amp;G$5,'Source - Attributes'!$J:$K,2,FALSE)</f>
        <v>28256</v>
      </c>
      <c r="H118">
        <f>VLOOKUP($B118&amp;H$5,'Source - Attributes'!$J:$K,2,FALSE)</f>
        <v>0</v>
      </c>
      <c r="I118">
        <v>0</v>
      </c>
      <c r="J118">
        <f>VLOOKUP($B118&amp;J$5,'Source - Attributes'!$J:$K,2,FALSE)</f>
        <v>65369</v>
      </c>
      <c r="K118">
        <f>VLOOKUP($B118&amp;K$5,'Source - Attributes'!$J:$K,2,FALSE)</f>
        <v>785.62</v>
      </c>
      <c r="L118" s="20">
        <f t="shared" si="14"/>
        <v>112082</v>
      </c>
      <c r="M118" s="15">
        <f t="shared" si="15"/>
        <v>1261.6899999999998</v>
      </c>
      <c r="N118" s="66" t="str">
        <f t="shared" si="16"/>
        <v>6040</v>
      </c>
      <c r="O118" s="26">
        <f t="shared" si="21"/>
        <v>0.6</v>
      </c>
      <c r="P118" s="30">
        <f t="shared" si="22"/>
        <v>0.4</v>
      </c>
      <c r="Q118" s="20">
        <f t="shared" si="17"/>
        <v>111851.56863091089</v>
      </c>
      <c r="R118" s="15">
        <f t="shared" si="18"/>
        <v>67110.941178546535</v>
      </c>
      <c r="S118" s="15">
        <f t="shared" si="19"/>
        <v>44740.627452364359</v>
      </c>
      <c r="T118" s="20">
        <f t="shared" si="23"/>
        <v>16918.740000000002</v>
      </c>
      <c r="U118" s="15">
        <f t="shared" si="24"/>
        <v>27858.77</v>
      </c>
      <c r="V118" s="15">
        <f t="shared" si="26"/>
        <v>44777.51</v>
      </c>
      <c r="W118" s="13">
        <v>0</v>
      </c>
      <c r="X118" s="27">
        <f t="shared" si="25"/>
        <v>44777.51</v>
      </c>
    </row>
    <row r="119" spans="1:24">
      <c r="A119" t="s">
        <v>1581</v>
      </c>
      <c r="B119" t="s">
        <v>246</v>
      </c>
      <c r="C119" t="s">
        <v>245</v>
      </c>
      <c r="D119" s="2" t="str">
        <f t="shared" si="20"/>
        <v>M</v>
      </c>
      <c r="E119" t="s">
        <v>1582</v>
      </c>
      <c r="F119">
        <f>VLOOKUP($B119&amp;F$5,'Source - Attributes'!$J:$K,2,FALSE)</f>
        <v>65194</v>
      </c>
      <c r="G119">
        <f>VLOOKUP($B119&amp;G$5,'Source - Attributes'!$J:$K,2,FALSE)</f>
        <v>65194</v>
      </c>
      <c r="H119">
        <f>VLOOKUP($B119&amp;H$5,'Source - Attributes'!$J:$K,2,FALSE)</f>
        <v>0</v>
      </c>
      <c r="I119">
        <v>0</v>
      </c>
      <c r="J119">
        <f>VLOOKUP($B119&amp;J$5,'Source - Attributes'!$J:$K,2,FALSE)</f>
        <v>0</v>
      </c>
      <c r="K119">
        <f>VLOOKUP($B119&amp;K$5,'Source - Attributes'!$J:$K,2,FALSE)</f>
        <v>349.33</v>
      </c>
      <c r="L119" s="20">
        <f t="shared" si="14"/>
        <v>112082</v>
      </c>
      <c r="M119" s="15">
        <f t="shared" si="15"/>
        <v>1261.6899999999998</v>
      </c>
      <c r="N119" s="66" t="str">
        <f t="shared" si="16"/>
        <v>6040</v>
      </c>
      <c r="O119" s="26">
        <f t="shared" si="21"/>
        <v>0.6</v>
      </c>
      <c r="P119" s="30">
        <f t="shared" si="22"/>
        <v>0.4</v>
      </c>
      <c r="Q119" s="20">
        <f t="shared" si="17"/>
        <v>111851.56863091089</v>
      </c>
      <c r="R119" s="15">
        <f t="shared" si="18"/>
        <v>67110.941178546535</v>
      </c>
      <c r="S119" s="15">
        <f t="shared" si="19"/>
        <v>44740.627452364359</v>
      </c>
      <c r="T119" s="20">
        <f t="shared" si="23"/>
        <v>39035.980000000003</v>
      </c>
      <c r="U119" s="15">
        <f t="shared" si="24"/>
        <v>12387.55</v>
      </c>
      <c r="V119" s="15">
        <f t="shared" si="26"/>
        <v>51423.53</v>
      </c>
      <c r="W119" s="13">
        <v>0</v>
      </c>
      <c r="X119" s="27">
        <f t="shared" si="25"/>
        <v>51423.53</v>
      </c>
    </row>
    <row r="120" spans="1:24">
      <c r="A120" t="s">
        <v>1583</v>
      </c>
      <c r="B120" t="s">
        <v>248</v>
      </c>
      <c r="C120" t="s">
        <v>245</v>
      </c>
      <c r="D120" s="2" t="str">
        <f t="shared" si="20"/>
        <v>M</v>
      </c>
      <c r="E120" t="s">
        <v>1584</v>
      </c>
      <c r="F120">
        <f>VLOOKUP($B120&amp;F$5,'Source - Attributes'!$J:$K,2,FALSE)</f>
        <v>2295</v>
      </c>
      <c r="G120">
        <f>VLOOKUP($B120&amp;G$5,'Source - Attributes'!$J:$K,2,FALSE)</f>
        <v>2295</v>
      </c>
      <c r="H120">
        <f>VLOOKUP($B120&amp;H$5,'Source - Attributes'!$J:$K,2,FALSE)</f>
        <v>0</v>
      </c>
      <c r="I120">
        <v>0</v>
      </c>
      <c r="J120">
        <f>VLOOKUP($B120&amp;J$5,'Source - Attributes'!$J:$K,2,FALSE)</f>
        <v>0</v>
      </c>
      <c r="K120">
        <f>VLOOKUP($B120&amp;K$5,'Source - Attributes'!$J:$K,2,FALSE)</f>
        <v>14.08</v>
      </c>
      <c r="L120" s="20">
        <f t="shared" si="14"/>
        <v>112082</v>
      </c>
      <c r="M120" s="15">
        <f t="shared" si="15"/>
        <v>1261.6899999999998</v>
      </c>
      <c r="N120" s="66" t="str">
        <f t="shared" si="16"/>
        <v>6040</v>
      </c>
      <c r="O120" s="26">
        <f t="shared" si="21"/>
        <v>0.6</v>
      </c>
      <c r="P120" s="30">
        <f t="shared" si="22"/>
        <v>0.4</v>
      </c>
      <c r="Q120" s="20">
        <f t="shared" si="17"/>
        <v>111851.56863091089</v>
      </c>
      <c r="R120" s="15">
        <f t="shared" si="18"/>
        <v>67110.941178546535</v>
      </c>
      <c r="S120" s="15">
        <f t="shared" si="19"/>
        <v>44740.627452364359</v>
      </c>
      <c r="T120" s="20">
        <f t="shared" si="23"/>
        <v>1374.17</v>
      </c>
      <c r="U120" s="15">
        <f t="shared" si="24"/>
        <v>499.29</v>
      </c>
      <c r="V120" s="15">
        <f t="shared" si="26"/>
        <v>1873.46</v>
      </c>
      <c r="W120" s="13">
        <v>0</v>
      </c>
      <c r="X120" s="27">
        <f t="shared" si="25"/>
        <v>1873.46</v>
      </c>
    </row>
    <row r="121" spans="1:24">
      <c r="A121" t="s">
        <v>1585</v>
      </c>
      <c r="B121" t="s">
        <v>250</v>
      </c>
      <c r="C121" t="s">
        <v>245</v>
      </c>
      <c r="D121" s="2" t="str">
        <f t="shared" si="20"/>
        <v>M</v>
      </c>
      <c r="E121" t="s">
        <v>1586</v>
      </c>
      <c r="F121">
        <f>VLOOKUP($B121&amp;F$5,'Source - Attributes'!$J:$K,2,FALSE)</f>
        <v>1595</v>
      </c>
      <c r="G121">
        <f>VLOOKUP($B121&amp;G$5,'Source - Attributes'!$J:$K,2,FALSE)</f>
        <v>1595</v>
      </c>
      <c r="H121">
        <f>VLOOKUP($B121&amp;H$5,'Source - Attributes'!$J:$K,2,FALSE)</f>
        <v>0</v>
      </c>
      <c r="I121">
        <v>0</v>
      </c>
      <c r="J121">
        <f>VLOOKUP($B121&amp;J$5,'Source - Attributes'!$J:$K,2,FALSE)</f>
        <v>0</v>
      </c>
      <c r="K121">
        <f>VLOOKUP($B121&amp;K$5,'Source - Attributes'!$J:$K,2,FALSE)</f>
        <v>20.27</v>
      </c>
      <c r="L121" s="20">
        <f t="shared" si="14"/>
        <v>112082</v>
      </c>
      <c r="M121" s="15">
        <f t="shared" si="15"/>
        <v>1261.6899999999998</v>
      </c>
      <c r="N121" s="66" t="str">
        <f t="shared" si="16"/>
        <v>6040</v>
      </c>
      <c r="O121" s="26">
        <f t="shared" si="21"/>
        <v>0.6</v>
      </c>
      <c r="P121" s="30">
        <f t="shared" si="22"/>
        <v>0.4</v>
      </c>
      <c r="Q121" s="20">
        <f t="shared" si="17"/>
        <v>111851.56863091089</v>
      </c>
      <c r="R121" s="15">
        <f t="shared" si="18"/>
        <v>67110.941178546535</v>
      </c>
      <c r="S121" s="15">
        <f t="shared" si="19"/>
        <v>44740.627452364359</v>
      </c>
      <c r="T121" s="20">
        <f t="shared" si="23"/>
        <v>955.03</v>
      </c>
      <c r="U121" s="15">
        <f t="shared" si="24"/>
        <v>718.79</v>
      </c>
      <c r="V121" s="15">
        <f t="shared" si="26"/>
        <v>1673.82</v>
      </c>
      <c r="W121" s="13">
        <v>0</v>
      </c>
      <c r="X121" s="27">
        <f t="shared" si="25"/>
        <v>1673.82</v>
      </c>
    </row>
    <row r="122" spans="1:24">
      <c r="A122" t="s">
        <v>1587</v>
      </c>
      <c r="B122" t="s">
        <v>252</v>
      </c>
      <c r="C122" t="s">
        <v>245</v>
      </c>
      <c r="D122" s="2" t="str">
        <f t="shared" si="20"/>
        <v>M</v>
      </c>
      <c r="E122" t="s">
        <v>1588</v>
      </c>
      <c r="F122">
        <f>VLOOKUP($B122&amp;F$5,'Source - Attributes'!$J:$K,2,FALSE)</f>
        <v>796</v>
      </c>
      <c r="G122">
        <f>VLOOKUP($B122&amp;G$5,'Source - Attributes'!$J:$K,2,FALSE)</f>
        <v>796</v>
      </c>
      <c r="H122">
        <f>VLOOKUP($B122&amp;H$5,'Source - Attributes'!$J:$K,2,FALSE)</f>
        <v>0</v>
      </c>
      <c r="I122">
        <v>0</v>
      </c>
      <c r="J122">
        <f>VLOOKUP($B122&amp;J$5,'Source - Attributes'!$J:$K,2,FALSE)</f>
        <v>0</v>
      </c>
      <c r="K122">
        <f>VLOOKUP($B122&amp;K$5,'Source - Attributes'!$J:$K,2,FALSE)</f>
        <v>5.87</v>
      </c>
      <c r="L122" s="20">
        <f t="shared" si="14"/>
        <v>112082</v>
      </c>
      <c r="M122" s="15">
        <f t="shared" si="15"/>
        <v>1261.6899999999998</v>
      </c>
      <c r="N122" s="66" t="str">
        <f t="shared" si="16"/>
        <v>6040</v>
      </c>
      <c r="O122" s="26">
        <f t="shared" si="21"/>
        <v>0.6</v>
      </c>
      <c r="P122" s="30">
        <f t="shared" si="22"/>
        <v>0.4</v>
      </c>
      <c r="Q122" s="20">
        <f t="shared" si="17"/>
        <v>111851.56863091089</v>
      </c>
      <c r="R122" s="15">
        <f t="shared" si="18"/>
        <v>67110.941178546535</v>
      </c>
      <c r="S122" s="15">
        <f t="shared" si="19"/>
        <v>44740.627452364359</v>
      </c>
      <c r="T122" s="20">
        <f t="shared" si="23"/>
        <v>476.62</v>
      </c>
      <c r="U122" s="15">
        <f t="shared" si="24"/>
        <v>208.16</v>
      </c>
      <c r="V122" s="15">
        <f t="shared" si="26"/>
        <v>684.78</v>
      </c>
      <c r="W122" s="13">
        <v>0</v>
      </c>
      <c r="X122" s="27">
        <f t="shared" si="25"/>
        <v>684.78</v>
      </c>
    </row>
    <row r="123" spans="1:24">
      <c r="A123" t="s">
        <v>1589</v>
      </c>
      <c r="B123" t="s">
        <v>254</v>
      </c>
      <c r="C123" t="s">
        <v>245</v>
      </c>
      <c r="D123" s="2" t="str">
        <f t="shared" si="20"/>
        <v>M</v>
      </c>
      <c r="E123" t="s">
        <v>1590</v>
      </c>
      <c r="F123">
        <f>VLOOKUP($B123&amp;F$5,'Source - Attributes'!$J:$K,2,FALSE)</f>
        <v>747</v>
      </c>
      <c r="G123">
        <f>VLOOKUP($B123&amp;G$5,'Source - Attributes'!$J:$K,2,FALSE)</f>
        <v>747</v>
      </c>
      <c r="H123">
        <f>VLOOKUP($B123&amp;H$5,'Source - Attributes'!$J:$K,2,FALSE)</f>
        <v>0</v>
      </c>
      <c r="I123">
        <v>0</v>
      </c>
      <c r="J123">
        <f>VLOOKUP($B123&amp;J$5,'Source - Attributes'!$J:$K,2,FALSE)</f>
        <v>0</v>
      </c>
      <c r="K123">
        <f>VLOOKUP($B123&amp;K$5,'Source - Attributes'!$J:$K,2,FALSE)</f>
        <v>6.49</v>
      </c>
      <c r="L123" s="20">
        <f t="shared" si="14"/>
        <v>112082</v>
      </c>
      <c r="M123" s="15">
        <f t="shared" si="15"/>
        <v>1261.6899999999998</v>
      </c>
      <c r="N123" s="66" t="str">
        <f t="shared" si="16"/>
        <v>6040</v>
      </c>
      <c r="O123" s="26">
        <f t="shared" si="21"/>
        <v>0.6</v>
      </c>
      <c r="P123" s="30">
        <f t="shared" si="22"/>
        <v>0.4</v>
      </c>
      <c r="Q123" s="20">
        <f t="shared" si="17"/>
        <v>111851.56863091089</v>
      </c>
      <c r="R123" s="15">
        <f t="shared" si="18"/>
        <v>67110.941178546535</v>
      </c>
      <c r="S123" s="15">
        <f t="shared" si="19"/>
        <v>44740.627452364359</v>
      </c>
      <c r="T123" s="20">
        <f t="shared" si="23"/>
        <v>447.28</v>
      </c>
      <c r="U123" s="15">
        <f t="shared" si="24"/>
        <v>230.14</v>
      </c>
      <c r="V123" s="15">
        <f t="shared" si="26"/>
        <v>677.42</v>
      </c>
      <c r="W123" s="13">
        <v>0</v>
      </c>
      <c r="X123" s="27">
        <f t="shared" si="25"/>
        <v>677.42</v>
      </c>
    </row>
    <row r="124" spans="1:24">
      <c r="A124" t="s">
        <v>1591</v>
      </c>
      <c r="B124" t="s">
        <v>256</v>
      </c>
      <c r="C124" t="s">
        <v>245</v>
      </c>
      <c r="D124" s="2" t="str">
        <f t="shared" si="20"/>
        <v>M</v>
      </c>
      <c r="E124" t="s">
        <v>1592</v>
      </c>
      <c r="F124">
        <f>VLOOKUP($B124&amp;F$5,'Source - Attributes'!$J:$K,2,FALSE)</f>
        <v>11548</v>
      </c>
      <c r="G124">
        <f>VLOOKUP($B124&amp;G$5,'Source - Attributes'!$J:$K,2,FALSE)</f>
        <v>11548</v>
      </c>
      <c r="H124">
        <f>VLOOKUP($B124&amp;H$5,'Source - Attributes'!$J:$K,2,FALSE)</f>
        <v>0</v>
      </c>
      <c r="I124">
        <v>0</v>
      </c>
      <c r="J124">
        <f>VLOOKUP($B124&amp;J$5,'Source - Attributes'!$J:$K,2,FALSE)</f>
        <v>0</v>
      </c>
      <c r="K124">
        <f>VLOOKUP($B124&amp;K$5,'Source - Attributes'!$J:$K,2,FALSE)</f>
        <v>68.069999999999993</v>
      </c>
      <c r="L124" s="20">
        <f t="shared" si="14"/>
        <v>112082</v>
      </c>
      <c r="M124" s="15">
        <f t="shared" si="15"/>
        <v>1261.6899999999998</v>
      </c>
      <c r="N124" s="66" t="str">
        <f t="shared" si="16"/>
        <v>6040</v>
      </c>
      <c r="O124" s="26">
        <f t="shared" si="21"/>
        <v>0.6</v>
      </c>
      <c r="P124" s="30">
        <f t="shared" si="22"/>
        <v>0.4</v>
      </c>
      <c r="Q124" s="20">
        <f t="shared" si="17"/>
        <v>111851.56863091089</v>
      </c>
      <c r="R124" s="15">
        <f t="shared" si="18"/>
        <v>67110.941178546535</v>
      </c>
      <c r="S124" s="15">
        <f t="shared" si="19"/>
        <v>44740.627452364359</v>
      </c>
      <c r="T124" s="20">
        <f t="shared" si="23"/>
        <v>6914.55</v>
      </c>
      <c r="U124" s="15">
        <f t="shared" si="24"/>
        <v>2413.8200000000002</v>
      </c>
      <c r="V124" s="15">
        <f t="shared" si="26"/>
        <v>9328.3700000000008</v>
      </c>
      <c r="W124" s="13">
        <v>0</v>
      </c>
      <c r="X124" s="27">
        <f t="shared" si="25"/>
        <v>9328.3700000000008</v>
      </c>
    </row>
    <row r="125" spans="1:24">
      <c r="A125" t="s">
        <v>1593</v>
      </c>
      <c r="B125" t="s">
        <v>258</v>
      </c>
      <c r="C125" t="s">
        <v>245</v>
      </c>
      <c r="D125" s="2" t="str">
        <f t="shared" si="20"/>
        <v>M</v>
      </c>
      <c r="E125" t="s">
        <v>1594</v>
      </c>
      <c r="F125">
        <f>VLOOKUP($B125&amp;F$5,'Source - Attributes'!$J:$K,2,FALSE)</f>
        <v>1651</v>
      </c>
      <c r="G125">
        <f>VLOOKUP($B125&amp;G$5,'Source - Attributes'!$J:$K,2,FALSE)</f>
        <v>1651</v>
      </c>
      <c r="H125">
        <f>VLOOKUP($B125&amp;H$5,'Source - Attributes'!$J:$K,2,FALSE)</f>
        <v>0</v>
      </c>
      <c r="I125">
        <v>0</v>
      </c>
      <c r="J125">
        <f>VLOOKUP($B125&amp;J$5,'Source - Attributes'!$J:$K,2,FALSE)</f>
        <v>0</v>
      </c>
      <c r="K125">
        <f>VLOOKUP($B125&amp;K$5,'Source - Attributes'!$J:$K,2,FALSE)</f>
        <v>11.96</v>
      </c>
      <c r="L125" s="20">
        <f t="shared" si="14"/>
        <v>112082</v>
      </c>
      <c r="M125" s="15">
        <f t="shared" si="15"/>
        <v>1261.6899999999998</v>
      </c>
      <c r="N125" s="66" t="str">
        <f t="shared" si="16"/>
        <v>6040</v>
      </c>
      <c r="O125" s="26">
        <f t="shared" si="21"/>
        <v>0.6</v>
      </c>
      <c r="P125" s="30">
        <f t="shared" si="22"/>
        <v>0.4</v>
      </c>
      <c r="Q125" s="20">
        <f t="shared" si="17"/>
        <v>111851.56863091089</v>
      </c>
      <c r="R125" s="15">
        <f t="shared" si="18"/>
        <v>67110.941178546535</v>
      </c>
      <c r="S125" s="15">
        <f t="shared" si="19"/>
        <v>44740.627452364359</v>
      </c>
      <c r="T125" s="20">
        <f t="shared" si="23"/>
        <v>988.56</v>
      </c>
      <c r="U125" s="15">
        <f t="shared" si="24"/>
        <v>424.11</v>
      </c>
      <c r="V125" s="15">
        <f t="shared" si="26"/>
        <v>1412.67</v>
      </c>
      <c r="W125" s="13">
        <v>0</v>
      </c>
      <c r="X125" s="27">
        <f t="shared" si="25"/>
        <v>1412.67</v>
      </c>
    </row>
    <row r="126" spans="1:24">
      <c r="A126" t="s">
        <v>1595</v>
      </c>
      <c r="B126" t="s">
        <v>260</v>
      </c>
      <c r="C126" t="s">
        <v>261</v>
      </c>
      <c r="D126" s="2" t="str">
        <f t="shared" si="20"/>
        <v>C</v>
      </c>
      <c r="E126" t="s">
        <v>1596</v>
      </c>
      <c r="F126">
        <f>VLOOKUP($B126&amp;F$5,'Source - Attributes'!$J:$K,2,FALSE)</f>
        <v>17379</v>
      </c>
      <c r="G126">
        <f>VLOOKUP($B126&amp;G$5,'Source - Attributes'!$J:$K,2,FALSE)</f>
        <v>17379</v>
      </c>
      <c r="H126">
        <f>VLOOKUP($B126&amp;H$5,'Source - Attributes'!$J:$K,2,FALSE)</f>
        <v>0</v>
      </c>
      <c r="I126">
        <v>0</v>
      </c>
      <c r="J126">
        <f>VLOOKUP($B126&amp;J$5,'Source - Attributes'!$J:$K,2,FALSE)</f>
        <v>32433</v>
      </c>
      <c r="K126">
        <f>VLOOKUP($B126&amp;K$5,'Source - Attributes'!$J:$K,2,FALSE)</f>
        <v>650.16</v>
      </c>
      <c r="L126" s="20">
        <f t="shared" si="14"/>
        <v>43637</v>
      </c>
      <c r="M126" s="15">
        <f t="shared" si="15"/>
        <v>843.14</v>
      </c>
      <c r="N126" s="66" t="str">
        <f t="shared" si="16"/>
        <v>2080</v>
      </c>
      <c r="O126" s="26">
        <f t="shared" si="21"/>
        <v>0.2</v>
      </c>
      <c r="P126" s="30">
        <f t="shared" si="22"/>
        <v>0.8</v>
      </c>
      <c r="Q126" s="20">
        <f t="shared" si="17"/>
        <v>55495.447771976513</v>
      </c>
      <c r="R126" s="15">
        <f t="shared" si="18"/>
        <v>11099.089554395303</v>
      </c>
      <c r="S126" s="15">
        <f t="shared" si="19"/>
        <v>44396.358217581212</v>
      </c>
      <c r="T126" s="20">
        <f t="shared" si="23"/>
        <v>4420.3599999999997</v>
      </c>
      <c r="U126" s="15">
        <f t="shared" si="24"/>
        <v>34234.81</v>
      </c>
      <c r="V126" s="15">
        <f t="shared" si="26"/>
        <v>38655.17</v>
      </c>
      <c r="W126" s="13">
        <v>0</v>
      </c>
      <c r="X126" s="27">
        <f t="shared" si="25"/>
        <v>38655.17</v>
      </c>
    </row>
    <row r="127" spans="1:24">
      <c r="A127" t="s">
        <v>1597</v>
      </c>
      <c r="B127" t="s">
        <v>262</v>
      </c>
      <c r="C127" t="s">
        <v>261</v>
      </c>
      <c r="D127" s="2" t="str">
        <f t="shared" si="20"/>
        <v>M</v>
      </c>
      <c r="E127" t="s">
        <v>1598</v>
      </c>
      <c r="F127">
        <f>VLOOKUP($B127&amp;F$5,'Source - Attributes'!$J:$K,2,FALSE)</f>
        <v>16703</v>
      </c>
      <c r="G127">
        <f>VLOOKUP($B127&amp;G$5,'Source - Attributes'!$J:$K,2,FALSE)</f>
        <v>16703</v>
      </c>
      <c r="H127">
        <f>VLOOKUP($B127&amp;H$5,'Source - Attributes'!$J:$K,2,FALSE)</f>
        <v>0</v>
      </c>
      <c r="I127">
        <v>0</v>
      </c>
      <c r="J127">
        <f>VLOOKUP($B127&amp;J$5,'Source - Attributes'!$J:$K,2,FALSE)</f>
        <v>0</v>
      </c>
      <c r="K127">
        <f>VLOOKUP($B127&amp;K$5,'Source - Attributes'!$J:$K,2,FALSE)</f>
        <v>117.32</v>
      </c>
      <c r="L127" s="20">
        <f t="shared" si="14"/>
        <v>43637</v>
      </c>
      <c r="M127" s="15">
        <f t="shared" si="15"/>
        <v>843.14</v>
      </c>
      <c r="N127" s="66" t="str">
        <f t="shared" si="16"/>
        <v>2080</v>
      </c>
      <c r="O127" s="26">
        <f t="shared" si="21"/>
        <v>0.2</v>
      </c>
      <c r="P127" s="30">
        <f t="shared" si="22"/>
        <v>0.8</v>
      </c>
      <c r="Q127" s="20">
        <f t="shared" si="17"/>
        <v>55495.447771976513</v>
      </c>
      <c r="R127" s="15">
        <f t="shared" si="18"/>
        <v>11099.089554395303</v>
      </c>
      <c r="S127" s="15">
        <f t="shared" si="19"/>
        <v>44396.358217581212</v>
      </c>
      <c r="T127" s="20">
        <f t="shared" si="23"/>
        <v>4248.42</v>
      </c>
      <c r="U127" s="15">
        <f t="shared" si="24"/>
        <v>6177.6</v>
      </c>
      <c r="V127" s="15">
        <f t="shared" si="26"/>
        <v>10426.02</v>
      </c>
      <c r="W127" s="13">
        <v>0</v>
      </c>
      <c r="X127" s="27">
        <f t="shared" si="25"/>
        <v>10426.02</v>
      </c>
    </row>
    <row r="128" spans="1:24">
      <c r="A128" t="s">
        <v>1599</v>
      </c>
      <c r="B128" t="s">
        <v>264</v>
      </c>
      <c r="C128" t="s">
        <v>261</v>
      </c>
      <c r="D128" s="2" t="str">
        <f t="shared" si="20"/>
        <v>M</v>
      </c>
      <c r="E128" t="s">
        <v>1600</v>
      </c>
      <c r="F128">
        <f>VLOOKUP($B128&amp;F$5,'Source - Attributes'!$J:$K,2,FALSE)</f>
        <v>6362</v>
      </c>
      <c r="G128">
        <f>VLOOKUP($B128&amp;G$5,'Source - Attributes'!$J:$K,2,FALSE)</f>
        <v>6362</v>
      </c>
      <c r="H128">
        <f>VLOOKUP($B128&amp;H$5,'Source - Attributes'!$J:$K,2,FALSE)</f>
        <v>0</v>
      </c>
      <c r="I128">
        <v>0</v>
      </c>
      <c r="J128">
        <f>VLOOKUP($B128&amp;J$5,'Source - Attributes'!$J:$K,2,FALSE)</f>
        <v>0</v>
      </c>
      <c r="K128">
        <f>VLOOKUP($B128&amp;K$5,'Source - Attributes'!$J:$K,2,FALSE)</f>
        <v>43.43</v>
      </c>
      <c r="L128" s="20">
        <f t="shared" si="14"/>
        <v>43637</v>
      </c>
      <c r="M128" s="15">
        <f t="shared" si="15"/>
        <v>843.14</v>
      </c>
      <c r="N128" s="66" t="str">
        <f t="shared" si="16"/>
        <v>2080</v>
      </c>
      <c r="O128" s="26">
        <f t="shared" si="21"/>
        <v>0.2</v>
      </c>
      <c r="P128" s="30">
        <f t="shared" si="22"/>
        <v>0.8</v>
      </c>
      <c r="Q128" s="20">
        <f t="shared" si="17"/>
        <v>55495.447771976513</v>
      </c>
      <c r="R128" s="15">
        <f t="shared" si="18"/>
        <v>11099.089554395303</v>
      </c>
      <c r="S128" s="15">
        <f t="shared" si="19"/>
        <v>44396.358217581212</v>
      </c>
      <c r="T128" s="20">
        <f t="shared" si="23"/>
        <v>1618.18</v>
      </c>
      <c r="U128" s="15">
        <f t="shared" si="24"/>
        <v>2286.85</v>
      </c>
      <c r="V128" s="15">
        <f t="shared" si="26"/>
        <v>3905.0299999999997</v>
      </c>
      <c r="W128" s="13">
        <v>0</v>
      </c>
      <c r="X128" s="27">
        <f t="shared" si="25"/>
        <v>3905.0299999999997</v>
      </c>
    </row>
    <row r="129" spans="1:24">
      <c r="A129" t="s">
        <v>1601</v>
      </c>
      <c r="B129" t="s">
        <v>266</v>
      </c>
      <c r="C129" t="s">
        <v>261</v>
      </c>
      <c r="D129" s="2" t="str">
        <f t="shared" si="20"/>
        <v>M</v>
      </c>
      <c r="E129" t="s">
        <v>1602</v>
      </c>
      <c r="F129">
        <f>VLOOKUP($B129&amp;F$5,'Source - Attributes'!$J:$K,2,FALSE)</f>
        <v>417</v>
      </c>
      <c r="G129">
        <f>VLOOKUP($B129&amp;G$5,'Source - Attributes'!$J:$K,2,FALSE)</f>
        <v>417</v>
      </c>
      <c r="H129">
        <f>VLOOKUP($B129&amp;H$5,'Source - Attributes'!$J:$K,2,FALSE)</f>
        <v>0</v>
      </c>
      <c r="I129">
        <v>0</v>
      </c>
      <c r="J129">
        <f>VLOOKUP($B129&amp;J$5,'Source - Attributes'!$J:$K,2,FALSE)</f>
        <v>0</v>
      </c>
      <c r="K129">
        <f>VLOOKUP($B129&amp;K$5,'Source - Attributes'!$J:$K,2,FALSE)</f>
        <v>3.57</v>
      </c>
      <c r="L129" s="20">
        <f t="shared" si="14"/>
        <v>43637</v>
      </c>
      <c r="M129" s="15">
        <f t="shared" si="15"/>
        <v>843.14</v>
      </c>
      <c r="N129" s="66" t="str">
        <f t="shared" si="16"/>
        <v>2080</v>
      </c>
      <c r="O129" s="26">
        <f t="shared" si="21"/>
        <v>0.2</v>
      </c>
      <c r="P129" s="30">
        <f t="shared" si="22"/>
        <v>0.8</v>
      </c>
      <c r="Q129" s="20">
        <f t="shared" si="17"/>
        <v>55495.447771976513</v>
      </c>
      <c r="R129" s="15">
        <f t="shared" si="18"/>
        <v>11099.089554395303</v>
      </c>
      <c r="S129" s="15">
        <f t="shared" si="19"/>
        <v>44396.358217581212</v>
      </c>
      <c r="T129" s="20">
        <f t="shared" si="23"/>
        <v>106.06</v>
      </c>
      <c r="U129" s="15">
        <f t="shared" si="24"/>
        <v>187.98</v>
      </c>
      <c r="V129" s="15">
        <f t="shared" si="26"/>
        <v>294.03999999999996</v>
      </c>
      <c r="W129" s="13">
        <v>0</v>
      </c>
      <c r="X129" s="27">
        <f t="shared" si="25"/>
        <v>294.03999999999996</v>
      </c>
    </row>
    <row r="130" spans="1:24">
      <c r="A130" t="s">
        <v>1603</v>
      </c>
      <c r="B130" t="s">
        <v>268</v>
      </c>
      <c r="C130" t="s">
        <v>261</v>
      </c>
      <c r="D130" s="2" t="str">
        <f t="shared" si="20"/>
        <v>M</v>
      </c>
      <c r="E130" t="s">
        <v>1604</v>
      </c>
      <c r="F130">
        <f>VLOOKUP($B130&amp;F$5,'Source - Attributes'!$J:$K,2,FALSE)</f>
        <v>2157</v>
      </c>
      <c r="G130">
        <f>VLOOKUP($B130&amp;G$5,'Source - Attributes'!$J:$K,2,FALSE)</f>
        <v>2157</v>
      </c>
      <c r="H130">
        <f>VLOOKUP($B130&amp;H$5,'Source - Attributes'!$J:$K,2,FALSE)</f>
        <v>0</v>
      </c>
      <c r="I130">
        <v>0</v>
      </c>
      <c r="J130">
        <f>VLOOKUP($B130&amp;J$5,'Source - Attributes'!$J:$K,2,FALSE)</f>
        <v>0</v>
      </c>
      <c r="K130">
        <f>VLOOKUP($B130&amp;K$5,'Source - Attributes'!$J:$K,2,FALSE)</f>
        <v>21.41</v>
      </c>
      <c r="L130" s="20">
        <f t="shared" si="14"/>
        <v>43637</v>
      </c>
      <c r="M130" s="15">
        <f t="shared" si="15"/>
        <v>843.14</v>
      </c>
      <c r="N130" s="66" t="str">
        <f t="shared" si="16"/>
        <v>2080</v>
      </c>
      <c r="O130" s="26">
        <f t="shared" si="21"/>
        <v>0.2</v>
      </c>
      <c r="P130" s="30">
        <f t="shared" si="22"/>
        <v>0.8</v>
      </c>
      <c r="Q130" s="20">
        <f t="shared" si="17"/>
        <v>55495.447771976513</v>
      </c>
      <c r="R130" s="15">
        <f t="shared" si="18"/>
        <v>11099.089554395303</v>
      </c>
      <c r="S130" s="15">
        <f t="shared" si="19"/>
        <v>44396.358217581212</v>
      </c>
      <c r="T130" s="20">
        <f t="shared" si="23"/>
        <v>548.63</v>
      </c>
      <c r="U130" s="15">
        <f t="shared" si="24"/>
        <v>1127.3599999999999</v>
      </c>
      <c r="V130" s="15">
        <f t="shared" si="26"/>
        <v>1675.9899999999998</v>
      </c>
      <c r="W130" s="13">
        <v>0</v>
      </c>
      <c r="X130" s="27">
        <f t="shared" si="25"/>
        <v>1675.9899999999998</v>
      </c>
    </row>
    <row r="131" spans="1:24">
      <c r="A131" t="s">
        <v>1605</v>
      </c>
      <c r="B131" t="s">
        <v>270</v>
      </c>
      <c r="C131" t="s">
        <v>261</v>
      </c>
      <c r="D131" s="2" t="str">
        <f t="shared" si="20"/>
        <v>M</v>
      </c>
      <c r="E131" t="s">
        <v>1606</v>
      </c>
      <c r="F131">
        <f>VLOOKUP($B131&amp;F$5,'Source - Attributes'!$J:$K,2,FALSE)</f>
        <v>619</v>
      </c>
      <c r="G131">
        <f>VLOOKUP($B131&amp;G$5,'Source - Attributes'!$J:$K,2,FALSE)</f>
        <v>619</v>
      </c>
      <c r="H131">
        <f>VLOOKUP($B131&amp;H$5,'Source - Attributes'!$J:$K,2,FALSE)</f>
        <v>0</v>
      </c>
      <c r="I131">
        <v>0</v>
      </c>
      <c r="J131">
        <f>VLOOKUP($B131&amp;J$5,'Source - Attributes'!$J:$K,2,FALSE)</f>
        <v>0</v>
      </c>
      <c r="K131">
        <f>VLOOKUP($B131&amp;K$5,'Source - Attributes'!$J:$K,2,FALSE)</f>
        <v>7.25</v>
      </c>
      <c r="L131" s="20">
        <f t="shared" si="14"/>
        <v>43637</v>
      </c>
      <c r="M131" s="15">
        <f t="shared" si="15"/>
        <v>843.14</v>
      </c>
      <c r="N131" s="66" t="str">
        <f t="shared" si="16"/>
        <v>2080</v>
      </c>
      <c r="O131" s="26">
        <f t="shared" si="21"/>
        <v>0.2</v>
      </c>
      <c r="P131" s="30">
        <f t="shared" si="22"/>
        <v>0.8</v>
      </c>
      <c r="Q131" s="20">
        <f t="shared" si="17"/>
        <v>55495.447771976513</v>
      </c>
      <c r="R131" s="15">
        <f t="shared" si="18"/>
        <v>11099.089554395303</v>
      </c>
      <c r="S131" s="15">
        <f t="shared" si="19"/>
        <v>44396.358217581212</v>
      </c>
      <c r="T131" s="20">
        <f t="shared" si="23"/>
        <v>157.44</v>
      </c>
      <c r="U131" s="15">
        <f t="shared" si="24"/>
        <v>381.76</v>
      </c>
      <c r="V131" s="15">
        <f t="shared" si="26"/>
        <v>539.20000000000005</v>
      </c>
      <c r="W131" s="13">
        <v>0</v>
      </c>
      <c r="X131" s="27">
        <f t="shared" si="25"/>
        <v>539.20000000000005</v>
      </c>
    </row>
    <row r="132" spans="1:24">
      <c r="A132" t="s">
        <v>1607</v>
      </c>
      <c r="B132" t="s">
        <v>272</v>
      </c>
      <c r="C132" t="s">
        <v>273</v>
      </c>
      <c r="D132" s="2" t="str">
        <f t="shared" si="20"/>
        <v>C</v>
      </c>
      <c r="E132" t="s">
        <v>1608</v>
      </c>
      <c r="F132">
        <f>VLOOKUP($B132&amp;F$5,'Source - Attributes'!$J:$K,2,FALSE)</f>
        <v>103772</v>
      </c>
      <c r="G132">
        <f>VLOOKUP($B132&amp;G$5,'Source - Attributes'!$J:$K,2,FALSE)</f>
        <v>103772</v>
      </c>
      <c r="H132">
        <f>VLOOKUP($B132&amp;H$5,'Source - Attributes'!$J:$K,2,FALSE)</f>
        <v>0</v>
      </c>
      <c r="I132">
        <v>0</v>
      </c>
      <c r="J132">
        <f>VLOOKUP($B132&amp;J$5,'Source - Attributes'!$J:$K,2,FALSE)</f>
        <v>140401</v>
      </c>
      <c r="K132">
        <f>VLOOKUP($B132&amp;K$5,'Source - Attributes'!$J:$K,2,FALSE)</f>
        <v>1124</v>
      </c>
      <c r="L132" s="20">
        <f t="shared" si="14"/>
        <v>207371</v>
      </c>
      <c r="M132" s="15">
        <f t="shared" si="15"/>
        <v>1646.81</v>
      </c>
      <c r="N132" s="66" t="str">
        <f t="shared" si="16"/>
        <v>6040</v>
      </c>
      <c r="O132" s="26">
        <f t="shared" si="21"/>
        <v>0.6</v>
      </c>
      <c r="P132" s="30">
        <f t="shared" si="22"/>
        <v>0.4</v>
      </c>
      <c r="Q132" s="20">
        <f t="shared" si="17"/>
        <v>240237.30036176962</v>
      </c>
      <c r="R132" s="15">
        <f t="shared" si="18"/>
        <v>144142.38021706176</v>
      </c>
      <c r="S132" s="15">
        <f t="shared" si="19"/>
        <v>96094.920144707852</v>
      </c>
      <c r="T132" s="20">
        <f t="shared" si="23"/>
        <v>72131.320000000007</v>
      </c>
      <c r="U132" s="15">
        <f t="shared" si="24"/>
        <v>65587.83</v>
      </c>
      <c r="V132" s="15">
        <f t="shared" si="26"/>
        <v>137719.15000000002</v>
      </c>
      <c r="W132" s="13">
        <v>0</v>
      </c>
      <c r="X132" s="27">
        <f t="shared" si="25"/>
        <v>137719.15000000002</v>
      </c>
    </row>
    <row r="133" spans="1:24">
      <c r="A133" t="s">
        <v>1609</v>
      </c>
      <c r="B133" t="s">
        <v>274</v>
      </c>
      <c r="C133" t="s">
        <v>273</v>
      </c>
      <c r="D133" s="2" t="str">
        <f t="shared" si="20"/>
        <v>M</v>
      </c>
      <c r="E133" t="s">
        <v>1610</v>
      </c>
      <c r="F133">
        <f>VLOOKUP($B133&amp;F$5,'Source - Attributes'!$J:$K,2,FALSE)</f>
        <v>53923</v>
      </c>
      <c r="G133">
        <f>VLOOKUP($B133&amp;G$5,'Source - Attributes'!$J:$K,2,FALSE)</f>
        <v>53923</v>
      </c>
      <c r="H133">
        <f>VLOOKUP($B133&amp;H$5,'Source - Attributes'!$J:$K,2,FALSE)</f>
        <v>0</v>
      </c>
      <c r="I133">
        <v>0</v>
      </c>
      <c r="J133">
        <f>VLOOKUP($B133&amp;J$5,'Source - Attributes'!$J:$K,2,FALSE)</f>
        <v>0</v>
      </c>
      <c r="K133">
        <f>VLOOKUP($B133&amp;K$5,'Source - Attributes'!$J:$K,2,FALSE)</f>
        <v>281.06</v>
      </c>
      <c r="L133" s="20">
        <f t="shared" si="14"/>
        <v>207371</v>
      </c>
      <c r="M133" s="15">
        <f t="shared" si="15"/>
        <v>1646.81</v>
      </c>
      <c r="N133" s="66" t="str">
        <f t="shared" si="16"/>
        <v>6040</v>
      </c>
      <c r="O133" s="26">
        <f t="shared" si="21"/>
        <v>0.6</v>
      </c>
      <c r="P133" s="30">
        <f t="shared" si="22"/>
        <v>0.4</v>
      </c>
      <c r="Q133" s="20">
        <f t="shared" si="17"/>
        <v>240237.30036176962</v>
      </c>
      <c r="R133" s="15">
        <f t="shared" si="18"/>
        <v>144142.38021706176</v>
      </c>
      <c r="S133" s="15">
        <f t="shared" si="19"/>
        <v>96094.920144707852</v>
      </c>
      <c r="T133" s="20">
        <f t="shared" si="23"/>
        <v>37481.56</v>
      </c>
      <c r="U133" s="15">
        <f t="shared" si="24"/>
        <v>16400.46</v>
      </c>
      <c r="V133" s="15">
        <f t="shared" si="26"/>
        <v>53882.02</v>
      </c>
      <c r="W133" s="13">
        <v>0</v>
      </c>
      <c r="X133" s="27">
        <f t="shared" si="25"/>
        <v>53882.02</v>
      </c>
    </row>
    <row r="134" spans="1:24">
      <c r="A134" t="s">
        <v>1611</v>
      </c>
      <c r="B134" t="s">
        <v>276</v>
      </c>
      <c r="C134" t="s">
        <v>273</v>
      </c>
      <c r="D134" s="2" t="str">
        <f t="shared" si="20"/>
        <v>M</v>
      </c>
      <c r="E134" t="s">
        <v>1612</v>
      </c>
      <c r="F134">
        <f>VLOOKUP($B134&amp;F$5,'Source - Attributes'!$J:$K,2,FALSE)</f>
        <v>34517</v>
      </c>
      <c r="G134">
        <f>VLOOKUP($B134&amp;G$5,'Source - Attributes'!$J:$K,2,FALSE)</f>
        <v>34517</v>
      </c>
      <c r="H134">
        <f>VLOOKUP($B134&amp;H$5,'Source - Attributes'!$J:$K,2,FALSE)</f>
        <v>0</v>
      </c>
      <c r="I134">
        <v>0</v>
      </c>
      <c r="J134">
        <f>VLOOKUP($B134&amp;J$5,'Source - Attributes'!$J:$K,2,FALSE)</f>
        <v>0</v>
      </c>
      <c r="K134">
        <f>VLOOKUP($B134&amp;K$5,'Source - Attributes'!$J:$K,2,FALSE)</f>
        <v>146.65</v>
      </c>
      <c r="L134" s="20">
        <f t="shared" ref="L134:L197" si="27">SUMIFS(G:G,C:C,C134)+SUMIFS(I:I,C:C,C134)</f>
        <v>207371</v>
      </c>
      <c r="M134" s="15">
        <f t="shared" ref="M134:M197" si="28">SUMIFS(K:K,C:C,C134)</f>
        <v>1646.81</v>
      </c>
      <c r="N134" s="66" t="str">
        <f t="shared" ref="N134:N197" si="29">IF(L134&gt;49999,"6040","2080")</f>
        <v>6040</v>
      </c>
      <c r="O134" s="26">
        <f t="shared" si="21"/>
        <v>0.6</v>
      </c>
      <c r="P134" s="30">
        <f t="shared" si="22"/>
        <v>0.4</v>
      </c>
      <c r="Q134" s="20">
        <f t="shared" ref="Q134:Q197" si="30">IF(D134="C",J134/$J$4*$B$1,Q133)</f>
        <v>240237.30036176962</v>
      </c>
      <c r="R134" s="15">
        <f t="shared" ref="R134:R197" si="31">Q134*O134</f>
        <v>144142.38021706176</v>
      </c>
      <c r="S134" s="15">
        <f t="shared" ref="S134:S197" si="32">+Q134*P134</f>
        <v>96094.920144707852</v>
      </c>
      <c r="T134" s="20">
        <f t="shared" si="23"/>
        <v>23992.57</v>
      </c>
      <c r="U134" s="15">
        <f t="shared" si="24"/>
        <v>8557.34</v>
      </c>
      <c r="V134" s="15">
        <f t="shared" si="26"/>
        <v>32549.91</v>
      </c>
      <c r="W134" s="13">
        <v>0</v>
      </c>
      <c r="X134" s="27">
        <f t="shared" si="25"/>
        <v>32549.91</v>
      </c>
    </row>
    <row r="135" spans="1:24">
      <c r="A135" t="s">
        <v>1613</v>
      </c>
      <c r="B135" t="s">
        <v>278</v>
      </c>
      <c r="C135" t="s">
        <v>273</v>
      </c>
      <c r="D135" s="2" t="str">
        <f t="shared" ref="D135:D198" si="33">LEFT(E135,1)</f>
        <v>M</v>
      </c>
      <c r="E135" t="s">
        <v>1614</v>
      </c>
      <c r="F135">
        <f>VLOOKUP($B135&amp;F$5,'Source - Attributes'!$J:$K,2,FALSE)</f>
        <v>6949</v>
      </c>
      <c r="G135">
        <f>VLOOKUP($B135&amp;G$5,'Source - Attributes'!$J:$K,2,FALSE)</f>
        <v>6949</v>
      </c>
      <c r="H135">
        <f>VLOOKUP($B135&amp;H$5,'Source - Attributes'!$J:$K,2,FALSE)</f>
        <v>0</v>
      </c>
      <c r="I135">
        <v>0</v>
      </c>
      <c r="J135">
        <f>VLOOKUP($B135&amp;J$5,'Source - Attributes'!$J:$K,2,FALSE)</f>
        <v>0</v>
      </c>
      <c r="K135">
        <f>VLOOKUP($B135&amp;K$5,'Source - Attributes'!$J:$K,2,FALSE)</f>
        <v>33.36</v>
      </c>
      <c r="L135" s="20">
        <f t="shared" si="27"/>
        <v>207371</v>
      </c>
      <c r="M135" s="15">
        <f t="shared" si="28"/>
        <v>1646.81</v>
      </c>
      <c r="N135" s="66" t="str">
        <f t="shared" si="29"/>
        <v>6040</v>
      </c>
      <c r="O135" s="26">
        <f t="shared" ref="O135:O198" si="34">LEFT(N135,2)/100</f>
        <v>0.6</v>
      </c>
      <c r="P135" s="30">
        <f t="shared" ref="P135:P198" si="35">RIGHT(N135,2)/100</f>
        <v>0.4</v>
      </c>
      <c r="Q135" s="20">
        <f t="shared" si="30"/>
        <v>240237.30036176962</v>
      </c>
      <c r="R135" s="15">
        <f t="shared" si="31"/>
        <v>144142.38021706176</v>
      </c>
      <c r="S135" s="15">
        <f t="shared" si="32"/>
        <v>96094.920144707852</v>
      </c>
      <c r="T135" s="20">
        <f t="shared" ref="T135:T198" si="36">ROUND(+R135*(G135+I135)/L135,2)</f>
        <v>4830.21</v>
      </c>
      <c r="U135" s="15">
        <f t="shared" ref="U135:U198" si="37">ROUND(+S135*K135/M135,2)</f>
        <v>1946.63</v>
      </c>
      <c r="V135" s="15">
        <f t="shared" si="26"/>
        <v>6776.84</v>
      </c>
      <c r="W135" s="13">
        <v>0</v>
      </c>
      <c r="X135" s="27">
        <f t="shared" ref="X135:X198" si="38">+V135+W135</f>
        <v>6776.84</v>
      </c>
    </row>
    <row r="136" spans="1:24">
      <c r="A136" t="s">
        <v>1615</v>
      </c>
      <c r="B136" t="s">
        <v>280</v>
      </c>
      <c r="C136" t="s">
        <v>273</v>
      </c>
      <c r="D136" s="2" t="str">
        <f t="shared" si="33"/>
        <v>M</v>
      </c>
      <c r="E136" t="s">
        <v>1616</v>
      </c>
      <c r="F136">
        <f>VLOOKUP($B136&amp;F$5,'Source - Attributes'!$J:$K,2,FALSE)</f>
        <v>1789</v>
      </c>
      <c r="G136">
        <f>VLOOKUP($B136&amp;G$5,'Source - Attributes'!$J:$K,2,FALSE)</f>
        <v>1789</v>
      </c>
      <c r="H136">
        <f>VLOOKUP($B136&amp;H$5,'Source - Attributes'!$J:$K,2,FALSE)</f>
        <v>0</v>
      </c>
      <c r="I136">
        <v>0</v>
      </c>
      <c r="J136">
        <f>VLOOKUP($B136&amp;J$5,'Source - Attributes'!$J:$K,2,FALSE)</f>
        <v>0</v>
      </c>
      <c r="K136">
        <f>VLOOKUP($B136&amp;K$5,'Source - Attributes'!$J:$K,2,FALSE)</f>
        <v>19.98</v>
      </c>
      <c r="L136" s="20">
        <f t="shared" si="27"/>
        <v>207371</v>
      </c>
      <c r="M136" s="15">
        <f t="shared" si="28"/>
        <v>1646.81</v>
      </c>
      <c r="N136" s="66" t="str">
        <f t="shared" si="29"/>
        <v>6040</v>
      </c>
      <c r="O136" s="26">
        <f t="shared" si="34"/>
        <v>0.6</v>
      </c>
      <c r="P136" s="30">
        <f t="shared" si="35"/>
        <v>0.4</v>
      </c>
      <c r="Q136" s="20">
        <f t="shared" si="30"/>
        <v>240237.30036176962</v>
      </c>
      <c r="R136" s="15">
        <f t="shared" si="31"/>
        <v>144142.38021706176</v>
      </c>
      <c r="S136" s="15">
        <f t="shared" si="32"/>
        <v>96094.920144707852</v>
      </c>
      <c r="T136" s="20">
        <f t="shared" si="36"/>
        <v>1243.52</v>
      </c>
      <c r="U136" s="15">
        <f t="shared" si="37"/>
        <v>1165.8800000000001</v>
      </c>
      <c r="V136" s="15">
        <f t="shared" si="26"/>
        <v>2409.4</v>
      </c>
      <c r="W136" s="13">
        <v>0</v>
      </c>
      <c r="X136" s="27">
        <f t="shared" si="38"/>
        <v>2409.4</v>
      </c>
    </row>
    <row r="137" spans="1:24">
      <c r="A137" t="s">
        <v>1617</v>
      </c>
      <c r="B137" t="s">
        <v>282</v>
      </c>
      <c r="C137" t="s">
        <v>273</v>
      </c>
      <c r="D137" s="2" t="str">
        <f t="shared" si="33"/>
        <v>M</v>
      </c>
      <c r="E137" t="s">
        <v>1618</v>
      </c>
      <c r="F137">
        <f>VLOOKUP($B137&amp;F$5,'Source - Attributes'!$J:$K,2,FALSE)</f>
        <v>3466</v>
      </c>
      <c r="G137">
        <f>VLOOKUP($B137&amp;G$5,'Source - Attributes'!$J:$K,2,FALSE)</f>
        <v>3466</v>
      </c>
      <c r="H137">
        <f>VLOOKUP($B137&amp;H$5,'Source - Attributes'!$J:$K,2,FALSE)</f>
        <v>0</v>
      </c>
      <c r="I137">
        <v>0</v>
      </c>
      <c r="J137">
        <f>VLOOKUP($B137&amp;J$5,'Source - Attributes'!$J:$K,2,FALSE)</f>
        <v>0</v>
      </c>
      <c r="K137">
        <f>VLOOKUP($B137&amp;K$5,'Source - Attributes'!$J:$K,2,FALSE)</f>
        <v>22.9</v>
      </c>
      <c r="L137" s="20">
        <f t="shared" si="27"/>
        <v>207371</v>
      </c>
      <c r="M137" s="15">
        <f t="shared" si="28"/>
        <v>1646.81</v>
      </c>
      <c r="N137" s="66" t="str">
        <f t="shared" si="29"/>
        <v>6040</v>
      </c>
      <c r="O137" s="26">
        <f t="shared" si="34"/>
        <v>0.6</v>
      </c>
      <c r="P137" s="30">
        <f t="shared" si="35"/>
        <v>0.4</v>
      </c>
      <c r="Q137" s="20">
        <f t="shared" si="30"/>
        <v>240237.30036176962</v>
      </c>
      <c r="R137" s="15">
        <f t="shared" si="31"/>
        <v>144142.38021706176</v>
      </c>
      <c r="S137" s="15">
        <f t="shared" si="32"/>
        <v>96094.920144707852</v>
      </c>
      <c r="T137" s="20">
        <f t="shared" si="36"/>
        <v>2409.1999999999998</v>
      </c>
      <c r="U137" s="15">
        <f t="shared" si="37"/>
        <v>1336.26</v>
      </c>
      <c r="V137" s="15">
        <f t="shared" si="26"/>
        <v>3745.46</v>
      </c>
      <c r="W137" s="13">
        <v>0</v>
      </c>
      <c r="X137" s="27">
        <f t="shared" si="38"/>
        <v>3745.46</v>
      </c>
    </row>
    <row r="138" spans="1:24">
      <c r="A138" t="s">
        <v>1619</v>
      </c>
      <c r="B138" t="s">
        <v>284</v>
      </c>
      <c r="C138" t="s">
        <v>273</v>
      </c>
      <c r="D138" s="2" t="str">
        <f t="shared" si="33"/>
        <v>M</v>
      </c>
      <c r="E138" t="s">
        <v>1620</v>
      </c>
      <c r="F138">
        <f>VLOOKUP($B138&amp;F$5,'Source - Attributes'!$J:$K,2,FALSE)</f>
        <v>957</v>
      </c>
      <c r="G138">
        <f>VLOOKUP($B138&amp;G$5,'Source - Attributes'!$J:$K,2,FALSE)</f>
        <v>957</v>
      </c>
      <c r="H138">
        <f>VLOOKUP($B138&amp;H$5,'Source - Attributes'!$J:$K,2,FALSE)</f>
        <v>0</v>
      </c>
      <c r="I138">
        <v>0</v>
      </c>
      <c r="J138">
        <f>VLOOKUP($B138&amp;J$5,'Source - Attributes'!$J:$K,2,FALSE)</f>
        <v>0</v>
      </c>
      <c r="K138">
        <f>VLOOKUP($B138&amp;K$5,'Source - Attributes'!$J:$K,2,FALSE)</f>
        <v>6.02</v>
      </c>
      <c r="L138" s="20">
        <f t="shared" si="27"/>
        <v>207371</v>
      </c>
      <c r="M138" s="15">
        <f t="shared" si="28"/>
        <v>1646.81</v>
      </c>
      <c r="N138" s="66" t="str">
        <f t="shared" si="29"/>
        <v>6040</v>
      </c>
      <c r="O138" s="26">
        <f t="shared" si="34"/>
        <v>0.6</v>
      </c>
      <c r="P138" s="30">
        <f t="shared" si="35"/>
        <v>0.4</v>
      </c>
      <c r="Q138" s="20">
        <f t="shared" si="30"/>
        <v>240237.30036176962</v>
      </c>
      <c r="R138" s="15">
        <f t="shared" si="31"/>
        <v>144142.38021706176</v>
      </c>
      <c r="S138" s="15">
        <f t="shared" si="32"/>
        <v>96094.920144707852</v>
      </c>
      <c r="T138" s="20">
        <f t="shared" si="36"/>
        <v>665.21</v>
      </c>
      <c r="U138" s="15">
        <f t="shared" si="37"/>
        <v>351.28</v>
      </c>
      <c r="V138" s="15">
        <f t="shared" ref="V138:V201" si="39">+T138+U138</f>
        <v>1016.49</v>
      </c>
      <c r="W138" s="13">
        <v>0</v>
      </c>
      <c r="X138" s="27">
        <f t="shared" si="38"/>
        <v>1016.49</v>
      </c>
    </row>
    <row r="139" spans="1:24">
      <c r="A139" t="s">
        <v>1621</v>
      </c>
      <c r="B139" t="s">
        <v>286</v>
      </c>
      <c r="C139" t="s">
        <v>273</v>
      </c>
      <c r="D139" s="2" t="str">
        <f t="shared" si="33"/>
        <v>M</v>
      </c>
      <c r="E139" t="s">
        <v>1622</v>
      </c>
      <c r="F139">
        <f>VLOOKUP($B139&amp;F$5,'Source - Attributes'!$J:$K,2,FALSE)</f>
        <v>1998</v>
      </c>
      <c r="G139">
        <f>VLOOKUP($B139&amp;G$5,'Source - Attributes'!$J:$K,2,FALSE)</f>
        <v>1998</v>
      </c>
      <c r="H139">
        <f>VLOOKUP($B139&amp;H$5,'Source - Attributes'!$J:$K,2,FALSE)</f>
        <v>0</v>
      </c>
      <c r="I139">
        <v>0</v>
      </c>
      <c r="J139">
        <f>VLOOKUP($B139&amp;J$5,'Source - Attributes'!$J:$K,2,FALSE)</f>
        <v>0</v>
      </c>
      <c r="K139">
        <f>VLOOKUP($B139&amp;K$5,'Source - Attributes'!$J:$K,2,FALSE)</f>
        <v>12.84</v>
      </c>
      <c r="L139" s="20">
        <f t="shared" si="27"/>
        <v>207371</v>
      </c>
      <c r="M139" s="15">
        <f t="shared" si="28"/>
        <v>1646.81</v>
      </c>
      <c r="N139" s="66" t="str">
        <f t="shared" si="29"/>
        <v>6040</v>
      </c>
      <c r="O139" s="26">
        <f t="shared" si="34"/>
        <v>0.6</v>
      </c>
      <c r="P139" s="30">
        <f t="shared" si="35"/>
        <v>0.4</v>
      </c>
      <c r="Q139" s="20">
        <f t="shared" si="30"/>
        <v>240237.30036176962</v>
      </c>
      <c r="R139" s="15">
        <f t="shared" si="31"/>
        <v>144142.38021706176</v>
      </c>
      <c r="S139" s="15">
        <f t="shared" si="32"/>
        <v>96094.920144707852</v>
      </c>
      <c r="T139" s="20">
        <f t="shared" si="36"/>
        <v>1388.8</v>
      </c>
      <c r="U139" s="15">
        <f t="shared" si="37"/>
        <v>749.24</v>
      </c>
      <c r="V139" s="15">
        <f t="shared" si="39"/>
        <v>2138.04</v>
      </c>
      <c r="W139" s="13">
        <v>0</v>
      </c>
      <c r="X139" s="27">
        <f t="shared" si="38"/>
        <v>2138.04</v>
      </c>
    </row>
    <row r="140" spans="1:24">
      <c r="A140" t="s">
        <v>1623</v>
      </c>
      <c r="B140" t="s">
        <v>288</v>
      </c>
      <c r="C140" t="s">
        <v>289</v>
      </c>
      <c r="D140" s="2" t="str">
        <f t="shared" si="33"/>
        <v>C</v>
      </c>
      <c r="E140" t="s">
        <v>1624</v>
      </c>
      <c r="F140">
        <f>VLOOKUP($B140&amp;F$5,'Source - Attributes'!$J:$K,2,FALSE)</f>
        <v>10002</v>
      </c>
      <c r="G140">
        <f>VLOOKUP($B140&amp;G$5,'Source - Attributes'!$J:$K,2,FALSE)</f>
        <v>10002</v>
      </c>
      <c r="H140">
        <f>VLOOKUP($B140&amp;H$5,'Source - Attributes'!$J:$K,2,FALSE)</f>
        <v>0</v>
      </c>
      <c r="I140">
        <v>0</v>
      </c>
      <c r="J140">
        <f>VLOOKUP($B140&amp;J$5,'Source - Attributes'!$J:$K,2,FALSE)</f>
        <v>14447</v>
      </c>
      <c r="K140">
        <f>VLOOKUP($B140&amp;K$5,'Source - Attributes'!$J:$K,2,FALSE)</f>
        <v>376.73</v>
      </c>
      <c r="L140" s="20">
        <f t="shared" si="27"/>
        <v>23326</v>
      </c>
      <c r="M140" s="15">
        <f t="shared" si="28"/>
        <v>445.01</v>
      </c>
      <c r="N140" s="66" t="str">
        <f t="shared" si="29"/>
        <v>2080</v>
      </c>
      <c r="O140" s="26">
        <f t="shared" si="34"/>
        <v>0.2</v>
      </c>
      <c r="P140" s="30">
        <f t="shared" si="35"/>
        <v>0.8</v>
      </c>
      <c r="Q140" s="20">
        <f t="shared" si="30"/>
        <v>24719.968364374086</v>
      </c>
      <c r="R140" s="15">
        <f t="shared" si="31"/>
        <v>4943.993672874818</v>
      </c>
      <c r="S140" s="15">
        <f t="shared" si="32"/>
        <v>19775.974691499272</v>
      </c>
      <c r="T140" s="20">
        <f t="shared" si="36"/>
        <v>2119.94</v>
      </c>
      <c r="U140" s="15">
        <f t="shared" si="37"/>
        <v>16741.650000000001</v>
      </c>
      <c r="V140" s="15">
        <f t="shared" si="39"/>
        <v>18861.59</v>
      </c>
      <c r="W140" s="13">
        <v>0</v>
      </c>
      <c r="X140" s="27">
        <f t="shared" si="38"/>
        <v>18861.59</v>
      </c>
    </row>
    <row r="141" spans="1:24">
      <c r="A141" t="s">
        <v>1625</v>
      </c>
      <c r="B141" t="s">
        <v>290</v>
      </c>
      <c r="C141" t="s">
        <v>289</v>
      </c>
      <c r="D141" s="2" t="str">
        <f t="shared" si="33"/>
        <v>M</v>
      </c>
      <c r="E141" t="s">
        <v>1626</v>
      </c>
      <c r="F141">
        <f>VLOOKUP($B141&amp;F$5,'Source - Attributes'!$J:$K,2,FALSE)</f>
        <v>13324</v>
      </c>
      <c r="G141">
        <f>VLOOKUP($B141&amp;G$5,'Source - Attributes'!$J:$K,2,FALSE)</f>
        <v>13324</v>
      </c>
      <c r="H141">
        <f>VLOOKUP($B141&amp;H$5,'Source - Attributes'!$J:$K,2,FALSE)</f>
        <v>0</v>
      </c>
      <c r="I141">
        <v>0</v>
      </c>
      <c r="J141">
        <f>VLOOKUP($B141&amp;J$5,'Source - Attributes'!$J:$K,2,FALSE)</f>
        <v>0</v>
      </c>
      <c r="K141">
        <f>VLOOKUP($B141&amp;K$5,'Source - Attributes'!$J:$K,2,FALSE)</f>
        <v>68.28</v>
      </c>
      <c r="L141" s="20">
        <f t="shared" si="27"/>
        <v>23326</v>
      </c>
      <c r="M141" s="15">
        <f t="shared" si="28"/>
        <v>445.01</v>
      </c>
      <c r="N141" s="66" t="str">
        <f t="shared" si="29"/>
        <v>2080</v>
      </c>
      <c r="O141" s="26">
        <f t="shared" si="34"/>
        <v>0.2</v>
      </c>
      <c r="P141" s="30">
        <f t="shared" si="35"/>
        <v>0.8</v>
      </c>
      <c r="Q141" s="20">
        <f t="shared" si="30"/>
        <v>24719.968364374086</v>
      </c>
      <c r="R141" s="15">
        <f t="shared" si="31"/>
        <v>4943.993672874818</v>
      </c>
      <c r="S141" s="15">
        <f t="shared" si="32"/>
        <v>19775.974691499272</v>
      </c>
      <c r="T141" s="20">
        <f t="shared" si="36"/>
        <v>2824.05</v>
      </c>
      <c r="U141" s="15">
        <f t="shared" si="37"/>
        <v>3034.32</v>
      </c>
      <c r="V141" s="15">
        <f t="shared" si="39"/>
        <v>5858.3700000000008</v>
      </c>
      <c r="W141" s="13">
        <v>0</v>
      </c>
      <c r="X141" s="27">
        <f t="shared" si="38"/>
        <v>5858.3700000000008</v>
      </c>
    </row>
    <row r="142" spans="1:24">
      <c r="A142" t="s">
        <v>1627</v>
      </c>
      <c r="B142" t="s">
        <v>292</v>
      </c>
      <c r="C142" t="s">
        <v>293</v>
      </c>
      <c r="D142" s="2" t="str">
        <f t="shared" si="33"/>
        <v>C</v>
      </c>
      <c r="E142" t="s">
        <v>1628</v>
      </c>
      <c r="F142">
        <f>VLOOKUP($B142&amp;F$5,'Source - Attributes'!$J:$K,2,FALSE)</f>
        <v>37473</v>
      </c>
      <c r="G142">
        <f>VLOOKUP($B142&amp;G$5,'Source - Attributes'!$J:$K,2,FALSE)</f>
        <v>37473</v>
      </c>
      <c r="H142">
        <f>VLOOKUP($B142&amp;H$5,'Source - Attributes'!$J:$K,2,FALSE)</f>
        <v>0</v>
      </c>
      <c r="I142">
        <v>0</v>
      </c>
      <c r="J142">
        <f>VLOOKUP($B142&amp;J$5,'Source - Attributes'!$J:$K,2,FALSE)</f>
        <v>57592</v>
      </c>
      <c r="K142">
        <f>VLOOKUP($B142&amp;K$5,'Source - Attributes'!$J:$K,2,FALSE)</f>
        <v>348.97</v>
      </c>
      <c r="L142" s="20">
        <f t="shared" si="27"/>
        <v>80484</v>
      </c>
      <c r="M142" s="15">
        <f t="shared" si="28"/>
        <v>536.60000000000014</v>
      </c>
      <c r="N142" s="66" t="str">
        <f t="shared" si="29"/>
        <v>6040</v>
      </c>
      <c r="O142" s="26">
        <f t="shared" si="34"/>
        <v>0.6</v>
      </c>
      <c r="P142" s="30">
        <f t="shared" si="35"/>
        <v>0.4</v>
      </c>
      <c r="Q142" s="20">
        <f t="shared" si="30"/>
        <v>98544.501837131058</v>
      </c>
      <c r="R142" s="15">
        <f t="shared" si="31"/>
        <v>59126.701102278632</v>
      </c>
      <c r="S142" s="15">
        <f t="shared" si="32"/>
        <v>39417.800734852426</v>
      </c>
      <c r="T142" s="20">
        <f t="shared" si="36"/>
        <v>27529.13</v>
      </c>
      <c r="U142" s="15">
        <f t="shared" si="37"/>
        <v>25634.79</v>
      </c>
      <c r="V142" s="15">
        <f t="shared" si="39"/>
        <v>53163.92</v>
      </c>
      <c r="W142" s="13">
        <v>0</v>
      </c>
      <c r="X142" s="27">
        <f t="shared" si="38"/>
        <v>53163.92</v>
      </c>
    </row>
    <row r="143" spans="1:24">
      <c r="A143" t="s">
        <v>1629</v>
      </c>
      <c r="B143" t="s">
        <v>294</v>
      </c>
      <c r="C143" t="s">
        <v>293</v>
      </c>
      <c r="D143" s="2" t="str">
        <f t="shared" si="33"/>
        <v>M</v>
      </c>
      <c r="E143" t="s">
        <v>1630</v>
      </c>
      <c r="F143">
        <f>VLOOKUP($B143&amp;F$5,'Source - Attributes'!$J:$K,2,FALSE)</f>
        <v>37841</v>
      </c>
      <c r="G143">
        <f>VLOOKUP($B143&amp;G$5,'Source - Attributes'!$J:$K,2,FALSE)</f>
        <v>37841</v>
      </c>
      <c r="H143">
        <f>VLOOKUP($B143&amp;H$5,'Source - Attributes'!$J:$K,2,FALSE)</f>
        <v>0</v>
      </c>
      <c r="I143">
        <v>0</v>
      </c>
      <c r="J143">
        <f>VLOOKUP($B143&amp;J$5,'Source - Attributes'!$J:$K,2,FALSE)</f>
        <v>0</v>
      </c>
      <c r="K143">
        <f>VLOOKUP($B143&amp;K$5,'Source - Attributes'!$J:$K,2,FALSE)</f>
        <v>158.46</v>
      </c>
      <c r="L143" s="20">
        <f t="shared" si="27"/>
        <v>80484</v>
      </c>
      <c r="M143" s="15">
        <f t="shared" si="28"/>
        <v>536.60000000000014</v>
      </c>
      <c r="N143" s="66" t="str">
        <f t="shared" si="29"/>
        <v>6040</v>
      </c>
      <c r="O143" s="26">
        <f t="shared" si="34"/>
        <v>0.6</v>
      </c>
      <c r="P143" s="30">
        <f t="shared" si="35"/>
        <v>0.4</v>
      </c>
      <c r="Q143" s="20">
        <f t="shared" si="30"/>
        <v>98544.501837131058</v>
      </c>
      <c r="R143" s="15">
        <f t="shared" si="31"/>
        <v>59126.701102278632</v>
      </c>
      <c r="S143" s="15">
        <f t="shared" si="32"/>
        <v>39417.800734852426</v>
      </c>
      <c r="T143" s="20">
        <f t="shared" si="36"/>
        <v>27799.48</v>
      </c>
      <c r="U143" s="15">
        <f t="shared" si="37"/>
        <v>11640.22</v>
      </c>
      <c r="V143" s="15">
        <f t="shared" si="39"/>
        <v>39439.699999999997</v>
      </c>
      <c r="W143" s="13">
        <v>0</v>
      </c>
      <c r="X143" s="27">
        <f t="shared" si="38"/>
        <v>39439.699999999997</v>
      </c>
    </row>
    <row r="144" spans="1:24">
      <c r="A144" t="s">
        <v>1631</v>
      </c>
      <c r="B144" t="s">
        <v>296</v>
      </c>
      <c r="C144" t="s">
        <v>293</v>
      </c>
      <c r="D144" s="2" t="str">
        <f t="shared" si="33"/>
        <v>M</v>
      </c>
      <c r="E144" t="s">
        <v>1632</v>
      </c>
      <c r="F144">
        <f>VLOOKUP($B144&amp;F$5,'Source - Attributes'!$J:$K,2,FALSE)</f>
        <v>3805</v>
      </c>
      <c r="G144">
        <f>VLOOKUP($B144&amp;G$5,'Source - Attributes'!$J:$K,2,FALSE)</f>
        <v>3805</v>
      </c>
      <c r="H144">
        <f>VLOOKUP($B144&amp;H$5,'Source - Attributes'!$J:$K,2,FALSE)</f>
        <v>0</v>
      </c>
      <c r="I144">
        <v>0</v>
      </c>
      <c r="J144">
        <f>VLOOKUP($B144&amp;J$5,'Source - Attributes'!$J:$K,2,FALSE)</f>
        <v>0</v>
      </c>
      <c r="K144">
        <f>VLOOKUP($B144&amp;K$5,'Source - Attributes'!$J:$K,2,FALSE)</f>
        <v>21.21</v>
      </c>
      <c r="L144" s="20">
        <f t="shared" si="27"/>
        <v>80484</v>
      </c>
      <c r="M144" s="15">
        <f t="shared" si="28"/>
        <v>536.60000000000014</v>
      </c>
      <c r="N144" s="66" t="str">
        <f t="shared" si="29"/>
        <v>6040</v>
      </c>
      <c r="O144" s="26">
        <f t="shared" si="34"/>
        <v>0.6</v>
      </c>
      <c r="P144" s="30">
        <f t="shared" si="35"/>
        <v>0.4</v>
      </c>
      <c r="Q144" s="20">
        <f t="shared" si="30"/>
        <v>98544.501837131058</v>
      </c>
      <c r="R144" s="15">
        <f t="shared" si="31"/>
        <v>59126.701102278632</v>
      </c>
      <c r="S144" s="15">
        <f t="shared" si="32"/>
        <v>39417.800734852426</v>
      </c>
      <c r="T144" s="20">
        <f t="shared" si="36"/>
        <v>2795.3</v>
      </c>
      <c r="U144" s="15">
        <f t="shared" si="37"/>
        <v>1558.05</v>
      </c>
      <c r="V144" s="15">
        <f t="shared" si="39"/>
        <v>4353.3500000000004</v>
      </c>
      <c r="W144" s="13">
        <v>0</v>
      </c>
      <c r="X144" s="27">
        <f t="shared" si="38"/>
        <v>4353.3500000000004</v>
      </c>
    </row>
    <row r="145" spans="1:24">
      <c r="A145" t="s">
        <v>1633</v>
      </c>
      <c r="B145" t="s">
        <v>298</v>
      </c>
      <c r="C145" t="s">
        <v>293</v>
      </c>
      <c r="D145" s="2" t="str">
        <f t="shared" si="33"/>
        <v>M</v>
      </c>
      <c r="E145" t="s">
        <v>1634</v>
      </c>
      <c r="F145">
        <f>VLOOKUP($B145&amp;F$5,'Source - Attributes'!$J:$K,2,FALSE)</f>
        <v>1365</v>
      </c>
      <c r="G145">
        <f>VLOOKUP($B145&amp;G$5,'Source - Attributes'!$J:$K,2,FALSE)</f>
        <v>1365</v>
      </c>
      <c r="H145">
        <f>VLOOKUP($B145&amp;H$5,'Source - Attributes'!$J:$K,2,FALSE)</f>
        <v>0</v>
      </c>
      <c r="I145">
        <v>0</v>
      </c>
      <c r="J145">
        <f>VLOOKUP($B145&amp;J$5,'Source - Attributes'!$J:$K,2,FALSE)</f>
        <v>0</v>
      </c>
      <c r="K145">
        <f>VLOOKUP($B145&amp;K$5,'Source - Attributes'!$J:$K,2,FALSE)</f>
        <v>7.96</v>
      </c>
      <c r="L145" s="20">
        <f t="shared" si="27"/>
        <v>80484</v>
      </c>
      <c r="M145" s="15">
        <f t="shared" si="28"/>
        <v>536.60000000000014</v>
      </c>
      <c r="N145" s="66" t="str">
        <f t="shared" si="29"/>
        <v>6040</v>
      </c>
      <c r="O145" s="26">
        <f t="shared" si="34"/>
        <v>0.6</v>
      </c>
      <c r="P145" s="30">
        <f t="shared" si="35"/>
        <v>0.4</v>
      </c>
      <c r="Q145" s="20">
        <f t="shared" si="30"/>
        <v>98544.501837131058</v>
      </c>
      <c r="R145" s="15">
        <f t="shared" si="31"/>
        <v>59126.701102278632</v>
      </c>
      <c r="S145" s="15">
        <f t="shared" si="32"/>
        <v>39417.800734852426</v>
      </c>
      <c r="T145" s="20">
        <f t="shared" si="36"/>
        <v>1002.78</v>
      </c>
      <c r="U145" s="15">
        <f t="shared" si="37"/>
        <v>584.73</v>
      </c>
      <c r="V145" s="15">
        <f t="shared" si="39"/>
        <v>1587.51</v>
      </c>
      <c r="W145" s="13">
        <v>0</v>
      </c>
      <c r="X145" s="27">
        <f t="shared" si="38"/>
        <v>1587.51</v>
      </c>
    </row>
    <row r="146" spans="1:24">
      <c r="A146" t="s">
        <v>1635</v>
      </c>
      <c r="B146" t="s">
        <v>300</v>
      </c>
      <c r="C146" t="s">
        <v>301</v>
      </c>
      <c r="D146" s="2" t="str">
        <f t="shared" si="33"/>
        <v>C</v>
      </c>
      <c r="E146" t="s">
        <v>1636</v>
      </c>
      <c r="F146">
        <f>VLOOKUP($B146&amp;F$5,'Source - Attributes'!$J:$K,2,FALSE)</f>
        <v>7140</v>
      </c>
      <c r="G146">
        <f>VLOOKUP($B146&amp;G$5,'Source - Attributes'!$J:$K,2,FALSE)</f>
        <v>7140</v>
      </c>
      <c r="H146">
        <f>VLOOKUP($B146&amp;H$5,'Source - Attributes'!$J:$K,2,FALSE)</f>
        <v>0</v>
      </c>
      <c r="I146">
        <v>0</v>
      </c>
      <c r="J146">
        <f>VLOOKUP($B146&amp;J$5,'Source - Attributes'!$J:$K,2,FALSE)</f>
        <v>11175</v>
      </c>
      <c r="K146">
        <f>VLOOKUP($B146&amp;K$5,'Source - Attributes'!$J:$K,2,FALSE)</f>
        <v>649.23</v>
      </c>
      <c r="L146" s="20">
        <f t="shared" si="27"/>
        <v>16479</v>
      </c>
      <c r="M146" s="15">
        <f t="shared" si="28"/>
        <v>727.3599999999999</v>
      </c>
      <c r="N146" s="66" t="str">
        <f t="shared" si="29"/>
        <v>2080</v>
      </c>
      <c r="O146" s="26">
        <f t="shared" si="34"/>
        <v>0.2</v>
      </c>
      <c r="P146" s="30">
        <f t="shared" si="35"/>
        <v>0.8</v>
      </c>
      <c r="Q146" s="20">
        <f t="shared" si="30"/>
        <v>19121.315599908659</v>
      </c>
      <c r="R146" s="15">
        <f t="shared" si="31"/>
        <v>3824.263119981732</v>
      </c>
      <c r="S146" s="15">
        <f t="shared" si="32"/>
        <v>15297.052479926928</v>
      </c>
      <c r="T146" s="20">
        <f t="shared" si="36"/>
        <v>1656.97</v>
      </c>
      <c r="U146" s="15">
        <f t="shared" si="37"/>
        <v>13653.91</v>
      </c>
      <c r="V146" s="15">
        <f t="shared" si="39"/>
        <v>15310.88</v>
      </c>
      <c r="W146" s="13">
        <v>0</v>
      </c>
      <c r="X146" s="27">
        <f t="shared" si="38"/>
        <v>15310.88</v>
      </c>
    </row>
    <row r="147" spans="1:24">
      <c r="A147" t="s">
        <v>1637</v>
      </c>
      <c r="B147" t="s">
        <v>302</v>
      </c>
      <c r="C147" t="s">
        <v>301</v>
      </c>
      <c r="D147" s="2" t="str">
        <f t="shared" si="33"/>
        <v>M</v>
      </c>
      <c r="E147" t="s">
        <v>1638</v>
      </c>
      <c r="F147">
        <f>VLOOKUP($B147&amp;F$5,'Source - Attributes'!$J:$K,2,FALSE)</f>
        <v>3036</v>
      </c>
      <c r="G147">
        <f>VLOOKUP($B147&amp;G$5,'Source - Attributes'!$J:$K,2,FALSE)</f>
        <v>3036</v>
      </c>
      <c r="H147">
        <f>VLOOKUP($B147&amp;H$5,'Source - Attributes'!$J:$K,2,FALSE)</f>
        <v>0</v>
      </c>
      <c r="I147">
        <v>0</v>
      </c>
      <c r="J147">
        <f>VLOOKUP($B147&amp;J$5,'Source - Attributes'!$J:$K,2,FALSE)</f>
        <v>0</v>
      </c>
      <c r="K147">
        <f>VLOOKUP($B147&amp;K$5,'Source - Attributes'!$J:$K,2,FALSE)</f>
        <v>25.38</v>
      </c>
      <c r="L147" s="20">
        <f t="shared" si="27"/>
        <v>16479</v>
      </c>
      <c r="M147" s="15">
        <f t="shared" si="28"/>
        <v>727.3599999999999</v>
      </c>
      <c r="N147" s="66" t="str">
        <f t="shared" si="29"/>
        <v>2080</v>
      </c>
      <c r="O147" s="26">
        <f t="shared" si="34"/>
        <v>0.2</v>
      </c>
      <c r="P147" s="30">
        <f t="shared" si="35"/>
        <v>0.8</v>
      </c>
      <c r="Q147" s="20">
        <f t="shared" si="30"/>
        <v>19121.315599908659</v>
      </c>
      <c r="R147" s="15">
        <f t="shared" si="31"/>
        <v>3824.263119981732</v>
      </c>
      <c r="S147" s="15">
        <f t="shared" si="32"/>
        <v>15297.052479926928</v>
      </c>
      <c r="T147" s="20">
        <f t="shared" si="36"/>
        <v>704.56</v>
      </c>
      <c r="U147" s="15">
        <f t="shared" si="37"/>
        <v>533.76</v>
      </c>
      <c r="V147" s="15">
        <f t="shared" si="39"/>
        <v>1238.32</v>
      </c>
      <c r="W147" s="13">
        <v>0</v>
      </c>
      <c r="X147" s="27">
        <f t="shared" si="38"/>
        <v>1238.32</v>
      </c>
    </row>
    <row r="148" spans="1:24">
      <c r="A148" t="s">
        <v>1639</v>
      </c>
      <c r="B148" t="s">
        <v>304</v>
      </c>
      <c r="C148" t="s">
        <v>301</v>
      </c>
      <c r="D148" s="2" t="str">
        <f t="shared" si="33"/>
        <v>M</v>
      </c>
      <c r="E148" t="s">
        <v>1640</v>
      </c>
      <c r="F148">
        <f>VLOOKUP($B148&amp;F$5,'Source - Attributes'!$J:$K,2,FALSE)</f>
        <v>2668</v>
      </c>
      <c r="G148">
        <f>VLOOKUP($B148&amp;G$5,'Source - Attributes'!$J:$K,2,FALSE)</f>
        <v>2668</v>
      </c>
      <c r="H148">
        <f>VLOOKUP($B148&amp;H$5,'Source - Attributes'!$J:$K,2,FALSE)</f>
        <v>0</v>
      </c>
      <c r="I148">
        <v>0</v>
      </c>
      <c r="J148">
        <f>VLOOKUP($B148&amp;J$5,'Source - Attributes'!$J:$K,2,FALSE)</f>
        <v>0</v>
      </c>
      <c r="K148">
        <f>VLOOKUP($B148&amp;K$5,'Source - Attributes'!$J:$K,2,FALSE)</f>
        <v>17.79</v>
      </c>
      <c r="L148" s="20">
        <f t="shared" si="27"/>
        <v>16479</v>
      </c>
      <c r="M148" s="15">
        <f t="shared" si="28"/>
        <v>727.3599999999999</v>
      </c>
      <c r="N148" s="66" t="str">
        <f t="shared" si="29"/>
        <v>2080</v>
      </c>
      <c r="O148" s="26">
        <f t="shared" si="34"/>
        <v>0.2</v>
      </c>
      <c r="P148" s="30">
        <f t="shared" si="35"/>
        <v>0.8</v>
      </c>
      <c r="Q148" s="20">
        <f t="shared" si="30"/>
        <v>19121.315599908659</v>
      </c>
      <c r="R148" s="15">
        <f t="shared" si="31"/>
        <v>3824.263119981732</v>
      </c>
      <c r="S148" s="15">
        <f t="shared" si="32"/>
        <v>15297.052479926928</v>
      </c>
      <c r="T148" s="20">
        <f t="shared" si="36"/>
        <v>619.16</v>
      </c>
      <c r="U148" s="15">
        <f t="shared" si="37"/>
        <v>374.14</v>
      </c>
      <c r="V148" s="15">
        <f t="shared" si="39"/>
        <v>993.3</v>
      </c>
      <c r="W148" s="13">
        <v>0</v>
      </c>
      <c r="X148" s="27">
        <f t="shared" si="38"/>
        <v>993.3</v>
      </c>
    </row>
    <row r="149" spans="1:24">
      <c r="A149" t="s">
        <v>1641</v>
      </c>
      <c r="B149" t="s">
        <v>306</v>
      </c>
      <c r="C149" t="s">
        <v>301</v>
      </c>
      <c r="D149" s="2" t="str">
        <f t="shared" si="33"/>
        <v>M</v>
      </c>
      <c r="E149" t="s">
        <v>1642</v>
      </c>
      <c r="F149">
        <f>VLOOKUP($B149&amp;F$5,'Source - Attributes'!$J:$K,2,FALSE)</f>
        <v>508</v>
      </c>
      <c r="G149">
        <f>VLOOKUP($B149&amp;G$5,'Source - Attributes'!$J:$K,2,FALSE)</f>
        <v>508</v>
      </c>
      <c r="H149">
        <f>VLOOKUP($B149&amp;H$5,'Source - Attributes'!$J:$K,2,FALSE)</f>
        <v>0</v>
      </c>
      <c r="I149">
        <v>0</v>
      </c>
      <c r="J149">
        <f>VLOOKUP($B149&amp;J$5,'Source - Attributes'!$J:$K,2,FALSE)</f>
        <v>0</v>
      </c>
      <c r="K149">
        <f>VLOOKUP($B149&amp;K$5,'Source - Attributes'!$J:$K,2,FALSE)</f>
        <v>4.38</v>
      </c>
      <c r="L149" s="20">
        <f t="shared" si="27"/>
        <v>16479</v>
      </c>
      <c r="M149" s="15">
        <f t="shared" si="28"/>
        <v>727.3599999999999</v>
      </c>
      <c r="N149" s="66" t="str">
        <f t="shared" si="29"/>
        <v>2080</v>
      </c>
      <c r="O149" s="26">
        <f t="shared" si="34"/>
        <v>0.2</v>
      </c>
      <c r="P149" s="30">
        <f t="shared" si="35"/>
        <v>0.8</v>
      </c>
      <c r="Q149" s="20">
        <f t="shared" si="30"/>
        <v>19121.315599908659</v>
      </c>
      <c r="R149" s="15">
        <f t="shared" si="31"/>
        <v>3824.263119981732</v>
      </c>
      <c r="S149" s="15">
        <f t="shared" si="32"/>
        <v>15297.052479926928</v>
      </c>
      <c r="T149" s="20">
        <f t="shared" si="36"/>
        <v>117.89</v>
      </c>
      <c r="U149" s="15">
        <f t="shared" si="37"/>
        <v>92.12</v>
      </c>
      <c r="V149" s="15">
        <f t="shared" si="39"/>
        <v>210.01</v>
      </c>
      <c r="W149" s="13">
        <v>0</v>
      </c>
      <c r="X149" s="27">
        <f t="shared" si="38"/>
        <v>210.01</v>
      </c>
    </row>
    <row r="150" spans="1:24">
      <c r="A150" t="s">
        <v>1643</v>
      </c>
      <c r="B150" t="s">
        <v>308</v>
      </c>
      <c r="C150" t="s">
        <v>301</v>
      </c>
      <c r="D150" s="2" t="str">
        <f t="shared" si="33"/>
        <v>M</v>
      </c>
      <c r="E150" t="s">
        <v>1644</v>
      </c>
      <c r="F150">
        <f>VLOOKUP($B150&amp;F$5,'Source - Attributes'!$J:$K,2,FALSE)</f>
        <v>559</v>
      </c>
      <c r="G150">
        <f>VLOOKUP($B150&amp;G$5,'Source - Attributes'!$J:$K,2,FALSE)</f>
        <v>559</v>
      </c>
      <c r="H150">
        <f>VLOOKUP($B150&amp;H$5,'Source - Attributes'!$J:$K,2,FALSE)</f>
        <v>0</v>
      </c>
      <c r="I150">
        <v>0</v>
      </c>
      <c r="J150">
        <f>VLOOKUP($B150&amp;J$5,'Source - Attributes'!$J:$K,2,FALSE)</f>
        <v>0</v>
      </c>
      <c r="K150">
        <f>VLOOKUP($B150&amp;K$5,'Source - Attributes'!$J:$K,2,FALSE)</f>
        <v>4.78</v>
      </c>
      <c r="L150" s="20">
        <f t="shared" si="27"/>
        <v>16479</v>
      </c>
      <c r="M150" s="15">
        <f t="shared" si="28"/>
        <v>727.3599999999999</v>
      </c>
      <c r="N150" s="66" t="str">
        <f t="shared" si="29"/>
        <v>2080</v>
      </c>
      <c r="O150" s="26">
        <f t="shared" si="34"/>
        <v>0.2</v>
      </c>
      <c r="P150" s="30">
        <f t="shared" si="35"/>
        <v>0.8</v>
      </c>
      <c r="Q150" s="20">
        <f t="shared" si="30"/>
        <v>19121.315599908659</v>
      </c>
      <c r="R150" s="15">
        <f t="shared" si="31"/>
        <v>3824.263119981732</v>
      </c>
      <c r="S150" s="15">
        <f t="shared" si="32"/>
        <v>15297.052479926928</v>
      </c>
      <c r="T150" s="20">
        <f t="shared" si="36"/>
        <v>129.72999999999999</v>
      </c>
      <c r="U150" s="15">
        <f t="shared" si="37"/>
        <v>100.53</v>
      </c>
      <c r="V150" s="15">
        <f t="shared" si="39"/>
        <v>230.26</v>
      </c>
      <c r="W150" s="13">
        <v>0</v>
      </c>
      <c r="X150" s="27">
        <f t="shared" si="38"/>
        <v>230.26</v>
      </c>
    </row>
    <row r="151" spans="1:24">
      <c r="A151" t="s">
        <v>1645</v>
      </c>
      <c r="B151" t="s">
        <v>310</v>
      </c>
      <c r="C151" t="s">
        <v>301</v>
      </c>
      <c r="D151" s="2" t="str">
        <f t="shared" si="33"/>
        <v>M</v>
      </c>
      <c r="E151" t="s">
        <v>1646</v>
      </c>
      <c r="F151">
        <f>VLOOKUP($B151&amp;F$5,'Source - Attributes'!$J:$K,2,FALSE)</f>
        <v>174</v>
      </c>
      <c r="G151">
        <f>VLOOKUP($B151&amp;G$5,'Source - Attributes'!$J:$K,2,FALSE)</f>
        <v>174</v>
      </c>
      <c r="H151">
        <f>VLOOKUP($B151&amp;H$5,'Source - Attributes'!$J:$K,2,FALSE)</f>
        <v>0</v>
      </c>
      <c r="I151">
        <v>0</v>
      </c>
      <c r="J151">
        <f>VLOOKUP($B151&amp;J$5,'Source - Attributes'!$J:$K,2,FALSE)</f>
        <v>0</v>
      </c>
      <c r="K151">
        <f>VLOOKUP($B151&amp;K$5,'Source - Attributes'!$J:$K,2,FALSE)</f>
        <v>2.4900000000000002</v>
      </c>
      <c r="L151" s="20">
        <f t="shared" si="27"/>
        <v>16479</v>
      </c>
      <c r="M151" s="15">
        <f t="shared" si="28"/>
        <v>727.3599999999999</v>
      </c>
      <c r="N151" s="66" t="str">
        <f t="shared" si="29"/>
        <v>2080</v>
      </c>
      <c r="O151" s="26">
        <f t="shared" si="34"/>
        <v>0.2</v>
      </c>
      <c r="P151" s="30">
        <f t="shared" si="35"/>
        <v>0.8</v>
      </c>
      <c r="Q151" s="20">
        <f t="shared" si="30"/>
        <v>19121.315599908659</v>
      </c>
      <c r="R151" s="15">
        <f t="shared" si="31"/>
        <v>3824.263119981732</v>
      </c>
      <c r="S151" s="15">
        <f t="shared" si="32"/>
        <v>15297.052479926928</v>
      </c>
      <c r="T151" s="20">
        <f t="shared" si="36"/>
        <v>40.380000000000003</v>
      </c>
      <c r="U151" s="15">
        <f t="shared" si="37"/>
        <v>52.37</v>
      </c>
      <c r="V151" s="15">
        <f t="shared" si="39"/>
        <v>92.75</v>
      </c>
      <c r="W151" s="13">
        <v>0</v>
      </c>
      <c r="X151" s="27">
        <f t="shared" si="38"/>
        <v>92.75</v>
      </c>
    </row>
    <row r="152" spans="1:24">
      <c r="A152" t="s">
        <v>1647</v>
      </c>
      <c r="B152" t="s">
        <v>312</v>
      </c>
      <c r="C152" t="s">
        <v>301</v>
      </c>
      <c r="D152" s="2" t="str">
        <f t="shared" si="33"/>
        <v>M</v>
      </c>
      <c r="E152" t="s">
        <v>1648</v>
      </c>
      <c r="F152">
        <f>VLOOKUP($B152&amp;F$5,'Source - Attributes'!$J:$K,2,FALSE)</f>
        <v>217</v>
      </c>
      <c r="G152">
        <f>VLOOKUP($B152&amp;G$5,'Source - Attributes'!$J:$K,2,FALSE)</f>
        <v>217</v>
      </c>
      <c r="H152">
        <f>VLOOKUP($B152&amp;H$5,'Source - Attributes'!$J:$K,2,FALSE)</f>
        <v>0</v>
      </c>
      <c r="I152">
        <v>0</v>
      </c>
      <c r="J152">
        <f>VLOOKUP($B152&amp;J$5,'Source - Attributes'!$J:$K,2,FALSE)</f>
        <v>0</v>
      </c>
      <c r="K152">
        <f>VLOOKUP($B152&amp;K$5,'Source - Attributes'!$J:$K,2,FALSE)</f>
        <v>2.1800000000000002</v>
      </c>
      <c r="L152" s="20">
        <f t="shared" si="27"/>
        <v>16479</v>
      </c>
      <c r="M152" s="15">
        <f t="shared" si="28"/>
        <v>727.3599999999999</v>
      </c>
      <c r="N152" s="66" t="str">
        <f t="shared" si="29"/>
        <v>2080</v>
      </c>
      <c r="O152" s="26">
        <f t="shared" si="34"/>
        <v>0.2</v>
      </c>
      <c r="P152" s="30">
        <f t="shared" si="35"/>
        <v>0.8</v>
      </c>
      <c r="Q152" s="20">
        <f t="shared" si="30"/>
        <v>19121.315599908659</v>
      </c>
      <c r="R152" s="15">
        <f t="shared" si="31"/>
        <v>3824.263119981732</v>
      </c>
      <c r="S152" s="15">
        <f t="shared" si="32"/>
        <v>15297.052479926928</v>
      </c>
      <c r="T152" s="20">
        <f t="shared" si="36"/>
        <v>50.36</v>
      </c>
      <c r="U152" s="15">
        <f t="shared" si="37"/>
        <v>45.85</v>
      </c>
      <c r="V152" s="15">
        <f t="shared" si="39"/>
        <v>96.210000000000008</v>
      </c>
      <c r="W152" s="13">
        <v>0</v>
      </c>
      <c r="X152" s="27">
        <f t="shared" si="38"/>
        <v>96.210000000000008</v>
      </c>
    </row>
    <row r="153" spans="1:24">
      <c r="A153" t="s">
        <v>1649</v>
      </c>
      <c r="B153" t="s">
        <v>314</v>
      </c>
      <c r="C153" t="s">
        <v>301</v>
      </c>
      <c r="D153" s="2" t="str">
        <f t="shared" si="33"/>
        <v>M</v>
      </c>
      <c r="E153" t="s">
        <v>1650</v>
      </c>
      <c r="F153">
        <f>VLOOKUP($B153&amp;F$5,'Source - Attributes'!$J:$K,2,FALSE)</f>
        <v>2098</v>
      </c>
      <c r="G153">
        <f>VLOOKUP($B153&amp;G$5,'Source - Attributes'!$J:$K,2,FALSE)</f>
        <v>2098</v>
      </c>
      <c r="H153">
        <f>VLOOKUP($B153&amp;H$5,'Source - Attributes'!$J:$K,2,FALSE)</f>
        <v>0</v>
      </c>
      <c r="I153">
        <v>0</v>
      </c>
      <c r="J153">
        <f>VLOOKUP($B153&amp;J$5,'Source - Attributes'!$J:$K,2,FALSE)</f>
        <v>0</v>
      </c>
      <c r="K153">
        <f>VLOOKUP($B153&amp;K$5,'Source - Attributes'!$J:$K,2,FALSE)</f>
        <v>20.63</v>
      </c>
      <c r="L153" s="20">
        <f t="shared" si="27"/>
        <v>16479</v>
      </c>
      <c r="M153" s="15">
        <f t="shared" si="28"/>
        <v>727.3599999999999</v>
      </c>
      <c r="N153" s="66" t="str">
        <f t="shared" si="29"/>
        <v>2080</v>
      </c>
      <c r="O153" s="26">
        <f t="shared" si="34"/>
        <v>0.2</v>
      </c>
      <c r="P153" s="30">
        <f t="shared" si="35"/>
        <v>0.8</v>
      </c>
      <c r="Q153" s="20">
        <f t="shared" si="30"/>
        <v>19121.315599908659</v>
      </c>
      <c r="R153" s="15">
        <f t="shared" si="31"/>
        <v>3824.263119981732</v>
      </c>
      <c r="S153" s="15">
        <f t="shared" si="32"/>
        <v>15297.052479926928</v>
      </c>
      <c r="T153" s="20">
        <f t="shared" si="36"/>
        <v>486.88</v>
      </c>
      <c r="U153" s="15">
        <f t="shared" si="37"/>
        <v>433.87</v>
      </c>
      <c r="V153" s="15">
        <f t="shared" si="39"/>
        <v>920.75</v>
      </c>
      <c r="W153" s="13">
        <v>0</v>
      </c>
      <c r="X153" s="27">
        <f t="shared" si="38"/>
        <v>920.75</v>
      </c>
    </row>
    <row r="154" spans="1:24">
      <c r="A154" t="s">
        <v>1651</v>
      </c>
      <c r="B154" t="s">
        <v>316</v>
      </c>
      <c r="C154" t="s">
        <v>301</v>
      </c>
      <c r="D154" s="2" t="str">
        <f t="shared" si="33"/>
        <v>M</v>
      </c>
      <c r="E154" t="s">
        <v>1652</v>
      </c>
      <c r="F154">
        <f>VLOOKUP($B154&amp;F$5,'Source - Attributes'!$J:$K,2,FALSE)</f>
        <v>79</v>
      </c>
      <c r="G154">
        <f>VLOOKUP($B154&amp;G$5,'Source - Attributes'!$J:$K,2,FALSE)</f>
        <v>79</v>
      </c>
      <c r="H154">
        <f>VLOOKUP($B154&amp;H$5,'Source - Attributes'!$J:$K,2,FALSE)</f>
        <v>0</v>
      </c>
      <c r="I154">
        <v>0</v>
      </c>
      <c r="J154">
        <f>VLOOKUP($B154&amp;J$5,'Source - Attributes'!$J:$K,2,FALSE)</f>
        <v>0</v>
      </c>
      <c r="K154">
        <f>VLOOKUP($B154&amp;K$5,'Source - Attributes'!$J:$K,2,FALSE)</f>
        <v>0.5</v>
      </c>
      <c r="L154" s="20">
        <f t="shared" si="27"/>
        <v>16479</v>
      </c>
      <c r="M154" s="15">
        <f t="shared" si="28"/>
        <v>727.3599999999999</v>
      </c>
      <c r="N154" s="66" t="str">
        <f t="shared" si="29"/>
        <v>2080</v>
      </c>
      <c r="O154" s="26">
        <f t="shared" si="34"/>
        <v>0.2</v>
      </c>
      <c r="P154" s="30">
        <f t="shared" si="35"/>
        <v>0.8</v>
      </c>
      <c r="Q154" s="20">
        <f t="shared" si="30"/>
        <v>19121.315599908659</v>
      </c>
      <c r="R154" s="15">
        <f t="shared" si="31"/>
        <v>3824.263119981732</v>
      </c>
      <c r="S154" s="15">
        <f t="shared" si="32"/>
        <v>15297.052479926928</v>
      </c>
      <c r="T154" s="20">
        <f t="shared" si="36"/>
        <v>18.329999999999998</v>
      </c>
      <c r="U154" s="15">
        <f t="shared" si="37"/>
        <v>10.52</v>
      </c>
      <c r="V154" s="15">
        <f t="shared" si="39"/>
        <v>28.849999999999998</v>
      </c>
      <c r="W154" s="13">
        <v>0</v>
      </c>
      <c r="X154" s="27">
        <f t="shared" si="38"/>
        <v>28.849999999999998</v>
      </c>
    </row>
    <row r="155" spans="1:24">
      <c r="A155" t="s">
        <v>1653</v>
      </c>
      <c r="B155" t="s">
        <v>318</v>
      </c>
      <c r="C155" t="s">
        <v>319</v>
      </c>
      <c r="D155" s="2" t="str">
        <f t="shared" si="33"/>
        <v>C</v>
      </c>
      <c r="E155" t="s">
        <v>1654</v>
      </c>
      <c r="F155">
        <f>VLOOKUP($B155&amp;F$5,'Source - Attributes'!$J:$K,2,FALSE)</f>
        <v>16950</v>
      </c>
      <c r="G155">
        <f>VLOOKUP($B155&amp;G$5,'Source - Attributes'!$J:$K,2,FALSE)</f>
        <v>16950</v>
      </c>
      <c r="H155">
        <f>VLOOKUP($B155&amp;H$5,'Source - Attributes'!$J:$K,2,FALSE)</f>
        <v>0</v>
      </c>
      <c r="I155">
        <v>0</v>
      </c>
      <c r="J155">
        <f>VLOOKUP($B155&amp;J$5,'Source - Attributes'!$J:$K,2,FALSE)</f>
        <v>16824</v>
      </c>
      <c r="K155">
        <f>VLOOKUP($B155&amp;K$5,'Source - Attributes'!$J:$K,2,FALSE)</f>
        <v>626.59</v>
      </c>
      <c r="L155" s="20">
        <f t="shared" si="27"/>
        <v>20851</v>
      </c>
      <c r="M155" s="15">
        <f t="shared" si="28"/>
        <v>655.56999999999994</v>
      </c>
      <c r="N155" s="66" t="str">
        <f t="shared" si="29"/>
        <v>2080</v>
      </c>
      <c r="O155" s="26">
        <f t="shared" si="34"/>
        <v>0.2</v>
      </c>
      <c r="P155" s="30">
        <f t="shared" si="35"/>
        <v>0.8</v>
      </c>
      <c r="Q155" s="20">
        <f t="shared" si="30"/>
        <v>28787.204801151078</v>
      </c>
      <c r="R155" s="15">
        <f t="shared" si="31"/>
        <v>5757.4409602302158</v>
      </c>
      <c r="S155" s="15">
        <f t="shared" si="32"/>
        <v>23029.763840920863</v>
      </c>
      <c r="T155" s="20">
        <f t="shared" si="36"/>
        <v>4680.29</v>
      </c>
      <c r="U155" s="15">
        <f t="shared" si="37"/>
        <v>22011.71</v>
      </c>
      <c r="V155" s="15">
        <f t="shared" si="39"/>
        <v>26692</v>
      </c>
      <c r="W155" s="13">
        <v>0</v>
      </c>
      <c r="X155" s="27">
        <f t="shared" si="38"/>
        <v>26692</v>
      </c>
    </row>
    <row r="156" spans="1:24">
      <c r="A156" t="s">
        <v>1655</v>
      </c>
      <c r="B156" t="s">
        <v>320</v>
      </c>
      <c r="C156" t="s">
        <v>319</v>
      </c>
      <c r="D156" s="2" t="str">
        <f t="shared" si="33"/>
        <v>M</v>
      </c>
      <c r="E156" t="s">
        <v>1656</v>
      </c>
      <c r="F156">
        <f>VLOOKUP($B156&amp;F$5,'Source - Attributes'!$J:$K,2,FALSE)</f>
        <v>150</v>
      </c>
      <c r="G156">
        <f>VLOOKUP($B156&amp;G$5,'Source - Attributes'!$J:$K,2,FALSE)</f>
        <v>150</v>
      </c>
      <c r="H156">
        <f>VLOOKUP($B156&amp;H$5,'Source - Attributes'!$J:$K,2,FALSE)</f>
        <v>0</v>
      </c>
      <c r="I156">
        <v>0</v>
      </c>
      <c r="J156">
        <f>VLOOKUP($B156&amp;J$5,'Source - Attributes'!$J:$K,2,FALSE)</f>
        <v>0</v>
      </c>
      <c r="K156">
        <f>VLOOKUP($B156&amp;K$5,'Source - Attributes'!$J:$K,2,FALSE)</f>
        <v>2.4</v>
      </c>
      <c r="L156" s="20">
        <f t="shared" si="27"/>
        <v>20851</v>
      </c>
      <c r="M156" s="15">
        <f t="shared" si="28"/>
        <v>655.56999999999994</v>
      </c>
      <c r="N156" s="66" t="str">
        <f t="shared" si="29"/>
        <v>2080</v>
      </c>
      <c r="O156" s="26">
        <f t="shared" si="34"/>
        <v>0.2</v>
      </c>
      <c r="P156" s="30">
        <f t="shared" si="35"/>
        <v>0.8</v>
      </c>
      <c r="Q156" s="20">
        <f t="shared" si="30"/>
        <v>28787.204801151078</v>
      </c>
      <c r="R156" s="15">
        <f t="shared" si="31"/>
        <v>5757.4409602302158</v>
      </c>
      <c r="S156" s="15">
        <f t="shared" si="32"/>
        <v>23029.763840920863</v>
      </c>
      <c r="T156" s="20">
        <f t="shared" si="36"/>
        <v>41.42</v>
      </c>
      <c r="U156" s="15">
        <f t="shared" si="37"/>
        <v>84.31</v>
      </c>
      <c r="V156" s="15">
        <f t="shared" si="39"/>
        <v>125.73</v>
      </c>
      <c r="W156" s="13">
        <v>0</v>
      </c>
      <c r="X156" s="27">
        <f t="shared" si="38"/>
        <v>125.73</v>
      </c>
    </row>
    <row r="157" spans="1:24">
      <c r="A157" t="s">
        <v>1657</v>
      </c>
      <c r="B157" t="s">
        <v>322</v>
      </c>
      <c r="C157" t="s">
        <v>319</v>
      </c>
      <c r="D157" s="2" t="str">
        <f t="shared" si="33"/>
        <v>M</v>
      </c>
      <c r="E157" t="s">
        <v>1658</v>
      </c>
      <c r="F157">
        <f>VLOOKUP($B157&amp;F$5,'Source - Attributes'!$J:$K,2,FALSE)</f>
        <v>406</v>
      </c>
      <c r="G157">
        <f>VLOOKUP($B157&amp;G$5,'Source - Attributes'!$J:$K,2,FALSE)</f>
        <v>406</v>
      </c>
      <c r="H157">
        <f>VLOOKUP($B157&amp;H$5,'Source - Attributes'!$J:$K,2,FALSE)</f>
        <v>0</v>
      </c>
      <c r="I157">
        <v>0</v>
      </c>
      <c r="J157">
        <f>VLOOKUP($B157&amp;J$5,'Source - Attributes'!$J:$K,2,FALSE)</f>
        <v>0</v>
      </c>
      <c r="K157">
        <f>VLOOKUP($B157&amp;K$5,'Source - Attributes'!$J:$K,2,FALSE)</f>
        <v>4.68</v>
      </c>
      <c r="L157" s="20">
        <f t="shared" si="27"/>
        <v>20851</v>
      </c>
      <c r="M157" s="15">
        <f t="shared" si="28"/>
        <v>655.56999999999994</v>
      </c>
      <c r="N157" s="66" t="str">
        <f t="shared" si="29"/>
        <v>2080</v>
      </c>
      <c r="O157" s="26">
        <f t="shared" si="34"/>
        <v>0.2</v>
      </c>
      <c r="P157" s="30">
        <f t="shared" si="35"/>
        <v>0.8</v>
      </c>
      <c r="Q157" s="20">
        <f t="shared" si="30"/>
        <v>28787.204801151078</v>
      </c>
      <c r="R157" s="15">
        <f t="shared" si="31"/>
        <v>5757.4409602302158</v>
      </c>
      <c r="S157" s="15">
        <f t="shared" si="32"/>
        <v>23029.763840920863</v>
      </c>
      <c r="T157" s="20">
        <f t="shared" si="36"/>
        <v>112.11</v>
      </c>
      <c r="U157" s="15">
        <f t="shared" si="37"/>
        <v>164.41</v>
      </c>
      <c r="V157" s="15">
        <f t="shared" si="39"/>
        <v>276.52</v>
      </c>
      <c r="W157" s="13">
        <v>0</v>
      </c>
      <c r="X157" s="27">
        <f t="shared" si="38"/>
        <v>276.52</v>
      </c>
    </row>
    <row r="158" spans="1:24">
      <c r="A158" t="s">
        <v>1659</v>
      </c>
      <c r="B158" t="s">
        <v>324</v>
      </c>
      <c r="C158" t="s">
        <v>319</v>
      </c>
      <c r="D158" s="2" t="str">
        <f t="shared" si="33"/>
        <v>M</v>
      </c>
      <c r="E158" t="s">
        <v>1660</v>
      </c>
      <c r="F158">
        <f>VLOOKUP($B158&amp;F$5,'Source - Attributes'!$J:$K,2,FALSE)</f>
        <v>76</v>
      </c>
      <c r="G158">
        <f>VLOOKUP($B158&amp;G$5,'Source - Attributes'!$J:$K,2,FALSE)</f>
        <v>76</v>
      </c>
      <c r="H158">
        <f>VLOOKUP($B158&amp;H$5,'Source - Attributes'!$J:$K,2,FALSE)</f>
        <v>0</v>
      </c>
      <c r="I158">
        <v>0</v>
      </c>
      <c r="J158">
        <f>VLOOKUP($B158&amp;J$5,'Source - Attributes'!$J:$K,2,FALSE)</f>
        <v>0</v>
      </c>
      <c r="K158">
        <f>VLOOKUP($B158&amp;K$5,'Source - Attributes'!$J:$K,2,FALSE)</f>
        <v>0.89</v>
      </c>
      <c r="L158" s="20">
        <f t="shared" si="27"/>
        <v>20851</v>
      </c>
      <c r="M158" s="15">
        <f t="shared" si="28"/>
        <v>655.56999999999994</v>
      </c>
      <c r="N158" s="66" t="str">
        <f t="shared" si="29"/>
        <v>2080</v>
      </c>
      <c r="O158" s="26">
        <f t="shared" si="34"/>
        <v>0.2</v>
      </c>
      <c r="P158" s="30">
        <f t="shared" si="35"/>
        <v>0.8</v>
      </c>
      <c r="Q158" s="20">
        <f t="shared" si="30"/>
        <v>28787.204801151078</v>
      </c>
      <c r="R158" s="15">
        <f t="shared" si="31"/>
        <v>5757.4409602302158</v>
      </c>
      <c r="S158" s="15">
        <f t="shared" si="32"/>
        <v>23029.763840920863</v>
      </c>
      <c r="T158" s="20">
        <f t="shared" si="36"/>
        <v>20.99</v>
      </c>
      <c r="U158" s="15">
        <f t="shared" si="37"/>
        <v>31.27</v>
      </c>
      <c r="V158" s="15">
        <f t="shared" si="39"/>
        <v>52.26</v>
      </c>
      <c r="W158" s="13">
        <v>0</v>
      </c>
      <c r="X158" s="27">
        <f t="shared" si="38"/>
        <v>52.26</v>
      </c>
    </row>
    <row r="159" spans="1:24">
      <c r="A159" t="s">
        <v>1661</v>
      </c>
      <c r="B159" t="s">
        <v>326</v>
      </c>
      <c r="C159" t="s">
        <v>319</v>
      </c>
      <c r="D159" s="2" t="str">
        <f t="shared" si="33"/>
        <v>M</v>
      </c>
      <c r="E159" t="s">
        <v>1662</v>
      </c>
      <c r="F159">
        <f>VLOOKUP($B159&amp;F$5,'Source - Attributes'!$J:$K,2,FALSE)</f>
        <v>647</v>
      </c>
      <c r="G159">
        <f>VLOOKUP($B159&amp;G$5,'Source - Attributes'!$J:$K,2,FALSE)</f>
        <v>647</v>
      </c>
      <c r="H159">
        <f>VLOOKUP($B159&amp;H$5,'Source - Attributes'!$J:$K,2,FALSE)</f>
        <v>0</v>
      </c>
      <c r="I159">
        <v>0</v>
      </c>
      <c r="J159">
        <f>VLOOKUP($B159&amp;J$5,'Source - Attributes'!$J:$K,2,FALSE)</f>
        <v>0</v>
      </c>
      <c r="K159">
        <f>VLOOKUP($B159&amp;K$5,'Source - Attributes'!$J:$K,2,FALSE)</f>
        <v>3.9</v>
      </c>
      <c r="L159" s="20">
        <f t="shared" si="27"/>
        <v>20851</v>
      </c>
      <c r="M159" s="15">
        <f t="shared" si="28"/>
        <v>655.56999999999994</v>
      </c>
      <c r="N159" s="66" t="str">
        <f t="shared" si="29"/>
        <v>2080</v>
      </c>
      <c r="O159" s="26">
        <f t="shared" si="34"/>
        <v>0.2</v>
      </c>
      <c r="P159" s="30">
        <f t="shared" si="35"/>
        <v>0.8</v>
      </c>
      <c r="Q159" s="20">
        <f t="shared" si="30"/>
        <v>28787.204801151078</v>
      </c>
      <c r="R159" s="15">
        <f t="shared" si="31"/>
        <v>5757.4409602302158</v>
      </c>
      <c r="S159" s="15">
        <f t="shared" si="32"/>
        <v>23029.763840920863</v>
      </c>
      <c r="T159" s="20">
        <f t="shared" si="36"/>
        <v>178.65</v>
      </c>
      <c r="U159" s="15">
        <f t="shared" si="37"/>
        <v>137</v>
      </c>
      <c r="V159" s="15">
        <f t="shared" si="39"/>
        <v>315.64999999999998</v>
      </c>
      <c r="W159" s="13">
        <v>0</v>
      </c>
      <c r="X159" s="27">
        <f t="shared" si="38"/>
        <v>315.64999999999998</v>
      </c>
    </row>
    <row r="160" spans="1:24">
      <c r="A160" t="s">
        <v>1663</v>
      </c>
      <c r="B160" t="s">
        <v>328</v>
      </c>
      <c r="C160" t="s">
        <v>319</v>
      </c>
      <c r="D160" s="2" t="str">
        <f t="shared" si="33"/>
        <v>M</v>
      </c>
      <c r="E160" t="s">
        <v>1664</v>
      </c>
      <c r="F160">
        <f>VLOOKUP($B160&amp;F$5,'Source - Attributes'!$J:$K,2,FALSE)</f>
        <v>2622</v>
      </c>
      <c r="G160">
        <f>VLOOKUP($B160&amp;G$5,'Source - Attributes'!$J:$K,2,FALSE)</f>
        <v>2622</v>
      </c>
      <c r="H160">
        <f>VLOOKUP($B160&amp;H$5,'Source - Attributes'!$J:$K,2,FALSE)</f>
        <v>0</v>
      </c>
      <c r="I160">
        <v>0</v>
      </c>
      <c r="J160">
        <f>VLOOKUP($B160&amp;J$5,'Source - Attributes'!$J:$K,2,FALSE)</f>
        <v>0</v>
      </c>
      <c r="K160">
        <f>VLOOKUP($B160&amp;K$5,'Source - Attributes'!$J:$K,2,FALSE)</f>
        <v>17.11</v>
      </c>
      <c r="L160" s="20">
        <f t="shared" si="27"/>
        <v>20851</v>
      </c>
      <c r="M160" s="15">
        <f t="shared" si="28"/>
        <v>655.56999999999994</v>
      </c>
      <c r="N160" s="66" t="str">
        <f t="shared" si="29"/>
        <v>2080</v>
      </c>
      <c r="O160" s="26">
        <f t="shared" si="34"/>
        <v>0.2</v>
      </c>
      <c r="P160" s="30">
        <f t="shared" si="35"/>
        <v>0.8</v>
      </c>
      <c r="Q160" s="20">
        <f t="shared" si="30"/>
        <v>28787.204801151078</v>
      </c>
      <c r="R160" s="15">
        <f t="shared" si="31"/>
        <v>5757.4409602302158</v>
      </c>
      <c r="S160" s="15">
        <f t="shared" si="32"/>
        <v>23029.763840920863</v>
      </c>
      <c r="T160" s="20">
        <f t="shared" si="36"/>
        <v>723.99</v>
      </c>
      <c r="U160" s="15">
        <f t="shared" si="37"/>
        <v>601.05999999999995</v>
      </c>
      <c r="V160" s="15">
        <f t="shared" si="39"/>
        <v>1325.05</v>
      </c>
      <c r="W160" s="13">
        <v>0</v>
      </c>
      <c r="X160" s="27">
        <f t="shared" si="38"/>
        <v>1325.05</v>
      </c>
    </row>
    <row r="161" spans="1:24">
      <c r="A161" t="s">
        <v>1665</v>
      </c>
      <c r="B161" t="s">
        <v>330</v>
      </c>
      <c r="C161" t="s">
        <v>331</v>
      </c>
      <c r="D161" s="2" t="str">
        <f t="shared" si="33"/>
        <v>C</v>
      </c>
      <c r="E161" t="s">
        <v>1666</v>
      </c>
      <c r="F161">
        <f>VLOOKUP($B161&amp;F$5,'Source - Attributes'!$J:$K,2,FALSE)</f>
        <v>12206</v>
      </c>
      <c r="G161">
        <f>VLOOKUP($B161&amp;G$5,'Source - Attributes'!$J:$K,2,FALSE)</f>
        <v>12206</v>
      </c>
      <c r="H161">
        <f>VLOOKUP($B161&amp;H$5,'Source - Attributes'!$J:$K,2,FALSE)</f>
        <v>0</v>
      </c>
      <c r="I161">
        <v>0</v>
      </c>
      <c r="J161">
        <f>VLOOKUP($B161&amp;J$5,'Source - Attributes'!$J:$K,2,FALSE)</f>
        <v>13113</v>
      </c>
      <c r="K161">
        <f>VLOOKUP($B161&amp;K$5,'Source - Attributes'!$J:$K,2,FALSE)</f>
        <v>777.98</v>
      </c>
      <c r="L161" s="20">
        <f t="shared" si="27"/>
        <v>20480</v>
      </c>
      <c r="M161" s="15">
        <f t="shared" si="28"/>
        <v>835.62000000000012</v>
      </c>
      <c r="N161" s="66" t="str">
        <f t="shared" si="29"/>
        <v>2080</v>
      </c>
      <c r="O161" s="26">
        <f t="shared" si="34"/>
        <v>0.2</v>
      </c>
      <c r="P161" s="30">
        <f t="shared" si="35"/>
        <v>0.8</v>
      </c>
      <c r="Q161" s="20">
        <f t="shared" si="30"/>
        <v>22437.388050255235</v>
      </c>
      <c r="R161" s="15">
        <f t="shared" si="31"/>
        <v>4487.4776100510471</v>
      </c>
      <c r="S161" s="15">
        <f t="shared" si="32"/>
        <v>17949.910440204188</v>
      </c>
      <c r="T161" s="20">
        <f t="shared" si="36"/>
        <v>2674.52</v>
      </c>
      <c r="U161" s="15">
        <f t="shared" si="37"/>
        <v>16711.75</v>
      </c>
      <c r="V161" s="15">
        <f t="shared" si="39"/>
        <v>19386.27</v>
      </c>
      <c r="W161" s="13">
        <v>0</v>
      </c>
      <c r="X161" s="27">
        <f t="shared" si="38"/>
        <v>19386.27</v>
      </c>
    </row>
    <row r="162" spans="1:24">
      <c r="A162" t="s">
        <v>1667</v>
      </c>
      <c r="B162" t="s">
        <v>332</v>
      </c>
      <c r="C162" t="s">
        <v>331</v>
      </c>
      <c r="D162" s="2" t="str">
        <f t="shared" si="33"/>
        <v>M</v>
      </c>
      <c r="E162" t="s">
        <v>1668</v>
      </c>
      <c r="F162">
        <f>VLOOKUP($B162&amp;F$5,'Source - Attributes'!$J:$K,2,FALSE)</f>
        <v>6270</v>
      </c>
      <c r="G162">
        <f>VLOOKUP($B162&amp;G$5,'Source - Attributes'!$J:$K,2,FALSE)</f>
        <v>6270</v>
      </c>
      <c r="H162">
        <f>VLOOKUP($B162&amp;H$5,'Source - Attributes'!$J:$K,2,FALSE)</f>
        <v>0</v>
      </c>
      <c r="I162">
        <v>0</v>
      </c>
      <c r="J162">
        <f>VLOOKUP($B162&amp;J$5,'Source - Attributes'!$J:$K,2,FALSE)</f>
        <v>0</v>
      </c>
      <c r="K162">
        <f>VLOOKUP($B162&amp;K$5,'Source - Attributes'!$J:$K,2,FALSE)</f>
        <v>42.96</v>
      </c>
      <c r="L162" s="20">
        <f t="shared" si="27"/>
        <v>20480</v>
      </c>
      <c r="M162" s="15">
        <f t="shared" si="28"/>
        <v>835.62000000000012</v>
      </c>
      <c r="N162" s="66" t="str">
        <f t="shared" si="29"/>
        <v>2080</v>
      </c>
      <c r="O162" s="26">
        <f t="shared" si="34"/>
        <v>0.2</v>
      </c>
      <c r="P162" s="30">
        <f t="shared" si="35"/>
        <v>0.8</v>
      </c>
      <c r="Q162" s="20">
        <f t="shared" si="30"/>
        <v>22437.388050255235</v>
      </c>
      <c r="R162" s="15">
        <f t="shared" si="31"/>
        <v>4487.4776100510471</v>
      </c>
      <c r="S162" s="15">
        <f t="shared" si="32"/>
        <v>17949.910440204188</v>
      </c>
      <c r="T162" s="20">
        <f t="shared" si="36"/>
        <v>1373.85</v>
      </c>
      <c r="U162" s="15">
        <f t="shared" si="37"/>
        <v>922.82</v>
      </c>
      <c r="V162" s="15">
        <f t="shared" si="39"/>
        <v>2296.67</v>
      </c>
      <c r="W162" s="13">
        <v>0</v>
      </c>
      <c r="X162" s="27">
        <f t="shared" si="38"/>
        <v>2296.67</v>
      </c>
    </row>
    <row r="163" spans="1:24">
      <c r="A163" t="s">
        <v>1669</v>
      </c>
      <c r="B163" t="s">
        <v>334</v>
      </c>
      <c r="C163" t="s">
        <v>331</v>
      </c>
      <c r="D163" s="2" t="str">
        <f t="shared" si="33"/>
        <v>M</v>
      </c>
      <c r="E163" t="s">
        <v>1670</v>
      </c>
      <c r="F163">
        <f>VLOOKUP($B163&amp;F$5,'Source - Attributes'!$J:$K,2,FALSE)</f>
        <v>1125</v>
      </c>
      <c r="G163">
        <f>VLOOKUP($B163&amp;G$5,'Source - Attributes'!$J:$K,2,FALSE)</f>
        <v>1125</v>
      </c>
      <c r="H163">
        <f>VLOOKUP($B163&amp;H$5,'Source - Attributes'!$J:$K,2,FALSE)</f>
        <v>0</v>
      </c>
      <c r="I163">
        <v>0</v>
      </c>
      <c r="J163">
        <f>VLOOKUP($B163&amp;J$5,'Source - Attributes'!$J:$K,2,FALSE)</f>
        <v>0</v>
      </c>
      <c r="K163">
        <f>VLOOKUP($B163&amp;K$5,'Source - Attributes'!$J:$K,2,FALSE)</f>
        <v>6.48</v>
      </c>
      <c r="L163" s="20">
        <f t="shared" si="27"/>
        <v>20480</v>
      </c>
      <c r="M163" s="15">
        <f t="shared" si="28"/>
        <v>835.62000000000012</v>
      </c>
      <c r="N163" s="66" t="str">
        <f t="shared" si="29"/>
        <v>2080</v>
      </c>
      <c r="O163" s="26">
        <f t="shared" si="34"/>
        <v>0.2</v>
      </c>
      <c r="P163" s="30">
        <f t="shared" si="35"/>
        <v>0.8</v>
      </c>
      <c r="Q163" s="20">
        <f t="shared" si="30"/>
        <v>22437.388050255235</v>
      </c>
      <c r="R163" s="15">
        <f t="shared" si="31"/>
        <v>4487.4776100510471</v>
      </c>
      <c r="S163" s="15">
        <f t="shared" si="32"/>
        <v>17949.910440204188</v>
      </c>
      <c r="T163" s="20">
        <f t="shared" si="36"/>
        <v>246.5</v>
      </c>
      <c r="U163" s="15">
        <f t="shared" si="37"/>
        <v>139.19999999999999</v>
      </c>
      <c r="V163" s="15">
        <f t="shared" si="39"/>
        <v>385.7</v>
      </c>
      <c r="W163" s="13">
        <v>0</v>
      </c>
      <c r="X163" s="27">
        <f t="shared" si="38"/>
        <v>385.7</v>
      </c>
    </row>
    <row r="164" spans="1:24">
      <c r="A164" t="s">
        <v>1671</v>
      </c>
      <c r="B164" t="s">
        <v>336</v>
      </c>
      <c r="C164" t="s">
        <v>331</v>
      </c>
      <c r="D164" s="2" t="str">
        <f t="shared" si="33"/>
        <v>M</v>
      </c>
      <c r="E164" t="s">
        <v>1672</v>
      </c>
      <c r="F164">
        <f>VLOOKUP($B164&amp;F$5,'Source - Attributes'!$J:$K,2,FALSE)</f>
        <v>303</v>
      </c>
      <c r="G164">
        <f>VLOOKUP($B164&amp;G$5,'Source - Attributes'!$J:$K,2,FALSE)</f>
        <v>303</v>
      </c>
      <c r="H164">
        <f>VLOOKUP($B164&amp;H$5,'Source - Attributes'!$J:$K,2,FALSE)</f>
        <v>0</v>
      </c>
      <c r="I164">
        <v>0</v>
      </c>
      <c r="J164">
        <f>VLOOKUP($B164&amp;J$5,'Source - Attributes'!$J:$K,2,FALSE)</f>
        <v>0</v>
      </c>
      <c r="K164">
        <f>VLOOKUP($B164&amp;K$5,'Source - Attributes'!$J:$K,2,FALSE)</f>
        <v>2.58</v>
      </c>
      <c r="L164" s="20">
        <f t="shared" si="27"/>
        <v>20480</v>
      </c>
      <c r="M164" s="15">
        <f t="shared" si="28"/>
        <v>835.62000000000012</v>
      </c>
      <c r="N164" s="66" t="str">
        <f t="shared" si="29"/>
        <v>2080</v>
      </c>
      <c r="O164" s="26">
        <f t="shared" si="34"/>
        <v>0.2</v>
      </c>
      <c r="P164" s="30">
        <f t="shared" si="35"/>
        <v>0.8</v>
      </c>
      <c r="Q164" s="20">
        <f t="shared" si="30"/>
        <v>22437.388050255235</v>
      </c>
      <c r="R164" s="15">
        <f t="shared" si="31"/>
        <v>4487.4776100510471</v>
      </c>
      <c r="S164" s="15">
        <f t="shared" si="32"/>
        <v>17949.910440204188</v>
      </c>
      <c r="T164" s="20">
        <f t="shared" si="36"/>
        <v>66.39</v>
      </c>
      <c r="U164" s="15">
        <f t="shared" si="37"/>
        <v>55.42</v>
      </c>
      <c r="V164" s="15">
        <f t="shared" si="39"/>
        <v>121.81</v>
      </c>
      <c r="W164" s="13">
        <v>0</v>
      </c>
      <c r="X164" s="27">
        <f t="shared" si="38"/>
        <v>121.81</v>
      </c>
    </row>
    <row r="165" spans="1:24">
      <c r="A165" t="s">
        <v>1673</v>
      </c>
      <c r="B165" t="s">
        <v>338</v>
      </c>
      <c r="C165" t="s">
        <v>331</v>
      </c>
      <c r="D165" s="2" t="str">
        <f t="shared" si="33"/>
        <v>M</v>
      </c>
      <c r="E165" t="s">
        <v>1674</v>
      </c>
      <c r="F165">
        <f>VLOOKUP($B165&amp;F$5,'Source - Attributes'!$J:$K,2,FALSE)</f>
        <v>576</v>
      </c>
      <c r="G165">
        <f>VLOOKUP($B165&amp;G$5,'Source - Attributes'!$J:$K,2,FALSE)</f>
        <v>576</v>
      </c>
      <c r="H165">
        <f>VLOOKUP($B165&amp;H$5,'Source - Attributes'!$J:$K,2,FALSE)</f>
        <v>0</v>
      </c>
      <c r="I165">
        <v>0</v>
      </c>
      <c r="J165">
        <f>VLOOKUP($B165&amp;J$5,'Source - Attributes'!$J:$K,2,FALSE)</f>
        <v>0</v>
      </c>
      <c r="K165">
        <f>VLOOKUP($B165&amp;K$5,'Source - Attributes'!$J:$K,2,FALSE)</f>
        <v>5.62</v>
      </c>
      <c r="L165" s="20">
        <f t="shared" si="27"/>
        <v>20480</v>
      </c>
      <c r="M165" s="15">
        <f t="shared" si="28"/>
        <v>835.62000000000012</v>
      </c>
      <c r="N165" s="66" t="str">
        <f t="shared" si="29"/>
        <v>2080</v>
      </c>
      <c r="O165" s="26">
        <f t="shared" si="34"/>
        <v>0.2</v>
      </c>
      <c r="P165" s="30">
        <f t="shared" si="35"/>
        <v>0.8</v>
      </c>
      <c r="Q165" s="20">
        <f t="shared" si="30"/>
        <v>22437.388050255235</v>
      </c>
      <c r="R165" s="15">
        <f t="shared" si="31"/>
        <v>4487.4776100510471</v>
      </c>
      <c r="S165" s="15">
        <f t="shared" si="32"/>
        <v>17949.910440204188</v>
      </c>
      <c r="T165" s="20">
        <f t="shared" si="36"/>
        <v>126.21</v>
      </c>
      <c r="U165" s="15">
        <f t="shared" si="37"/>
        <v>120.72</v>
      </c>
      <c r="V165" s="15">
        <f t="shared" si="39"/>
        <v>246.93</v>
      </c>
      <c r="W165" s="13">
        <v>0</v>
      </c>
      <c r="X165" s="27">
        <f t="shared" si="38"/>
        <v>246.93</v>
      </c>
    </row>
    <row r="166" spans="1:24">
      <c r="A166" t="s">
        <v>1675</v>
      </c>
      <c r="B166" t="s">
        <v>340</v>
      </c>
      <c r="C166" t="s">
        <v>341</v>
      </c>
      <c r="D166" s="2" t="str">
        <f t="shared" si="33"/>
        <v>C</v>
      </c>
      <c r="E166" t="s">
        <v>1676</v>
      </c>
      <c r="F166">
        <f>VLOOKUP($B166&amp;F$5,'Source - Attributes'!$J:$K,2,FALSE)</f>
        <v>14661</v>
      </c>
      <c r="G166">
        <f>VLOOKUP($B166&amp;G$5,'Source - Attributes'!$J:$K,2,FALSE)</f>
        <v>14661</v>
      </c>
      <c r="H166">
        <f>VLOOKUP($B166&amp;H$5,'Source - Attributes'!$J:$K,2,FALSE)</f>
        <v>0</v>
      </c>
      <c r="I166">
        <v>0</v>
      </c>
      <c r="J166">
        <f>VLOOKUP($B166&amp;J$5,'Source - Attributes'!$J:$K,2,FALSE)</f>
        <v>22049</v>
      </c>
      <c r="K166">
        <f>VLOOKUP($B166&amp;K$5,'Source - Attributes'!$J:$K,2,FALSE)</f>
        <v>948.5</v>
      </c>
      <c r="L166" s="20">
        <f t="shared" si="27"/>
        <v>33011</v>
      </c>
      <c r="M166" s="15">
        <f t="shared" si="28"/>
        <v>1090.7099999999998</v>
      </c>
      <c r="N166" s="66" t="str">
        <f t="shared" si="29"/>
        <v>2080</v>
      </c>
      <c r="O166" s="26">
        <f t="shared" si="34"/>
        <v>0.2</v>
      </c>
      <c r="P166" s="30">
        <f t="shared" si="35"/>
        <v>0.8</v>
      </c>
      <c r="Q166" s="20">
        <f t="shared" si="30"/>
        <v>37727.596211399199</v>
      </c>
      <c r="R166" s="15">
        <f t="shared" si="31"/>
        <v>7545.51924227984</v>
      </c>
      <c r="S166" s="15">
        <f t="shared" si="32"/>
        <v>30182.07696911936</v>
      </c>
      <c r="T166" s="20">
        <f t="shared" si="36"/>
        <v>3351.15</v>
      </c>
      <c r="U166" s="15">
        <f t="shared" si="37"/>
        <v>26246.85</v>
      </c>
      <c r="V166" s="15">
        <f t="shared" si="39"/>
        <v>29598</v>
      </c>
      <c r="W166" s="13">
        <v>0</v>
      </c>
      <c r="X166" s="27">
        <f t="shared" si="38"/>
        <v>29598</v>
      </c>
    </row>
    <row r="167" spans="1:24">
      <c r="A167" t="s">
        <v>1677</v>
      </c>
      <c r="B167" t="s">
        <v>342</v>
      </c>
      <c r="C167" t="s">
        <v>341</v>
      </c>
      <c r="D167" s="2" t="str">
        <f t="shared" si="33"/>
        <v>M</v>
      </c>
      <c r="E167" t="s">
        <v>1678</v>
      </c>
      <c r="F167">
        <f>VLOOKUP($B167&amp;F$5,'Source - Attributes'!$J:$K,2,FALSE)</f>
        <v>8301</v>
      </c>
      <c r="G167">
        <f>VLOOKUP($B167&amp;G$5,'Source - Attributes'!$J:$K,2,FALSE)</f>
        <v>8301</v>
      </c>
      <c r="H167">
        <f>VLOOKUP($B167&amp;H$5,'Source - Attributes'!$J:$K,2,FALSE)</f>
        <v>0</v>
      </c>
      <c r="I167">
        <v>0</v>
      </c>
      <c r="J167">
        <f>VLOOKUP($B167&amp;J$5,'Source - Attributes'!$J:$K,2,FALSE)</f>
        <v>0</v>
      </c>
      <c r="K167">
        <f>VLOOKUP($B167&amp;K$5,'Source - Attributes'!$J:$K,2,FALSE)</f>
        <v>59.29</v>
      </c>
      <c r="L167" s="20">
        <f t="shared" si="27"/>
        <v>33011</v>
      </c>
      <c r="M167" s="15">
        <f t="shared" si="28"/>
        <v>1090.7099999999998</v>
      </c>
      <c r="N167" s="66" t="str">
        <f t="shared" si="29"/>
        <v>2080</v>
      </c>
      <c r="O167" s="26">
        <f t="shared" si="34"/>
        <v>0.2</v>
      </c>
      <c r="P167" s="30">
        <f t="shared" si="35"/>
        <v>0.8</v>
      </c>
      <c r="Q167" s="20">
        <f t="shared" si="30"/>
        <v>37727.596211399199</v>
      </c>
      <c r="R167" s="15">
        <f t="shared" si="31"/>
        <v>7545.51924227984</v>
      </c>
      <c r="S167" s="15">
        <f t="shared" si="32"/>
        <v>30182.07696911936</v>
      </c>
      <c r="T167" s="20">
        <f t="shared" si="36"/>
        <v>1897.41</v>
      </c>
      <c r="U167" s="15">
        <f t="shared" si="37"/>
        <v>1640.67</v>
      </c>
      <c r="V167" s="15">
        <f t="shared" si="39"/>
        <v>3538.08</v>
      </c>
      <c r="W167" s="13">
        <v>0</v>
      </c>
      <c r="X167" s="27">
        <f t="shared" si="38"/>
        <v>3538.08</v>
      </c>
    </row>
    <row r="168" spans="1:24">
      <c r="A168" t="s">
        <v>1679</v>
      </c>
      <c r="B168" t="s">
        <v>344</v>
      </c>
      <c r="C168" t="s">
        <v>341</v>
      </c>
      <c r="D168" s="2" t="str">
        <f t="shared" si="33"/>
        <v>M</v>
      </c>
      <c r="E168" t="s">
        <v>1680</v>
      </c>
      <c r="F168">
        <f>VLOOKUP($B168&amp;F$5,'Source - Attributes'!$J:$K,2,FALSE)</f>
        <v>2279</v>
      </c>
      <c r="G168">
        <f>VLOOKUP($B168&amp;G$5,'Source - Attributes'!$J:$K,2,FALSE)</f>
        <v>2279</v>
      </c>
      <c r="H168">
        <f>VLOOKUP($B168&amp;H$5,'Source - Attributes'!$J:$K,2,FALSE)</f>
        <v>0</v>
      </c>
      <c r="I168">
        <v>0</v>
      </c>
      <c r="J168">
        <f>VLOOKUP($B168&amp;J$5,'Source - Attributes'!$J:$K,2,FALSE)</f>
        <v>0</v>
      </c>
      <c r="K168">
        <f>VLOOKUP($B168&amp;K$5,'Source - Attributes'!$J:$K,2,FALSE)</f>
        <v>17.73</v>
      </c>
      <c r="L168" s="20">
        <f t="shared" si="27"/>
        <v>33011</v>
      </c>
      <c r="M168" s="15">
        <f t="shared" si="28"/>
        <v>1090.7099999999998</v>
      </c>
      <c r="N168" s="66" t="str">
        <f t="shared" si="29"/>
        <v>2080</v>
      </c>
      <c r="O168" s="26">
        <f t="shared" si="34"/>
        <v>0.2</v>
      </c>
      <c r="P168" s="30">
        <f t="shared" si="35"/>
        <v>0.8</v>
      </c>
      <c r="Q168" s="20">
        <f t="shared" si="30"/>
        <v>37727.596211399199</v>
      </c>
      <c r="R168" s="15">
        <f t="shared" si="31"/>
        <v>7545.51924227984</v>
      </c>
      <c r="S168" s="15">
        <f t="shared" si="32"/>
        <v>30182.07696911936</v>
      </c>
      <c r="T168" s="20">
        <f t="shared" si="36"/>
        <v>520.91999999999996</v>
      </c>
      <c r="U168" s="15">
        <f t="shared" si="37"/>
        <v>490.62</v>
      </c>
      <c r="V168" s="15">
        <f t="shared" si="39"/>
        <v>1011.54</v>
      </c>
      <c r="W168" s="13">
        <v>0</v>
      </c>
      <c r="X168" s="27">
        <f t="shared" si="38"/>
        <v>1011.54</v>
      </c>
    </row>
    <row r="169" spans="1:24">
      <c r="A169" t="s">
        <v>1681</v>
      </c>
      <c r="B169" t="s">
        <v>346</v>
      </c>
      <c r="C169" t="s">
        <v>341</v>
      </c>
      <c r="D169" s="2" t="str">
        <f t="shared" si="33"/>
        <v>M</v>
      </c>
      <c r="E169" t="s">
        <v>1682</v>
      </c>
      <c r="F169">
        <f>VLOOKUP($B169&amp;F$5,'Source - Attributes'!$J:$K,2,FALSE)</f>
        <v>2965</v>
      </c>
      <c r="G169">
        <f>VLOOKUP($B169&amp;G$5,'Source - Attributes'!$J:$K,2,FALSE)</f>
        <v>2965</v>
      </c>
      <c r="H169">
        <f>VLOOKUP($B169&amp;H$5,'Source - Attributes'!$J:$K,2,FALSE)</f>
        <v>0</v>
      </c>
      <c r="I169">
        <v>0</v>
      </c>
      <c r="J169">
        <f>VLOOKUP($B169&amp;J$5,'Source - Attributes'!$J:$K,2,FALSE)</f>
        <v>0</v>
      </c>
      <c r="K169">
        <f>VLOOKUP($B169&amp;K$5,'Source - Attributes'!$J:$K,2,FALSE)</f>
        <v>20.62</v>
      </c>
      <c r="L169" s="20">
        <f t="shared" si="27"/>
        <v>33011</v>
      </c>
      <c r="M169" s="15">
        <f t="shared" si="28"/>
        <v>1090.7099999999998</v>
      </c>
      <c r="N169" s="66" t="str">
        <f t="shared" si="29"/>
        <v>2080</v>
      </c>
      <c r="O169" s="26">
        <f t="shared" si="34"/>
        <v>0.2</v>
      </c>
      <c r="P169" s="30">
        <f t="shared" si="35"/>
        <v>0.8</v>
      </c>
      <c r="Q169" s="20">
        <f t="shared" si="30"/>
        <v>37727.596211399199</v>
      </c>
      <c r="R169" s="15">
        <f t="shared" si="31"/>
        <v>7545.51924227984</v>
      </c>
      <c r="S169" s="15">
        <f t="shared" si="32"/>
        <v>30182.07696911936</v>
      </c>
      <c r="T169" s="20">
        <f t="shared" si="36"/>
        <v>677.73</v>
      </c>
      <c r="U169" s="15">
        <f t="shared" si="37"/>
        <v>570.6</v>
      </c>
      <c r="V169" s="15">
        <f t="shared" si="39"/>
        <v>1248.33</v>
      </c>
      <c r="W169" s="13">
        <v>0</v>
      </c>
      <c r="X169" s="27">
        <f t="shared" si="38"/>
        <v>1248.33</v>
      </c>
    </row>
    <row r="170" spans="1:24">
      <c r="A170" t="s">
        <v>1683</v>
      </c>
      <c r="B170" t="s">
        <v>348</v>
      </c>
      <c r="C170" t="s">
        <v>341</v>
      </c>
      <c r="D170" s="2" t="str">
        <f t="shared" si="33"/>
        <v>M</v>
      </c>
      <c r="E170" t="s">
        <v>1684</v>
      </c>
      <c r="F170">
        <f>VLOOKUP($B170&amp;F$5,'Source - Attributes'!$J:$K,2,FALSE)</f>
        <v>545</v>
      </c>
      <c r="G170">
        <f>VLOOKUP($B170&amp;G$5,'Source - Attributes'!$J:$K,2,FALSE)</f>
        <v>545</v>
      </c>
      <c r="H170">
        <f>VLOOKUP($B170&amp;H$5,'Source - Attributes'!$J:$K,2,FALSE)</f>
        <v>0</v>
      </c>
      <c r="I170">
        <v>0</v>
      </c>
      <c r="J170">
        <f>VLOOKUP($B170&amp;J$5,'Source - Attributes'!$J:$K,2,FALSE)</f>
        <v>0</v>
      </c>
      <c r="K170">
        <f>VLOOKUP($B170&amp;K$5,'Source - Attributes'!$J:$K,2,FALSE)</f>
        <v>5.32</v>
      </c>
      <c r="L170" s="20">
        <f t="shared" si="27"/>
        <v>33011</v>
      </c>
      <c r="M170" s="15">
        <f t="shared" si="28"/>
        <v>1090.7099999999998</v>
      </c>
      <c r="N170" s="66" t="str">
        <f t="shared" si="29"/>
        <v>2080</v>
      </c>
      <c r="O170" s="26">
        <f t="shared" si="34"/>
        <v>0.2</v>
      </c>
      <c r="P170" s="30">
        <f t="shared" si="35"/>
        <v>0.8</v>
      </c>
      <c r="Q170" s="20">
        <f t="shared" si="30"/>
        <v>37727.596211399199</v>
      </c>
      <c r="R170" s="15">
        <f t="shared" si="31"/>
        <v>7545.51924227984</v>
      </c>
      <c r="S170" s="15">
        <f t="shared" si="32"/>
        <v>30182.07696911936</v>
      </c>
      <c r="T170" s="20">
        <f t="shared" si="36"/>
        <v>124.57</v>
      </c>
      <c r="U170" s="15">
        <f t="shared" si="37"/>
        <v>147.21</v>
      </c>
      <c r="V170" s="15">
        <f t="shared" si="39"/>
        <v>271.77999999999997</v>
      </c>
      <c r="W170" s="13">
        <v>0</v>
      </c>
      <c r="X170" s="27">
        <f t="shared" si="38"/>
        <v>271.77999999999997</v>
      </c>
    </row>
    <row r="171" spans="1:24">
      <c r="A171" t="s">
        <v>1685</v>
      </c>
      <c r="B171" t="s">
        <v>350</v>
      </c>
      <c r="C171" t="s">
        <v>341</v>
      </c>
      <c r="D171" s="2" t="str">
        <f t="shared" si="33"/>
        <v>M</v>
      </c>
      <c r="E171" t="s">
        <v>1686</v>
      </c>
      <c r="F171">
        <f>VLOOKUP($B171&amp;F$5,'Source - Attributes'!$J:$K,2,FALSE)</f>
        <v>1638</v>
      </c>
      <c r="G171">
        <f>VLOOKUP($B171&amp;G$5,'Source - Attributes'!$J:$K,2,FALSE)</f>
        <v>1638</v>
      </c>
      <c r="H171">
        <f>VLOOKUP($B171&amp;H$5,'Source - Attributes'!$J:$K,2,FALSE)</f>
        <v>0</v>
      </c>
      <c r="I171">
        <v>0</v>
      </c>
      <c r="J171">
        <f>VLOOKUP($B171&amp;J$5,'Source - Attributes'!$J:$K,2,FALSE)</f>
        <v>0</v>
      </c>
      <c r="K171">
        <f>VLOOKUP($B171&amp;K$5,'Source - Attributes'!$J:$K,2,FALSE)</f>
        <v>10.73</v>
      </c>
      <c r="L171" s="20">
        <f t="shared" si="27"/>
        <v>33011</v>
      </c>
      <c r="M171" s="15">
        <f t="shared" si="28"/>
        <v>1090.7099999999998</v>
      </c>
      <c r="N171" s="66" t="str">
        <f t="shared" si="29"/>
        <v>2080</v>
      </c>
      <c r="O171" s="26">
        <f t="shared" si="34"/>
        <v>0.2</v>
      </c>
      <c r="P171" s="30">
        <f t="shared" si="35"/>
        <v>0.8</v>
      </c>
      <c r="Q171" s="20">
        <f t="shared" si="30"/>
        <v>37727.596211399199</v>
      </c>
      <c r="R171" s="15">
        <f t="shared" si="31"/>
        <v>7545.51924227984</v>
      </c>
      <c r="S171" s="15">
        <f t="shared" si="32"/>
        <v>30182.07696911936</v>
      </c>
      <c r="T171" s="20">
        <f t="shared" si="36"/>
        <v>374.41</v>
      </c>
      <c r="U171" s="15">
        <f t="shared" si="37"/>
        <v>296.92</v>
      </c>
      <c r="V171" s="15">
        <f t="shared" si="39"/>
        <v>671.33</v>
      </c>
      <c r="W171" s="13">
        <v>0</v>
      </c>
      <c r="X171" s="27">
        <f t="shared" si="38"/>
        <v>671.33</v>
      </c>
    </row>
    <row r="172" spans="1:24">
      <c r="A172" t="s">
        <v>1687</v>
      </c>
      <c r="B172" t="s">
        <v>352</v>
      </c>
      <c r="C172" t="s">
        <v>341</v>
      </c>
      <c r="D172" s="2" t="str">
        <f t="shared" si="33"/>
        <v>M</v>
      </c>
      <c r="E172" t="s">
        <v>1688</v>
      </c>
      <c r="F172">
        <f>VLOOKUP($B172&amp;F$5,'Source - Attributes'!$J:$K,2,FALSE)</f>
        <v>194</v>
      </c>
      <c r="G172">
        <f>VLOOKUP($B172&amp;G$5,'Source - Attributes'!$J:$K,2,FALSE)</f>
        <v>194</v>
      </c>
      <c r="H172">
        <f>VLOOKUP($B172&amp;H$5,'Source - Attributes'!$J:$K,2,FALSE)</f>
        <v>0</v>
      </c>
      <c r="I172">
        <v>0</v>
      </c>
      <c r="J172">
        <f>VLOOKUP($B172&amp;J$5,'Source - Attributes'!$J:$K,2,FALSE)</f>
        <v>0</v>
      </c>
      <c r="K172">
        <f>VLOOKUP($B172&amp;K$5,'Source - Attributes'!$J:$K,2,FALSE)</f>
        <v>4.3600000000000003</v>
      </c>
      <c r="L172" s="20">
        <f t="shared" si="27"/>
        <v>33011</v>
      </c>
      <c r="M172" s="15">
        <f t="shared" si="28"/>
        <v>1090.7099999999998</v>
      </c>
      <c r="N172" s="66" t="str">
        <f t="shared" si="29"/>
        <v>2080</v>
      </c>
      <c r="O172" s="26">
        <f t="shared" si="34"/>
        <v>0.2</v>
      </c>
      <c r="P172" s="30">
        <f t="shared" si="35"/>
        <v>0.8</v>
      </c>
      <c r="Q172" s="20">
        <f t="shared" si="30"/>
        <v>37727.596211399199</v>
      </c>
      <c r="R172" s="15">
        <f t="shared" si="31"/>
        <v>7545.51924227984</v>
      </c>
      <c r="S172" s="15">
        <f t="shared" si="32"/>
        <v>30182.07696911936</v>
      </c>
      <c r="T172" s="20">
        <f t="shared" si="36"/>
        <v>44.34</v>
      </c>
      <c r="U172" s="15">
        <f t="shared" si="37"/>
        <v>120.65</v>
      </c>
      <c r="V172" s="15">
        <f t="shared" si="39"/>
        <v>164.99</v>
      </c>
      <c r="W172" s="13">
        <v>0</v>
      </c>
      <c r="X172" s="27">
        <f t="shared" si="38"/>
        <v>164.99</v>
      </c>
    </row>
    <row r="173" spans="1:24">
      <c r="A173" t="s">
        <v>1689</v>
      </c>
      <c r="B173" t="s">
        <v>354</v>
      </c>
      <c r="C173" t="s">
        <v>341</v>
      </c>
      <c r="D173" s="2" t="str">
        <f t="shared" si="33"/>
        <v>M</v>
      </c>
      <c r="E173" t="s">
        <v>1690</v>
      </c>
      <c r="F173">
        <f>VLOOKUP($B173&amp;F$5,'Source - Attributes'!$J:$K,2,FALSE)</f>
        <v>131</v>
      </c>
      <c r="G173">
        <f>VLOOKUP($B173&amp;G$5,'Source - Attributes'!$J:$K,2,FALSE)</f>
        <v>131</v>
      </c>
      <c r="H173">
        <f>VLOOKUP($B173&amp;H$5,'Source - Attributes'!$J:$K,2,FALSE)</f>
        <v>0</v>
      </c>
      <c r="I173">
        <v>0</v>
      </c>
      <c r="J173">
        <f>VLOOKUP($B173&amp;J$5,'Source - Attributes'!$J:$K,2,FALSE)</f>
        <v>0</v>
      </c>
      <c r="K173">
        <f>VLOOKUP($B173&amp;K$5,'Source - Attributes'!$J:$K,2,FALSE)</f>
        <v>0.8</v>
      </c>
      <c r="L173" s="20">
        <f t="shared" si="27"/>
        <v>33011</v>
      </c>
      <c r="M173" s="15">
        <f t="shared" si="28"/>
        <v>1090.7099999999998</v>
      </c>
      <c r="N173" s="66" t="str">
        <f t="shared" si="29"/>
        <v>2080</v>
      </c>
      <c r="O173" s="26">
        <f t="shared" si="34"/>
        <v>0.2</v>
      </c>
      <c r="P173" s="30">
        <f t="shared" si="35"/>
        <v>0.8</v>
      </c>
      <c r="Q173" s="20">
        <f t="shared" si="30"/>
        <v>37727.596211399199</v>
      </c>
      <c r="R173" s="15">
        <f t="shared" si="31"/>
        <v>7545.51924227984</v>
      </c>
      <c r="S173" s="15">
        <f t="shared" si="32"/>
        <v>30182.07696911936</v>
      </c>
      <c r="T173" s="20">
        <f t="shared" si="36"/>
        <v>29.94</v>
      </c>
      <c r="U173" s="15">
        <f t="shared" si="37"/>
        <v>22.14</v>
      </c>
      <c r="V173" s="15">
        <f t="shared" si="39"/>
        <v>52.08</v>
      </c>
      <c r="W173" s="13">
        <v>0</v>
      </c>
      <c r="X173" s="27">
        <f t="shared" si="38"/>
        <v>52.08</v>
      </c>
    </row>
    <row r="174" spans="1:24">
      <c r="A174" t="s">
        <v>1691</v>
      </c>
      <c r="B174" t="s">
        <v>356</v>
      </c>
      <c r="C174" t="s">
        <v>341</v>
      </c>
      <c r="D174" s="2" t="str">
        <f t="shared" si="33"/>
        <v>M</v>
      </c>
      <c r="E174" t="s">
        <v>1692</v>
      </c>
      <c r="F174">
        <f>VLOOKUP($B174&amp;F$5,'Source - Attributes'!$J:$K,2,FALSE)</f>
        <v>1338</v>
      </c>
      <c r="G174">
        <f>VLOOKUP($B174&amp;G$5,'Source - Attributes'!$J:$K,2,FALSE)</f>
        <v>1338</v>
      </c>
      <c r="H174">
        <f>VLOOKUP($B174&amp;H$5,'Source - Attributes'!$J:$K,2,FALSE)</f>
        <v>0</v>
      </c>
      <c r="I174">
        <v>0</v>
      </c>
      <c r="J174">
        <f>VLOOKUP($B174&amp;J$5,'Source - Attributes'!$J:$K,2,FALSE)</f>
        <v>0</v>
      </c>
      <c r="K174">
        <f>VLOOKUP($B174&amp;K$5,'Source - Attributes'!$J:$K,2,FALSE)</f>
        <v>7.41</v>
      </c>
      <c r="L174" s="20">
        <f t="shared" si="27"/>
        <v>33011</v>
      </c>
      <c r="M174" s="15">
        <f t="shared" si="28"/>
        <v>1090.7099999999998</v>
      </c>
      <c r="N174" s="66" t="str">
        <f t="shared" si="29"/>
        <v>2080</v>
      </c>
      <c r="O174" s="26">
        <f t="shared" si="34"/>
        <v>0.2</v>
      </c>
      <c r="P174" s="30">
        <f t="shared" si="35"/>
        <v>0.8</v>
      </c>
      <c r="Q174" s="20">
        <f t="shared" si="30"/>
        <v>37727.596211399199</v>
      </c>
      <c r="R174" s="15">
        <f t="shared" si="31"/>
        <v>7545.51924227984</v>
      </c>
      <c r="S174" s="15">
        <f t="shared" si="32"/>
        <v>30182.07696911936</v>
      </c>
      <c r="T174" s="20">
        <f t="shared" si="36"/>
        <v>305.83</v>
      </c>
      <c r="U174" s="15">
        <f t="shared" si="37"/>
        <v>205.05</v>
      </c>
      <c r="V174" s="15">
        <f t="shared" si="39"/>
        <v>510.88</v>
      </c>
      <c r="W174" s="13">
        <v>0</v>
      </c>
      <c r="X174" s="27">
        <f t="shared" si="38"/>
        <v>510.88</v>
      </c>
    </row>
    <row r="175" spans="1:24">
      <c r="A175" t="s">
        <v>1693</v>
      </c>
      <c r="B175" t="s">
        <v>358</v>
      </c>
      <c r="C175" t="s">
        <v>341</v>
      </c>
      <c r="D175" s="2" t="str">
        <f t="shared" si="33"/>
        <v>M</v>
      </c>
      <c r="E175" t="s">
        <v>1694</v>
      </c>
      <c r="F175">
        <f>VLOOKUP($B175&amp;F$5,'Source - Attributes'!$J:$K,2,FALSE)</f>
        <v>706</v>
      </c>
      <c r="G175">
        <f>VLOOKUP($B175&amp;G$5,'Source - Attributes'!$J:$K,2,FALSE)</f>
        <v>706</v>
      </c>
      <c r="H175">
        <f>VLOOKUP($B175&amp;H$5,'Source - Attributes'!$J:$K,2,FALSE)</f>
        <v>0</v>
      </c>
      <c r="I175">
        <v>0</v>
      </c>
      <c r="J175">
        <f>VLOOKUP($B175&amp;J$5,'Source - Attributes'!$J:$K,2,FALSE)</f>
        <v>0</v>
      </c>
      <c r="K175">
        <f>VLOOKUP($B175&amp;K$5,'Source - Attributes'!$J:$K,2,FALSE)</f>
        <v>11.88</v>
      </c>
      <c r="L175" s="20">
        <f t="shared" si="27"/>
        <v>33011</v>
      </c>
      <c r="M175" s="15">
        <f t="shared" si="28"/>
        <v>1090.7099999999998</v>
      </c>
      <c r="N175" s="66" t="str">
        <f t="shared" si="29"/>
        <v>2080</v>
      </c>
      <c r="O175" s="26">
        <f t="shared" si="34"/>
        <v>0.2</v>
      </c>
      <c r="P175" s="30">
        <f t="shared" si="35"/>
        <v>0.8</v>
      </c>
      <c r="Q175" s="20">
        <f t="shared" si="30"/>
        <v>37727.596211399199</v>
      </c>
      <c r="R175" s="15">
        <f t="shared" si="31"/>
        <v>7545.51924227984</v>
      </c>
      <c r="S175" s="15">
        <f t="shared" si="32"/>
        <v>30182.07696911936</v>
      </c>
      <c r="T175" s="20">
        <f t="shared" si="36"/>
        <v>161.37</v>
      </c>
      <c r="U175" s="15">
        <f t="shared" si="37"/>
        <v>328.74</v>
      </c>
      <c r="V175" s="15">
        <f t="shared" si="39"/>
        <v>490.11</v>
      </c>
      <c r="W175" s="13">
        <v>0</v>
      </c>
      <c r="X175" s="27">
        <f t="shared" si="38"/>
        <v>490.11</v>
      </c>
    </row>
    <row r="176" spans="1:24">
      <c r="A176" t="s">
        <v>1695</v>
      </c>
      <c r="B176" t="s">
        <v>360</v>
      </c>
      <c r="C176" t="s">
        <v>341</v>
      </c>
      <c r="D176" s="2" t="str">
        <f t="shared" si="33"/>
        <v>M</v>
      </c>
      <c r="E176" t="s">
        <v>1696</v>
      </c>
      <c r="F176">
        <f>VLOOKUP($B176&amp;F$5,'Source - Attributes'!$J:$K,2,FALSE)</f>
        <v>253</v>
      </c>
      <c r="G176">
        <f>VLOOKUP($B176&amp;G$5,'Source - Attributes'!$J:$K,2,FALSE)</f>
        <v>253</v>
      </c>
      <c r="H176">
        <f>VLOOKUP($B176&amp;H$5,'Source - Attributes'!$J:$K,2,FALSE)</f>
        <v>0</v>
      </c>
      <c r="I176">
        <v>0</v>
      </c>
      <c r="J176">
        <f>VLOOKUP($B176&amp;J$5,'Source - Attributes'!$J:$K,2,FALSE)</f>
        <v>0</v>
      </c>
      <c r="K176">
        <f>VLOOKUP($B176&amp;K$5,'Source - Attributes'!$J:$K,2,FALSE)</f>
        <v>4.07</v>
      </c>
      <c r="L176" s="20">
        <f t="shared" si="27"/>
        <v>33011</v>
      </c>
      <c r="M176" s="15">
        <f t="shared" si="28"/>
        <v>1090.7099999999998</v>
      </c>
      <c r="N176" s="66" t="str">
        <f t="shared" si="29"/>
        <v>2080</v>
      </c>
      <c r="O176" s="26">
        <f t="shared" si="34"/>
        <v>0.2</v>
      </c>
      <c r="P176" s="30">
        <f t="shared" si="35"/>
        <v>0.8</v>
      </c>
      <c r="Q176" s="20">
        <f t="shared" si="30"/>
        <v>37727.596211399199</v>
      </c>
      <c r="R176" s="15">
        <f t="shared" si="31"/>
        <v>7545.51924227984</v>
      </c>
      <c r="S176" s="15">
        <f t="shared" si="32"/>
        <v>30182.07696911936</v>
      </c>
      <c r="T176" s="20">
        <f t="shared" si="36"/>
        <v>57.83</v>
      </c>
      <c r="U176" s="15">
        <f t="shared" si="37"/>
        <v>112.62</v>
      </c>
      <c r="V176" s="15">
        <f t="shared" si="39"/>
        <v>170.45</v>
      </c>
      <c r="W176" s="13">
        <v>0</v>
      </c>
      <c r="X176" s="27">
        <f t="shared" si="38"/>
        <v>170.45</v>
      </c>
    </row>
    <row r="177" spans="1:24">
      <c r="A177" t="s">
        <v>1697</v>
      </c>
      <c r="B177" t="s">
        <v>362</v>
      </c>
      <c r="C177" t="s">
        <v>363</v>
      </c>
      <c r="D177" s="2" t="str">
        <f t="shared" si="33"/>
        <v>C</v>
      </c>
      <c r="E177" t="s">
        <v>1698</v>
      </c>
      <c r="F177">
        <f>VLOOKUP($B177&amp;F$5,'Source - Attributes'!$J:$K,2,FALSE)</f>
        <v>20392</v>
      </c>
      <c r="G177">
        <f>VLOOKUP($B177&amp;G$5,'Source - Attributes'!$J:$K,2,FALSE)</f>
        <v>20392</v>
      </c>
      <c r="H177">
        <f>VLOOKUP($B177&amp;H$5,'Source - Attributes'!$J:$K,2,FALSE)</f>
        <v>0</v>
      </c>
      <c r="I177">
        <v>0</v>
      </c>
      <c r="J177">
        <f>VLOOKUP($B177&amp;J$5,'Source - Attributes'!$J:$K,2,FALSE)</f>
        <v>40909</v>
      </c>
      <c r="K177">
        <f>VLOOKUP($B177&amp;K$5,'Source - Attributes'!$J:$K,2,FALSE)</f>
        <v>795.55</v>
      </c>
      <c r="L177" s="20">
        <f t="shared" si="27"/>
        <v>66423</v>
      </c>
      <c r="M177" s="15">
        <f t="shared" si="28"/>
        <v>1084.5099999999998</v>
      </c>
      <c r="N177" s="66" t="str">
        <f t="shared" si="29"/>
        <v>6040</v>
      </c>
      <c r="O177" s="26">
        <f t="shared" si="34"/>
        <v>0.6</v>
      </c>
      <c r="P177" s="30">
        <f t="shared" si="35"/>
        <v>0.4</v>
      </c>
      <c r="Q177" s="20">
        <f t="shared" si="30"/>
        <v>69998.559273079489</v>
      </c>
      <c r="R177" s="15">
        <f t="shared" si="31"/>
        <v>41999.135563847689</v>
      </c>
      <c r="S177" s="15">
        <f t="shared" si="32"/>
        <v>27999.423709231796</v>
      </c>
      <c r="T177" s="20">
        <f t="shared" si="36"/>
        <v>12893.82</v>
      </c>
      <c r="U177" s="15">
        <f t="shared" si="37"/>
        <v>20539.18</v>
      </c>
      <c r="V177" s="15">
        <f t="shared" si="39"/>
        <v>33433</v>
      </c>
      <c r="W177" s="13">
        <v>0</v>
      </c>
      <c r="X177" s="27">
        <f t="shared" si="38"/>
        <v>33433</v>
      </c>
    </row>
    <row r="178" spans="1:24">
      <c r="A178" t="s">
        <v>1699</v>
      </c>
      <c r="B178" t="s">
        <v>364</v>
      </c>
      <c r="C178" t="s">
        <v>363</v>
      </c>
      <c r="D178" s="2" t="str">
        <f t="shared" si="33"/>
        <v>M</v>
      </c>
      <c r="E178" t="s">
        <v>1700</v>
      </c>
      <c r="F178">
        <f>VLOOKUP($B178&amp;F$5,'Source - Attributes'!$J:$K,2,FALSE)</f>
        <v>28310</v>
      </c>
      <c r="G178">
        <f>VLOOKUP($B178&amp;G$5,'Source - Attributes'!$J:$K,2,FALSE)</f>
        <v>28310</v>
      </c>
      <c r="H178">
        <f>VLOOKUP($B178&amp;H$5,'Source - Attributes'!$J:$K,2,FALSE)</f>
        <v>0</v>
      </c>
      <c r="I178">
        <v>0</v>
      </c>
      <c r="J178">
        <f>VLOOKUP($B178&amp;J$5,'Source - Attributes'!$J:$K,2,FALSE)</f>
        <v>0</v>
      </c>
      <c r="K178">
        <f>VLOOKUP($B178&amp;K$5,'Source - Attributes'!$J:$K,2,FALSE)</f>
        <v>165.85</v>
      </c>
      <c r="L178" s="20">
        <f t="shared" si="27"/>
        <v>66423</v>
      </c>
      <c r="M178" s="15">
        <f t="shared" si="28"/>
        <v>1084.5099999999998</v>
      </c>
      <c r="N178" s="66" t="str">
        <f t="shared" si="29"/>
        <v>6040</v>
      </c>
      <c r="O178" s="26">
        <f t="shared" si="34"/>
        <v>0.6</v>
      </c>
      <c r="P178" s="30">
        <f t="shared" si="35"/>
        <v>0.4</v>
      </c>
      <c r="Q178" s="20">
        <f t="shared" si="30"/>
        <v>69998.559273079489</v>
      </c>
      <c r="R178" s="15">
        <f t="shared" si="31"/>
        <v>41999.135563847689</v>
      </c>
      <c r="S178" s="15">
        <f t="shared" si="32"/>
        <v>27999.423709231796</v>
      </c>
      <c r="T178" s="20">
        <f t="shared" si="36"/>
        <v>17900.36</v>
      </c>
      <c r="U178" s="15">
        <f t="shared" si="37"/>
        <v>4281.8500000000004</v>
      </c>
      <c r="V178" s="15">
        <f t="shared" si="39"/>
        <v>22182.21</v>
      </c>
      <c r="W178" s="13">
        <v>0</v>
      </c>
      <c r="X178" s="27">
        <f t="shared" si="38"/>
        <v>22182.21</v>
      </c>
    </row>
    <row r="179" spans="1:24">
      <c r="A179" t="s">
        <v>1701</v>
      </c>
      <c r="B179" t="s">
        <v>366</v>
      </c>
      <c r="C179" t="s">
        <v>363</v>
      </c>
      <c r="D179" s="2" t="str">
        <f t="shared" si="33"/>
        <v>M</v>
      </c>
      <c r="E179" t="s">
        <v>1702</v>
      </c>
      <c r="F179">
        <f>VLOOKUP($B179&amp;F$5,'Source - Attributes'!$J:$K,2,FALSE)</f>
        <v>6157</v>
      </c>
      <c r="G179">
        <f>VLOOKUP($B179&amp;G$5,'Source - Attributes'!$J:$K,2,FALSE)</f>
        <v>6157</v>
      </c>
      <c r="H179">
        <f>VLOOKUP($B179&amp;H$5,'Source - Attributes'!$J:$K,2,FALSE)</f>
        <v>0</v>
      </c>
      <c r="I179">
        <v>0</v>
      </c>
      <c r="J179">
        <f>VLOOKUP($B179&amp;J$5,'Source - Attributes'!$J:$K,2,FALSE)</f>
        <v>0</v>
      </c>
      <c r="K179">
        <f>VLOOKUP($B179&amp;K$5,'Source - Attributes'!$J:$K,2,FALSE)</f>
        <v>34.67</v>
      </c>
      <c r="L179" s="20">
        <f t="shared" si="27"/>
        <v>66423</v>
      </c>
      <c r="M179" s="15">
        <f t="shared" si="28"/>
        <v>1084.5099999999998</v>
      </c>
      <c r="N179" s="66" t="str">
        <f t="shared" si="29"/>
        <v>6040</v>
      </c>
      <c r="O179" s="26">
        <f t="shared" si="34"/>
        <v>0.6</v>
      </c>
      <c r="P179" s="30">
        <f t="shared" si="35"/>
        <v>0.4</v>
      </c>
      <c r="Q179" s="20">
        <f t="shared" si="30"/>
        <v>69998.559273079489</v>
      </c>
      <c r="R179" s="15">
        <f t="shared" si="31"/>
        <v>41999.135563847689</v>
      </c>
      <c r="S179" s="15">
        <f t="shared" si="32"/>
        <v>27999.423709231796</v>
      </c>
      <c r="T179" s="20">
        <f t="shared" si="36"/>
        <v>3893.06</v>
      </c>
      <c r="U179" s="15">
        <f t="shared" si="37"/>
        <v>895.1</v>
      </c>
      <c r="V179" s="15">
        <f t="shared" si="39"/>
        <v>4788.16</v>
      </c>
      <c r="W179" s="13">
        <v>0</v>
      </c>
      <c r="X179" s="27">
        <f t="shared" si="38"/>
        <v>4788.16</v>
      </c>
    </row>
    <row r="180" spans="1:24">
      <c r="A180" t="s">
        <v>1703</v>
      </c>
      <c r="B180" t="s">
        <v>368</v>
      </c>
      <c r="C180" t="s">
        <v>363</v>
      </c>
      <c r="D180" s="2" t="str">
        <f t="shared" si="33"/>
        <v>M</v>
      </c>
      <c r="E180" t="s">
        <v>1704</v>
      </c>
      <c r="F180">
        <f>VLOOKUP($B180&amp;F$5,'Source - Attributes'!$J:$K,2,FALSE)</f>
        <v>2682</v>
      </c>
      <c r="G180">
        <f>VLOOKUP($B180&amp;G$5,'Source - Attributes'!$J:$K,2,FALSE)</f>
        <v>2682</v>
      </c>
      <c r="H180">
        <f>VLOOKUP($B180&amp;H$5,'Source - Attributes'!$J:$K,2,FALSE)</f>
        <v>0</v>
      </c>
      <c r="I180">
        <v>0</v>
      </c>
      <c r="J180">
        <f>VLOOKUP($B180&amp;J$5,'Source - Attributes'!$J:$K,2,FALSE)</f>
        <v>0</v>
      </c>
      <c r="K180">
        <f>VLOOKUP($B180&amp;K$5,'Source - Attributes'!$J:$K,2,FALSE)</f>
        <v>24.29</v>
      </c>
      <c r="L180" s="20">
        <f t="shared" si="27"/>
        <v>66423</v>
      </c>
      <c r="M180" s="15">
        <f t="shared" si="28"/>
        <v>1084.5099999999998</v>
      </c>
      <c r="N180" s="66" t="str">
        <f t="shared" si="29"/>
        <v>6040</v>
      </c>
      <c r="O180" s="26">
        <f t="shared" si="34"/>
        <v>0.6</v>
      </c>
      <c r="P180" s="30">
        <f t="shared" si="35"/>
        <v>0.4</v>
      </c>
      <c r="Q180" s="20">
        <f t="shared" si="30"/>
        <v>69998.559273079489</v>
      </c>
      <c r="R180" s="15">
        <f t="shared" si="31"/>
        <v>41999.135563847689</v>
      </c>
      <c r="S180" s="15">
        <f t="shared" si="32"/>
        <v>27999.423709231796</v>
      </c>
      <c r="T180" s="20">
        <f t="shared" si="36"/>
        <v>1695.82</v>
      </c>
      <c r="U180" s="15">
        <f t="shared" si="37"/>
        <v>627.11</v>
      </c>
      <c r="V180" s="15">
        <f t="shared" si="39"/>
        <v>2322.9299999999998</v>
      </c>
      <c r="W180" s="13">
        <v>0</v>
      </c>
      <c r="X180" s="27">
        <f t="shared" si="38"/>
        <v>2322.9299999999998</v>
      </c>
    </row>
    <row r="181" spans="1:24">
      <c r="A181" t="s">
        <v>1705</v>
      </c>
      <c r="B181" t="s">
        <v>370</v>
      </c>
      <c r="C181" t="s">
        <v>363</v>
      </c>
      <c r="D181" s="2" t="str">
        <f t="shared" si="33"/>
        <v>M</v>
      </c>
      <c r="E181" t="s">
        <v>1706</v>
      </c>
      <c r="F181">
        <f>VLOOKUP($B181&amp;F$5,'Source - Attributes'!$J:$K,2,FALSE)</f>
        <v>268</v>
      </c>
      <c r="G181">
        <f>VLOOKUP($B181&amp;G$5,'Source - Attributes'!$J:$K,2,FALSE)</f>
        <v>268</v>
      </c>
      <c r="H181">
        <f>VLOOKUP($B181&amp;H$5,'Source - Attributes'!$J:$K,2,FALSE)</f>
        <v>0</v>
      </c>
      <c r="I181">
        <v>0</v>
      </c>
      <c r="J181">
        <f>VLOOKUP($B181&amp;J$5,'Source - Attributes'!$J:$K,2,FALSE)</f>
        <v>0</v>
      </c>
      <c r="K181">
        <f>VLOOKUP($B181&amp;K$5,'Source - Attributes'!$J:$K,2,FALSE)</f>
        <v>3.28</v>
      </c>
      <c r="L181" s="20">
        <f t="shared" si="27"/>
        <v>66423</v>
      </c>
      <c r="M181" s="15">
        <f t="shared" si="28"/>
        <v>1084.5099999999998</v>
      </c>
      <c r="N181" s="66" t="str">
        <f t="shared" si="29"/>
        <v>6040</v>
      </c>
      <c r="O181" s="26">
        <f t="shared" si="34"/>
        <v>0.6</v>
      </c>
      <c r="P181" s="30">
        <f t="shared" si="35"/>
        <v>0.4</v>
      </c>
      <c r="Q181" s="20">
        <f t="shared" si="30"/>
        <v>69998.559273079489</v>
      </c>
      <c r="R181" s="15">
        <f t="shared" si="31"/>
        <v>41999.135563847689</v>
      </c>
      <c r="S181" s="15">
        <f t="shared" si="32"/>
        <v>27999.423709231796</v>
      </c>
      <c r="T181" s="20">
        <f t="shared" si="36"/>
        <v>169.46</v>
      </c>
      <c r="U181" s="15">
        <f t="shared" si="37"/>
        <v>84.68</v>
      </c>
      <c r="V181" s="15">
        <f t="shared" si="39"/>
        <v>254.14000000000001</v>
      </c>
      <c r="W181" s="13">
        <v>0</v>
      </c>
      <c r="X181" s="27">
        <f t="shared" si="38"/>
        <v>254.14000000000001</v>
      </c>
    </row>
    <row r="182" spans="1:24">
      <c r="A182" t="s">
        <v>1707</v>
      </c>
      <c r="B182" t="s">
        <v>372</v>
      </c>
      <c r="C182" t="s">
        <v>363</v>
      </c>
      <c r="D182" s="2" t="str">
        <f t="shared" si="33"/>
        <v>M</v>
      </c>
      <c r="E182" t="s">
        <v>1708</v>
      </c>
      <c r="F182">
        <f>VLOOKUP($B182&amp;F$5,'Source - Attributes'!$J:$K,2,FALSE)</f>
        <v>1516</v>
      </c>
      <c r="G182">
        <f>VLOOKUP($B182&amp;G$5,'Source - Attributes'!$J:$K,2,FALSE)</f>
        <v>1516</v>
      </c>
      <c r="H182">
        <f>VLOOKUP($B182&amp;H$5,'Source - Attributes'!$J:$K,2,FALSE)</f>
        <v>0</v>
      </c>
      <c r="I182">
        <v>0</v>
      </c>
      <c r="J182">
        <f>VLOOKUP($B182&amp;J$5,'Source - Attributes'!$J:$K,2,FALSE)</f>
        <v>0</v>
      </c>
      <c r="K182">
        <f>VLOOKUP($B182&amp;K$5,'Source - Attributes'!$J:$K,2,FALSE)</f>
        <v>14.84</v>
      </c>
      <c r="L182" s="20">
        <f t="shared" si="27"/>
        <v>66423</v>
      </c>
      <c r="M182" s="15">
        <f t="shared" si="28"/>
        <v>1084.5099999999998</v>
      </c>
      <c r="N182" s="66" t="str">
        <f t="shared" si="29"/>
        <v>6040</v>
      </c>
      <c r="O182" s="26">
        <f t="shared" si="34"/>
        <v>0.6</v>
      </c>
      <c r="P182" s="30">
        <f t="shared" si="35"/>
        <v>0.4</v>
      </c>
      <c r="Q182" s="20">
        <f t="shared" si="30"/>
        <v>69998.559273079489</v>
      </c>
      <c r="R182" s="15">
        <f t="shared" si="31"/>
        <v>41999.135563847689</v>
      </c>
      <c r="S182" s="15">
        <f t="shared" si="32"/>
        <v>27999.423709231796</v>
      </c>
      <c r="T182" s="20">
        <f t="shared" si="36"/>
        <v>958.56</v>
      </c>
      <c r="U182" s="15">
        <f t="shared" si="37"/>
        <v>383.13</v>
      </c>
      <c r="V182" s="15">
        <f t="shared" si="39"/>
        <v>1341.69</v>
      </c>
      <c r="W182" s="13">
        <v>0</v>
      </c>
      <c r="X182" s="27">
        <f t="shared" si="38"/>
        <v>1341.69</v>
      </c>
    </row>
    <row r="183" spans="1:24">
      <c r="A183" t="s">
        <v>1709</v>
      </c>
      <c r="B183" t="s">
        <v>374</v>
      </c>
      <c r="C183" t="s">
        <v>363</v>
      </c>
      <c r="D183" s="2" t="str">
        <f t="shared" si="33"/>
        <v>M</v>
      </c>
      <c r="E183" t="s">
        <v>1710</v>
      </c>
      <c r="F183">
        <f>VLOOKUP($B183&amp;F$5,'Source - Attributes'!$J:$K,2,FALSE)</f>
        <v>494</v>
      </c>
      <c r="G183">
        <f>VLOOKUP($B183&amp;G$5,'Source - Attributes'!$J:$K,2,FALSE)</f>
        <v>494</v>
      </c>
      <c r="H183">
        <f>VLOOKUP($B183&amp;H$5,'Source - Attributes'!$J:$K,2,FALSE)</f>
        <v>0</v>
      </c>
      <c r="I183">
        <v>0</v>
      </c>
      <c r="J183">
        <f>VLOOKUP($B183&amp;J$5,'Source - Attributes'!$J:$K,2,FALSE)</f>
        <v>0</v>
      </c>
      <c r="K183">
        <f>VLOOKUP($B183&amp;K$5,'Source - Attributes'!$J:$K,2,FALSE)</f>
        <v>6.25</v>
      </c>
      <c r="L183" s="20">
        <f t="shared" si="27"/>
        <v>66423</v>
      </c>
      <c r="M183" s="15">
        <f t="shared" si="28"/>
        <v>1084.5099999999998</v>
      </c>
      <c r="N183" s="66" t="str">
        <f t="shared" si="29"/>
        <v>6040</v>
      </c>
      <c r="O183" s="26">
        <f t="shared" si="34"/>
        <v>0.6</v>
      </c>
      <c r="P183" s="30">
        <f t="shared" si="35"/>
        <v>0.4</v>
      </c>
      <c r="Q183" s="20">
        <f t="shared" si="30"/>
        <v>69998.559273079489</v>
      </c>
      <c r="R183" s="15">
        <f t="shared" si="31"/>
        <v>41999.135563847689</v>
      </c>
      <c r="S183" s="15">
        <f t="shared" si="32"/>
        <v>27999.423709231796</v>
      </c>
      <c r="T183" s="20">
        <f t="shared" si="36"/>
        <v>312.36</v>
      </c>
      <c r="U183" s="15">
        <f t="shared" si="37"/>
        <v>161.36000000000001</v>
      </c>
      <c r="V183" s="15">
        <f t="shared" si="39"/>
        <v>473.72</v>
      </c>
      <c r="W183" s="13">
        <v>0</v>
      </c>
      <c r="X183" s="27">
        <f t="shared" si="38"/>
        <v>473.72</v>
      </c>
    </row>
    <row r="184" spans="1:24">
      <c r="A184" t="s">
        <v>1711</v>
      </c>
      <c r="B184" t="s">
        <v>376</v>
      </c>
      <c r="C184" t="s">
        <v>363</v>
      </c>
      <c r="D184" s="2" t="str">
        <f t="shared" si="33"/>
        <v>M</v>
      </c>
      <c r="E184" t="s">
        <v>1712</v>
      </c>
      <c r="F184">
        <f>VLOOKUP($B184&amp;F$5,'Source - Attributes'!$J:$K,2,FALSE)</f>
        <v>918</v>
      </c>
      <c r="G184">
        <f>VLOOKUP($B184&amp;G$5,'Source - Attributes'!$J:$K,2,FALSE)</f>
        <v>918</v>
      </c>
      <c r="H184">
        <f>VLOOKUP($B184&amp;H$5,'Source - Attributes'!$J:$K,2,FALSE)</f>
        <v>0</v>
      </c>
      <c r="I184">
        <v>0</v>
      </c>
      <c r="J184">
        <f>VLOOKUP($B184&amp;J$5,'Source - Attributes'!$J:$K,2,FALSE)</f>
        <v>0</v>
      </c>
      <c r="K184">
        <f>VLOOKUP($B184&amp;K$5,'Source - Attributes'!$J:$K,2,FALSE)</f>
        <v>7.29</v>
      </c>
      <c r="L184" s="20">
        <f t="shared" si="27"/>
        <v>66423</v>
      </c>
      <c r="M184" s="15">
        <f t="shared" si="28"/>
        <v>1084.5099999999998</v>
      </c>
      <c r="N184" s="66" t="str">
        <f t="shared" si="29"/>
        <v>6040</v>
      </c>
      <c r="O184" s="26">
        <f t="shared" si="34"/>
        <v>0.6</v>
      </c>
      <c r="P184" s="30">
        <f t="shared" si="35"/>
        <v>0.4</v>
      </c>
      <c r="Q184" s="20">
        <f t="shared" si="30"/>
        <v>69998.559273079489</v>
      </c>
      <c r="R184" s="15">
        <f t="shared" si="31"/>
        <v>41999.135563847689</v>
      </c>
      <c r="S184" s="15">
        <f t="shared" si="32"/>
        <v>27999.423709231796</v>
      </c>
      <c r="T184" s="20">
        <f t="shared" si="36"/>
        <v>580.45000000000005</v>
      </c>
      <c r="U184" s="15">
        <f t="shared" si="37"/>
        <v>188.21</v>
      </c>
      <c r="V184" s="15">
        <f t="shared" si="39"/>
        <v>768.66000000000008</v>
      </c>
      <c r="W184" s="13">
        <v>0</v>
      </c>
      <c r="X184" s="27">
        <f t="shared" si="38"/>
        <v>768.66000000000008</v>
      </c>
    </row>
    <row r="185" spans="1:24">
      <c r="A185" t="s">
        <v>1713</v>
      </c>
      <c r="B185" t="s">
        <v>378</v>
      </c>
      <c r="C185" t="s">
        <v>363</v>
      </c>
      <c r="D185" s="2" t="str">
        <f t="shared" si="33"/>
        <v>M</v>
      </c>
      <c r="E185" t="s">
        <v>1714</v>
      </c>
      <c r="F185">
        <f>VLOOKUP($B185&amp;F$5,'Source - Attributes'!$J:$K,2,FALSE)</f>
        <v>1075</v>
      </c>
      <c r="G185">
        <f>VLOOKUP($B185&amp;G$5,'Source - Attributes'!$J:$K,2,FALSE)</f>
        <v>1075</v>
      </c>
      <c r="H185">
        <f>VLOOKUP($B185&amp;H$5,'Source - Attributes'!$J:$K,2,FALSE)</f>
        <v>0</v>
      </c>
      <c r="I185">
        <v>0</v>
      </c>
      <c r="J185">
        <f>VLOOKUP($B185&amp;J$5,'Source - Attributes'!$J:$K,2,FALSE)</f>
        <v>0</v>
      </c>
      <c r="K185">
        <f>VLOOKUP($B185&amp;K$5,'Source - Attributes'!$J:$K,2,FALSE)</f>
        <v>8.64</v>
      </c>
      <c r="L185" s="20">
        <f t="shared" si="27"/>
        <v>66423</v>
      </c>
      <c r="M185" s="15">
        <f t="shared" si="28"/>
        <v>1084.5099999999998</v>
      </c>
      <c r="N185" s="66" t="str">
        <f t="shared" si="29"/>
        <v>6040</v>
      </c>
      <c r="O185" s="26">
        <f t="shared" si="34"/>
        <v>0.6</v>
      </c>
      <c r="P185" s="30">
        <f t="shared" si="35"/>
        <v>0.4</v>
      </c>
      <c r="Q185" s="20">
        <f t="shared" si="30"/>
        <v>69998.559273079489</v>
      </c>
      <c r="R185" s="15">
        <f t="shared" si="31"/>
        <v>41999.135563847689</v>
      </c>
      <c r="S185" s="15">
        <f t="shared" si="32"/>
        <v>27999.423709231796</v>
      </c>
      <c r="T185" s="20">
        <f t="shared" si="36"/>
        <v>679.72</v>
      </c>
      <c r="U185" s="15">
        <f t="shared" si="37"/>
        <v>223.06</v>
      </c>
      <c r="V185" s="15">
        <f t="shared" si="39"/>
        <v>902.78</v>
      </c>
      <c r="W185" s="13">
        <v>0</v>
      </c>
      <c r="X185" s="27">
        <f t="shared" si="38"/>
        <v>902.78</v>
      </c>
    </row>
    <row r="186" spans="1:24">
      <c r="A186" t="s">
        <v>1715</v>
      </c>
      <c r="B186" t="s">
        <v>380</v>
      </c>
      <c r="C186" t="s">
        <v>363</v>
      </c>
      <c r="D186" s="2" t="str">
        <f t="shared" si="33"/>
        <v>M</v>
      </c>
      <c r="E186" t="s">
        <v>1716</v>
      </c>
      <c r="F186">
        <f>VLOOKUP($B186&amp;F$5,'Source - Attributes'!$J:$K,2,FALSE)</f>
        <v>3821</v>
      </c>
      <c r="G186">
        <f>VLOOKUP($B186&amp;G$5,'Source - Attributes'!$J:$K,2,FALSE)</f>
        <v>3821</v>
      </c>
      <c r="H186">
        <f>VLOOKUP($B186&amp;H$5,'Source - Attributes'!$J:$K,2,FALSE)</f>
        <v>0</v>
      </c>
      <c r="I186">
        <v>0</v>
      </c>
      <c r="J186">
        <f>VLOOKUP($B186&amp;J$5,'Source - Attributes'!$J:$K,2,FALSE)</f>
        <v>0</v>
      </c>
      <c r="K186">
        <f>VLOOKUP($B186&amp;K$5,'Source - Attributes'!$J:$K,2,FALSE)</f>
        <v>18.260000000000002</v>
      </c>
      <c r="L186" s="20">
        <f t="shared" si="27"/>
        <v>66423</v>
      </c>
      <c r="M186" s="15">
        <f t="shared" si="28"/>
        <v>1084.5099999999998</v>
      </c>
      <c r="N186" s="66" t="str">
        <f t="shared" si="29"/>
        <v>6040</v>
      </c>
      <c r="O186" s="26">
        <f t="shared" si="34"/>
        <v>0.6</v>
      </c>
      <c r="P186" s="30">
        <f t="shared" si="35"/>
        <v>0.4</v>
      </c>
      <c r="Q186" s="20">
        <f t="shared" si="30"/>
        <v>69998.559273079489</v>
      </c>
      <c r="R186" s="15">
        <f t="shared" si="31"/>
        <v>41999.135563847689</v>
      </c>
      <c r="S186" s="15">
        <f t="shared" si="32"/>
        <v>27999.423709231796</v>
      </c>
      <c r="T186" s="20">
        <f t="shared" si="36"/>
        <v>2416.0100000000002</v>
      </c>
      <c r="U186" s="15">
        <f t="shared" si="37"/>
        <v>471.43</v>
      </c>
      <c r="V186" s="15">
        <f t="shared" si="39"/>
        <v>2887.44</v>
      </c>
      <c r="W186" s="13">
        <v>0</v>
      </c>
      <c r="X186" s="27">
        <f t="shared" si="38"/>
        <v>2887.44</v>
      </c>
    </row>
    <row r="187" spans="1:24">
      <c r="A187" t="s">
        <v>1717</v>
      </c>
      <c r="B187" t="s">
        <v>382</v>
      </c>
      <c r="C187" t="s">
        <v>363</v>
      </c>
      <c r="D187" s="2" t="str">
        <f t="shared" si="33"/>
        <v>M</v>
      </c>
      <c r="E187" t="s">
        <v>1718</v>
      </c>
      <c r="F187">
        <f>VLOOKUP($B187&amp;F$5,'Source - Attributes'!$J:$K,2,FALSE)</f>
        <v>790</v>
      </c>
      <c r="G187">
        <f>VLOOKUP($B187&amp;G$5,'Source - Attributes'!$J:$K,2,FALSE)</f>
        <v>790</v>
      </c>
      <c r="H187">
        <f>VLOOKUP($B187&amp;H$5,'Source - Attributes'!$J:$K,2,FALSE)</f>
        <v>0</v>
      </c>
      <c r="I187">
        <v>0</v>
      </c>
      <c r="J187">
        <f>VLOOKUP($B187&amp;J$5,'Source - Attributes'!$J:$K,2,FALSE)</f>
        <v>0</v>
      </c>
      <c r="K187">
        <f>VLOOKUP($B187&amp;K$5,'Source - Attributes'!$J:$K,2,FALSE)</f>
        <v>5.59</v>
      </c>
      <c r="L187" s="20">
        <f t="shared" si="27"/>
        <v>66423</v>
      </c>
      <c r="M187" s="15">
        <f t="shared" si="28"/>
        <v>1084.5099999999998</v>
      </c>
      <c r="N187" s="66" t="str">
        <f t="shared" si="29"/>
        <v>6040</v>
      </c>
      <c r="O187" s="26">
        <f t="shared" si="34"/>
        <v>0.6</v>
      </c>
      <c r="P187" s="30">
        <f t="shared" si="35"/>
        <v>0.4</v>
      </c>
      <c r="Q187" s="20">
        <f t="shared" si="30"/>
        <v>69998.559273079489</v>
      </c>
      <c r="R187" s="15">
        <f t="shared" si="31"/>
        <v>41999.135563847689</v>
      </c>
      <c r="S187" s="15">
        <f t="shared" si="32"/>
        <v>27999.423709231796</v>
      </c>
      <c r="T187" s="20">
        <f t="shared" si="36"/>
        <v>499.52</v>
      </c>
      <c r="U187" s="15">
        <f t="shared" si="37"/>
        <v>144.32</v>
      </c>
      <c r="V187" s="15">
        <f t="shared" si="39"/>
        <v>643.83999999999992</v>
      </c>
      <c r="W187" s="13">
        <v>0</v>
      </c>
      <c r="X187" s="27">
        <f t="shared" si="38"/>
        <v>643.83999999999992</v>
      </c>
    </row>
    <row r="188" spans="1:24">
      <c r="A188" t="s">
        <v>1719</v>
      </c>
      <c r="B188" t="s">
        <v>384</v>
      </c>
      <c r="C188" t="s">
        <v>385</v>
      </c>
      <c r="D188" s="2" t="str">
        <f t="shared" si="33"/>
        <v>C</v>
      </c>
      <c r="E188" t="s">
        <v>1720</v>
      </c>
      <c r="F188">
        <f>VLOOKUP($B188&amp;F$5,'Source - Attributes'!$J:$K,2,FALSE)</f>
        <v>18953</v>
      </c>
      <c r="G188">
        <f>VLOOKUP($B188&amp;G$5,'Source - Attributes'!$J:$K,2,FALSE)</f>
        <v>18953</v>
      </c>
      <c r="H188">
        <f>VLOOKUP($B188&amp;H$5,'Source - Attributes'!$J:$K,2,FALSE)</f>
        <v>0</v>
      </c>
      <c r="I188">
        <v>0</v>
      </c>
      <c r="J188">
        <f>VLOOKUP($B188&amp;J$5,'Source - Attributes'!$J:$K,2,FALSE)</f>
        <v>20579</v>
      </c>
      <c r="K188">
        <f>VLOOKUP($B188&amp;K$5,'Source - Attributes'!$J:$K,2,FALSE)</f>
        <v>870.94</v>
      </c>
      <c r="L188" s="20">
        <f t="shared" si="27"/>
        <v>30803</v>
      </c>
      <c r="M188" s="15">
        <f t="shared" si="28"/>
        <v>977.47000000000014</v>
      </c>
      <c r="N188" s="66" t="str">
        <f t="shared" si="29"/>
        <v>2080</v>
      </c>
      <c r="O188" s="26">
        <f t="shared" si="34"/>
        <v>0.2</v>
      </c>
      <c r="P188" s="30">
        <f t="shared" si="35"/>
        <v>0.8</v>
      </c>
      <c r="Q188" s="20">
        <f t="shared" si="30"/>
        <v>35212.309058659535</v>
      </c>
      <c r="R188" s="15">
        <f t="shared" si="31"/>
        <v>7042.4618117319078</v>
      </c>
      <c r="S188" s="15">
        <f t="shared" si="32"/>
        <v>28169.847246927631</v>
      </c>
      <c r="T188" s="20">
        <f t="shared" si="36"/>
        <v>4333.21</v>
      </c>
      <c r="U188" s="15">
        <f t="shared" si="37"/>
        <v>25099.74</v>
      </c>
      <c r="V188" s="15">
        <f t="shared" si="39"/>
        <v>29432.95</v>
      </c>
      <c r="W188" s="13">
        <v>0</v>
      </c>
      <c r="X188" s="27">
        <f t="shared" si="38"/>
        <v>29432.95</v>
      </c>
    </row>
    <row r="189" spans="1:24">
      <c r="A189" t="s">
        <v>1721</v>
      </c>
      <c r="B189" t="s">
        <v>386</v>
      </c>
      <c r="C189" t="s">
        <v>385</v>
      </c>
      <c r="D189" s="2" t="str">
        <f t="shared" si="33"/>
        <v>M</v>
      </c>
      <c r="E189" t="s">
        <v>1722</v>
      </c>
      <c r="F189">
        <f>VLOOKUP($B189&amp;F$5,'Source - Attributes'!$J:$K,2,FALSE)</f>
        <v>5133</v>
      </c>
      <c r="G189">
        <f>VLOOKUP($B189&amp;G$5,'Source - Attributes'!$J:$K,2,FALSE)</f>
        <v>5133</v>
      </c>
      <c r="H189">
        <f>VLOOKUP($B189&amp;H$5,'Source - Attributes'!$J:$K,2,FALSE)</f>
        <v>0</v>
      </c>
      <c r="I189">
        <v>0</v>
      </c>
      <c r="J189">
        <f>VLOOKUP($B189&amp;J$5,'Source - Attributes'!$J:$K,2,FALSE)</f>
        <v>0</v>
      </c>
      <c r="K189">
        <f>VLOOKUP($B189&amp;K$5,'Source - Attributes'!$J:$K,2,FALSE)</f>
        <v>39.46</v>
      </c>
      <c r="L189" s="20">
        <f t="shared" si="27"/>
        <v>30803</v>
      </c>
      <c r="M189" s="15">
        <f t="shared" si="28"/>
        <v>977.47000000000014</v>
      </c>
      <c r="N189" s="66" t="str">
        <f t="shared" si="29"/>
        <v>2080</v>
      </c>
      <c r="O189" s="26">
        <f t="shared" si="34"/>
        <v>0.2</v>
      </c>
      <c r="P189" s="30">
        <f t="shared" si="35"/>
        <v>0.8</v>
      </c>
      <c r="Q189" s="20">
        <f t="shared" si="30"/>
        <v>35212.309058659535</v>
      </c>
      <c r="R189" s="15">
        <f t="shared" si="31"/>
        <v>7042.4618117319078</v>
      </c>
      <c r="S189" s="15">
        <f t="shared" si="32"/>
        <v>28169.847246927631</v>
      </c>
      <c r="T189" s="20">
        <f t="shared" si="36"/>
        <v>1173.55</v>
      </c>
      <c r="U189" s="15">
        <f t="shared" si="37"/>
        <v>1137.2</v>
      </c>
      <c r="V189" s="15">
        <f t="shared" si="39"/>
        <v>2310.75</v>
      </c>
      <c r="W189" s="13">
        <v>0</v>
      </c>
      <c r="X189" s="27">
        <f t="shared" si="38"/>
        <v>2310.75</v>
      </c>
    </row>
    <row r="190" spans="1:24">
      <c r="A190" t="s">
        <v>1723</v>
      </c>
      <c r="B190" t="s">
        <v>388</v>
      </c>
      <c r="C190" t="s">
        <v>385</v>
      </c>
      <c r="D190" s="2" t="str">
        <f t="shared" si="33"/>
        <v>M</v>
      </c>
      <c r="E190" t="s">
        <v>1724</v>
      </c>
      <c r="F190">
        <f>VLOOKUP($B190&amp;F$5,'Source - Attributes'!$J:$K,2,FALSE)</f>
        <v>1983</v>
      </c>
      <c r="G190">
        <f>VLOOKUP($B190&amp;G$5,'Source - Attributes'!$J:$K,2,FALSE)</f>
        <v>1983</v>
      </c>
      <c r="H190">
        <f>VLOOKUP($B190&amp;H$5,'Source - Attributes'!$J:$K,2,FALSE)</f>
        <v>0</v>
      </c>
      <c r="I190">
        <v>0</v>
      </c>
      <c r="J190">
        <f>VLOOKUP($B190&amp;J$5,'Source - Attributes'!$J:$K,2,FALSE)</f>
        <v>0</v>
      </c>
      <c r="K190">
        <f>VLOOKUP($B190&amp;K$5,'Source - Attributes'!$J:$K,2,FALSE)</f>
        <v>24.88</v>
      </c>
      <c r="L190" s="20">
        <f t="shared" si="27"/>
        <v>30803</v>
      </c>
      <c r="M190" s="15">
        <f t="shared" si="28"/>
        <v>977.47000000000014</v>
      </c>
      <c r="N190" s="66" t="str">
        <f t="shared" si="29"/>
        <v>2080</v>
      </c>
      <c r="O190" s="26">
        <f t="shared" si="34"/>
        <v>0.2</v>
      </c>
      <c r="P190" s="30">
        <f t="shared" si="35"/>
        <v>0.8</v>
      </c>
      <c r="Q190" s="20">
        <f t="shared" si="30"/>
        <v>35212.309058659535</v>
      </c>
      <c r="R190" s="15">
        <f t="shared" si="31"/>
        <v>7042.4618117319078</v>
      </c>
      <c r="S190" s="15">
        <f t="shared" si="32"/>
        <v>28169.847246927631</v>
      </c>
      <c r="T190" s="20">
        <f t="shared" si="36"/>
        <v>453.37</v>
      </c>
      <c r="U190" s="15">
        <f t="shared" si="37"/>
        <v>717.02</v>
      </c>
      <c r="V190" s="15">
        <f t="shared" si="39"/>
        <v>1170.3899999999999</v>
      </c>
      <c r="W190" s="13">
        <v>0</v>
      </c>
      <c r="X190" s="27">
        <f t="shared" si="38"/>
        <v>1170.3899999999999</v>
      </c>
    </row>
    <row r="191" spans="1:24">
      <c r="A191" t="s">
        <v>1725</v>
      </c>
      <c r="B191" t="s">
        <v>390</v>
      </c>
      <c r="C191" t="s">
        <v>385</v>
      </c>
      <c r="D191" s="2" t="str">
        <f t="shared" si="33"/>
        <v>M</v>
      </c>
      <c r="E191" t="s">
        <v>1726</v>
      </c>
      <c r="F191">
        <f>VLOOKUP($B191&amp;F$5,'Source - Attributes'!$J:$K,2,FALSE)</f>
        <v>2289</v>
      </c>
      <c r="G191">
        <f>VLOOKUP($B191&amp;G$5,'Source - Attributes'!$J:$K,2,FALSE)</f>
        <v>2289</v>
      </c>
      <c r="H191">
        <f>VLOOKUP($B191&amp;H$5,'Source - Attributes'!$J:$K,2,FALSE)</f>
        <v>0</v>
      </c>
      <c r="I191">
        <v>0</v>
      </c>
      <c r="J191">
        <f>VLOOKUP($B191&amp;J$5,'Source - Attributes'!$J:$K,2,FALSE)</f>
        <v>0</v>
      </c>
      <c r="K191">
        <f>VLOOKUP($B191&amp;K$5,'Source - Attributes'!$J:$K,2,FALSE)</f>
        <v>15.55</v>
      </c>
      <c r="L191" s="20">
        <f t="shared" si="27"/>
        <v>30803</v>
      </c>
      <c r="M191" s="15">
        <f t="shared" si="28"/>
        <v>977.47000000000014</v>
      </c>
      <c r="N191" s="66" t="str">
        <f t="shared" si="29"/>
        <v>2080</v>
      </c>
      <c r="O191" s="26">
        <f t="shared" si="34"/>
        <v>0.2</v>
      </c>
      <c r="P191" s="30">
        <f t="shared" si="35"/>
        <v>0.8</v>
      </c>
      <c r="Q191" s="20">
        <f t="shared" si="30"/>
        <v>35212.309058659535</v>
      </c>
      <c r="R191" s="15">
        <f t="shared" si="31"/>
        <v>7042.4618117319078</v>
      </c>
      <c r="S191" s="15">
        <f t="shared" si="32"/>
        <v>28169.847246927631</v>
      </c>
      <c r="T191" s="20">
        <f t="shared" si="36"/>
        <v>523.33000000000004</v>
      </c>
      <c r="U191" s="15">
        <f t="shared" si="37"/>
        <v>448.14</v>
      </c>
      <c r="V191" s="15">
        <f t="shared" si="39"/>
        <v>971.47</v>
      </c>
      <c r="W191" s="13">
        <v>0</v>
      </c>
      <c r="X191" s="27">
        <f t="shared" si="38"/>
        <v>971.47</v>
      </c>
    </row>
    <row r="192" spans="1:24">
      <c r="A192" t="s">
        <v>1727</v>
      </c>
      <c r="B192" t="s">
        <v>392</v>
      </c>
      <c r="C192" t="s">
        <v>385</v>
      </c>
      <c r="D192" s="2" t="str">
        <f t="shared" si="33"/>
        <v>M</v>
      </c>
      <c r="E192" t="s">
        <v>1728</v>
      </c>
      <c r="F192">
        <f>VLOOKUP($B192&amp;F$5,'Source - Attributes'!$J:$K,2,FALSE)</f>
        <v>625</v>
      </c>
      <c r="G192">
        <f>VLOOKUP($B192&amp;G$5,'Source - Attributes'!$J:$K,2,FALSE)</f>
        <v>625</v>
      </c>
      <c r="H192">
        <f>VLOOKUP($B192&amp;H$5,'Source - Attributes'!$J:$K,2,FALSE)</f>
        <v>0</v>
      </c>
      <c r="I192">
        <v>0</v>
      </c>
      <c r="J192">
        <f>VLOOKUP($B192&amp;J$5,'Source - Attributes'!$J:$K,2,FALSE)</f>
        <v>0</v>
      </c>
      <c r="K192">
        <f>VLOOKUP($B192&amp;K$5,'Source - Attributes'!$J:$K,2,FALSE)</f>
        <v>6.36</v>
      </c>
      <c r="L192" s="20">
        <f t="shared" si="27"/>
        <v>30803</v>
      </c>
      <c r="M192" s="15">
        <f t="shared" si="28"/>
        <v>977.47000000000014</v>
      </c>
      <c r="N192" s="66" t="str">
        <f t="shared" si="29"/>
        <v>2080</v>
      </c>
      <c r="O192" s="26">
        <f t="shared" si="34"/>
        <v>0.2</v>
      </c>
      <c r="P192" s="30">
        <f t="shared" si="35"/>
        <v>0.8</v>
      </c>
      <c r="Q192" s="20">
        <f t="shared" si="30"/>
        <v>35212.309058659535</v>
      </c>
      <c r="R192" s="15">
        <f t="shared" si="31"/>
        <v>7042.4618117319078</v>
      </c>
      <c r="S192" s="15">
        <f t="shared" si="32"/>
        <v>28169.847246927631</v>
      </c>
      <c r="T192" s="20">
        <f t="shared" si="36"/>
        <v>142.88999999999999</v>
      </c>
      <c r="U192" s="15">
        <f t="shared" si="37"/>
        <v>183.29</v>
      </c>
      <c r="V192" s="15">
        <f t="shared" si="39"/>
        <v>326.17999999999995</v>
      </c>
      <c r="W192" s="13">
        <v>0</v>
      </c>
      <c r="X192" s="27">
        <f t="shared" si="38"/>
        <v>326.17999999999995</v>
      </c>
    </row>
    <row r="193" spans="1:24">
      <c r="A193" t="s">
        <v>1729</v>
      </c>
      <c r="B193" t="s">
        <v>394</v>
      </c>
      <c r="C193" t="s">
        <v>385</v>
      </c>
      <c r="D193" s="2" t="str">
        <f t="shared" si="33"/>
        <v>M</v>
      </c>
      <c r="E193" t="s">
        <v>1730</v>
      </c>
      <c r="F193">
        <f>VLOOKUP($B193&amp;F$5,'Source - Attributes'!$J:$K,2,FALSE)</f>
        <v>159</v>
      </c>
      <c r="G193">
        <f>VLOOKUP($B193&amp;G$5,'Source - Attributes'!$J:$K,2,FALSE)</f>
        <v>159</v>
      </c>
      <c r="H193">
        <f>VLOOKUP($B193&amp;H$5,'Source - Attributes'!$J:$K,2,FALSE)</f>
        <v>0</v>
      </c>
      <c r="I193">
        <v>0</v>
      </c>
      <c r="J193">
        <f>VLOOKUP($B193&amp;J$5,'Source - Attributes'!$J:$K,2,FALSE)</f>
        <v>0</v>
      </c>
      <c r="K193">
        <f>VLOOKUP($B193&amp;K$5,'Source - Attributes'!$J:$K,2,FALSE)</f>
        <v>4.4400000000000004</v>
      </c>
      <c r="L193" s="20">
        <f t="shared" si="27"/>
        <v>30803</v>
      </c>
      <c r="M193" s="15">
        <f t="shared" si="28"/>
        <v>977.47000000000014</v>
      </c>
      <c r="N193" s="66" t="str">
        <f t="shared" si="29"/>
        <v>2080</v>
      </c>
      <c r="O193" s="26">
        <f t="shared" si="34"/>
        <v>0.2</v>
      </c>
      <c r="P193" s="30">
        <f t="shared" si="35"/>
        <v>0.8</v>
      </c>
      <c r="Q193" s="20">
        <f t="shared" si="30"/>
        <v>35212.309058659535</v>
      </c>
      <c r="R193" s="15">
        <f t="shared" si="31"/>
        <v>7042.4618117319078</v>
      </c>
      <c r="S193" s="15">
        <f t="shared" si="32"/>
        <v>28169.847246927631</v>
      </c>
      <c r="T193" s="20">
        <f t="shared" si="36"/>
        <v>36.35</v>
      </c>
      <c r="U193" s="15">
        <f t="shared" si="37"/>
        <v>127.96</v>
      </c>
      <c r="V193" s="15">
        <f t="shared" si="39"/>
        <v>164.31</v>
      </c>
      <c r="W193" s="13">
        <v>0</v>
      </c>
      <c r="X193" s="27">
        <f t="shared" si="38"/>
        <v>164.31</v>
      </c>
    </row>
    <row r="194" spans="1:24">
      <c r="A194" t="s">
        <v>1731</v>
      </c>
      <c r="B194" t="s">
        <v>396</v>
      </c>
      <c r="C194" t="s">
        <v>385</v>
      </c>
      <c r="D194" s="2" t="str">
        <f t="shared" si="33"/>
        <v>M</v>
      </c>
      <c r="E194" t="s">
        <v>1732</v>
      </c>
      <c r="F194">
        <f>VLOOKUP($B194&amp;F$5,'Source - Attributes'!$J:$K,2,FALSE)</f>
        <v>268</v>
      </c>
      <c r="G194">
        <f>VLOOKUP($B194&amp;G$5,'Source - Attributes'!$J:$K,2,FALSE)</f>
        <v>268</v>
      </c>
      <c r="H194">
        <f>VLOOKUP($B194&amp;H$5,'Source - Attributes'!$J:$K,2,FALSE)</f>
        <v>0</v>
      </c>
      <c r="I194">
        <v>0</v>
      </c>
      <c r="J194">
        <f>VLOOKUP($B194&amp;J$5,'Source - Attributes'!$J:$K,2,FALSE)</f>
        <v>0</v>
      </c>
      <c r="K194">
        <f>VLOOKUP($B194&amp;K$5,'Source - Attributes'!$J:$K,2,FALSE)</f>
        <v>2.9</v>
      </c>
      <c r="L194" s="20">
        <f t="shared" si="27"/>
        <v>30803</v>
      </c>
      <c r="M194" s="15">
        <f t="shared" si="28"/>
        <v>977.47000000000014</v>
      </c>
      <c r="N194" s="66" t="str">
        <f t="shared" si="29"/>
        <v>2080</v>
      </c>
      <c r="O194" s="26">
        <f t="shared" si="34"/>
        <v>0.2</v>
      </c>
      <c r="P194" s="30">
        <f t="shared" si="35"/>
        <v>0.8</v>
      </c>
      <c r="Q194" s="20">
        <f t="shared" si="30"/>
        <v>35212.309058659535</v>
      </c>
      <c r="R194" s="15">
        <f t="shared" si="31"/>
        <v>7042.4618117319078</v>
      </c>
      <c r="S194" s="15">
        <f t="shared" si="32"/>
        <v>28169.847246927631</v>
      </c>
      <c r="T194" s="20">
        <f t="shared" si="36"/>
        <v>61.27</v>
      </c>
      <c r="U194" s="15">
        <f t="shared" si="37"/>
        <v>83.58</v>
      </c>
      <c r="V194" s="15">
        <f t="shared" si="39"/>
        <v>144.85</v>
      </c>
      <c r="W194" s="13">
        <v>0</v>
      </c>
      <c r="X194" s="27">
        <f t="shared" si="38"/>
        <v>144.85</v>
      </c>
    </row>
    <row r="195" spans="1:24">
      <c r="A195" t="s">
        <v>1733</v>
      </c>
      <c r="B195" t="s">
        <v>398</v>
      </c>
      <c r="C195" t="s">
        <v>385</v>
      </c>
      <c r="D195" s="2" t="str">
        <f t="shared" si="33"/>
        <v>M</v>
      </c>
      <c r="E195" t="s">
        <v>1734</v>
      </c>
      <c r="F195">
        <f>VLOOKUP($B195&amp;F$5,'Source - Attributes'!$J:$K,2,FALSE)</f>
        <v>1393</v>
      </c>
      <c r="G195">
        <f>VLOOKUP($B195&amp;G$5,'Source - Attributes'!$J:$K,2,FALSE)</f>
        <v>1393</v>
      </c>
      <c r="H195">
        <f>VLOOKUP($B195&amp;H$5,'Source - Attributes'!$J:$K,2,FALSE)</f>
        <v>0</v>
      </c>
      <c r="I195">
        <v>0</v>
      </c>
      <c r="J195">
        <f>VLOOKUP($B195&amp;J$5,'Source - Attributes'!$J:$K,2,FALSE)</f>
        <v>0</v>
      </c>
      <c r="K195">
        <f>VLOOKUP($B195&amp;K$5,'Source - Attributes'!$J:$K,2,FALSE)</f>
        <v>12.94</v>
      </c>
      <c r="L195" s="20">
        <f t="shared" si="27"/>
        <v>30803</v>
      </c>
      <c r="M195" s="15">
        <f t="shared" si="28"/>
        <v>977.47000000000014</v>
      </c>
      <c r="N195" s="66" t="str">
        <f t="shared" si="29"/>
        <v>2080</v>
      </c>
      <c r="O195" s="26">
        <f t="shared" si="34"/>
        <v>0.2</v>
      </c>
      <c r="P195" s="30">
        <f t="shared" si="35"/>
        <v>0.8</v>
      </c>
      <c r="Q195" s="20">
        <f t="shared" si="30"/>
        <v>35212.309058659535</v>
      </c>
      <c r="R195" s="15">
        <f t="shared" si="31"/>
        <v>7042.4618117319078</v>
      </c>
      <c r="S195" s="15">
        <f t="shared" si="32"/>
        <v>28169.847246927631</v>
      </c>
      <c r="T195" s="20">
        <f t="shared" si="36"/>
        <v>318.48</v>
      </c>
      <c r="U195" s="15">
        <f t="shared" si="37"/>
        <v>372.92</v>
      </c>
      <c r="V195" s="15">
        <f t="shared" si="39"/>
        <v>691.40000000000009</v>
      </c>
      <c r="W195" s="13">
        <v>0</v>
      </c>
      <c r="X195" s="27">
        <f t="shared" si="38"/>
        <v>691.40000000000009</v>
      </c>
    </row>
    <row r="196" spans="1:24">
      <c r="A196" t="s">
        <v>1735</v>
      </c>
      <c r="B196" t="s">
        <v>400</v>
      </c>
      <c r="C196" t="s">
        <v>401</v>
      </c>
      <c r="D196" s="2" t="str">
        <f t="shared" si="33"/>
        <v>C</v>
      </c>
      <c r="E196" t="s">
        <v>1736</v>
      </c>
      <c r="F196">
        <f>VLOOKUP($B196&amp;F$5,'Source - Attributes'!$J:$K,2,FALSE)</f>
        <v>22085</v>
      </c>
      <c r="G196">
        <f>VLOOKUP($B196&amp;G$5,'Source - Attributes'!$J:$K,2,FALSE)</f>
        <v>19975</v>
      </c>
      <c r="H196">
        <f>VLOOKUP($B196&amp;H$5,'Source - Attributes'!$J:$K,2,FALSE)</f>
        <v>0</v>
      </c>
      <c r="I196">
        <v>0</v>
      </c>
      <c r="J196">
        <f>VLOOKUP($B196&amp;J$5,'Source - Attributes'!$J:$K,2,FALSE)</f>
        <v>307483</v>
      </c>
      <c r="K196">
        <f>VLOOKUP($B196&amp;K$5,'Source - Attributes'!$J:$K,2,FALSE)</f>
        <v>429.39</v>
      </c>
      <c r="L196" s="20">
        <f t="shared" si="27"/>
        <v>347467</v>
      </c>
      <c r="M196" s="15">
        <f t="shared" si="28"/>
        <v>2197.64</v>
      </c>
      <c r="N196" s="66" t="str">
        <f t="shared" si="29"/>
        <v>6040</v>
      </c>
      <c r="O196" s="26">
        <f t="shared" si="34"/>
        <v>0.6</v>
      </c>
      <c r="P196" s="30">
        <f t="shared" si="35"/>
        <v>0.4</v>
      </c>
      <c r="Q196" s="20">
        <f t="shared" si="30"/>
        <v>526127.91808561201</v>
      </c>
      <c r="R196" s="15">
        <f t="shared" si="31"/>
        <v>315676.75085136719</v>
      </c>
      <c r="S196" s="15">
        <f t="shared" si="32"/>
        <v>210451.16723424481</v>
      </c>
      <c r="T196" s="20">
        <f t="shared" si="36"/>
        <v>18147.46</v>
      </c>
      <c r="U196" s="15">
        <f t="shared" si="37"/>
        <v>41119.39</v>
      </c>
      <c r="V196" s="15">
        <f t="shared" si="39"/>
        <v>59266.85</v>
      </c>
      <c r="W196" s="13">
        <v>0</v>
      </c>
      <c r="X196" s="27">
        <f t="shared" si="38"/>
        <v>59266.85</v>
      </c>
    </row>
    <row r="197" spans="1:24">
      <c r="A197" t="s">
        <v>1737</v>
      </c>
      <c r="B197" t="s">
        <v>402</v>
      </c>
      <c r="C197" t="s">
        <v>401</v>
      </c>
      <c r="D197" s="2" t="str">
        <f t="shared" si="33"/>
        <v>M</v>
      </c>
      <c r="E197" t="s">
        <v>1738</v>
      </c>
      <c r="F197">
        <f>VLOOKUP($B197&amp;F$5,'Source - Attributes'!$J:$K,2,FALSE)</f>
        <v>99757</v>
      </c>
      <c r="G197">
        <f>VLOOKUP($B197&amp;G$5,'Source - Attributes'!$J:$K,2,FALSE)</f>
        <v>99757</v>
      </c>
      <c r="H197">
        <f>VLOOKUP($B197&amp;H$5,'Source - Attributes'!$J:$K,2,FALSE)</f>
        <v>0</v>
      </c>
      <c r="I197">
        <v>0</v>
      </c>
      <c r="J197">
        <f>VLOOKUP($B197&amp;J$5,'Source - Attributes'!$J:$K,2,FALSE)</f>
        <v>0</v>
      </c>
      <c r="K197">
        <f>VLOOKUP($B197&amp;K$5,'Source - Attributes'!$J:$K,2,FALSE)</f>
        <v>536.41</v>
      </c>
      <c r="L197" s="20">
        <f t="shared" si="27"/>
        <v>347467</v>
      </c>
      <c r="M197" s="15">
        <f t="shared" si="28"/>
        <v>2197.64</v>
      </c>
      <c r="N197" s="66" t="str">
        <f t="shared" si="29"/>
        <v>6040</v>
      </c>
      <c r="O197" s="26">
        <f t="shared" si="34"/>
        <v>0.6</v>
      </c>
      <c r="P197" s="30">
        <f t="shared" si="35"/>
        <v>0.4</v>
      </c>
      <c r="Q197" s="20">
        <f t="shared" si="30"/>
        <v>526127.91808561201</v>
      </c>
      <c r="R197" s="15">
        <f t="shared" si="31"/>
        <v>315676.75085136719</v>
      </c>
      <c r="S197" s="15">
        <f t="shared" si="32"/>
        <v>210451.16723424481</v>
      </c>
      <c r="T197" s="20">
        <f t="shared" si="36"/>
        <v>90630.09</v>
      </c>
      <c r="U197" s="15">
        <f t="shared" si="37"/>
        <v>51367.88</v>
      </c>
      <c r="V197" s="15">
        <f t="shared" si="39"/>
        <v>141997.97</v>
      </c>
      <c r="W197" s="13">
        <v>0</v>
      </c>
      <c r="X197" s="27">
        <f t="shared" si="38"/>
        <v>141997.97</v>
      </c>
    </row>
    <row r="198" spans="1:24">
      <c r="A198" t="s">
        <v>1739</v>
      </c>
      <c r="B198" t="s">
        <v>404</v>
      </c>
      <c r="C198" t="s">
        <v>401</v>
      </c>
      <c r="D198" s="2" t="str">
        <f t="shared" si="33"/>
        <v>M</v>
      </c>
      <c r="E198" t="s">
        <v>1740</v>
      </c>
      <c r="F198">
        <f>VLOOKUP($B198&amp;F$5,'Source - Attributes'!$J:$K,2,FALSE)</f>
        <v>69604</v>
      </c>
      <c r="G198">
        <f>VLOOKUP($B198&amp;G$5,'Source - Attributes'!$J:$K,2,FALSE)</f>
        <v>69604</v>
      </c>
      <c r="H198">
        <f>VLOOKUP($B198&amp;H$5,'Source - Attributes'!$J:$K,2,FALSE)</f>
        <v>0</v>
      </c>
      <c r="I198">
        <v>0</v>
      </c>
      <c r="J198">
        <f>VLOOKUP($B198&amp;J$5,'Source - Attributes'!$J:$K,2,FALSE)</f>
        <v>0</v>
      </c>
      <c r="K198">
        <f>VLOOKUP($B198&amp;K$5,'Source - Attributes'!$J:$K,2,FALSE)</f>
        <v>337.49</v>
      </c>
      <c r="L198" s="20">
        <f t="shared" ref="L198:L261" si="40">SUMIFS(G:G,C:C,C198)+SUMIFS(I:I,C:C,C198)</f>
        <v>347467</v>
      </c>
      <c r="M198" s="15">
        <f t="shared" ref="M198:M261" si="41">SUMIFS(K:K,C:C,C198)</f>
        <v>2197.64</v>
      </c>
      <c r="N198" s="66" t="str">
        <f t="shared" ref="N198:N261" si="42">IF(L198&gt;49999,"6040","2080")</f>
        <v>6040</v>
      </c>
      <c r="O198" s="26">
        <f t="shared" si="34"/>
        <v>0.6</v>
      </c>
      <c r="P198" s="30">
        <f t="shared" si="35"/>
        <v>0.4</v>
      </c>
      <c r="Q198" s="20">
        <f t="shared" ref="Q198:Q261" si="43">IF(D198="C",J198/$J$4*$B$1,Q197)</f>
        <v>526127.91808561201</v>
      </c>
      <c r="R198" s="15">
        <f t="shared" ref="R198:R261" si="44">Q198*O198</f>
        <v>315676.75085136719</v>
      </c>
      <c r="S198" s="15">
        <f t="shared" ref="S198:S261" si="45">+Q198*P198</f>
        <v>210451.16723424481</v>
      </c>
      <c r="T198" s="20">
        <f t="shared" si="36"/>
        <v>63235.83</v>
      </c>
      <c r="U198" s="15">
        <f t="shared" si="37"/>
        <v>32318.83</v>
      </c>
      <c r="V198" s="15">
        <f t="shared" si="39"/>
        <v>95554.66</v>
      </c>
      <c r="W198" s="13">
        <v>0</v>
      </c>
      <c r="X198" s="27">
        <f t="shared" si="38"/>
        <v>95554.66</v>
      </c>
    </row>
    <row r="199" spans="1:24">
      <c r="A199" t="s">
        <v>1741</v>
      </c>
      <c r="B199" t="s">
        <v>406</v>
      </c>
      <c r="C199" t="s">
        <v>401</v>
      </c>
      <c r="D199" s="2" t="str">
        <f t="shared" ref="D199:D262" si="46">LEFT(E199,1)</f>
        <v>M</v>
      </c>
      <c r="E199" t="s">
        <v>1742</v>
      </c>
      <c r="F199">
        <f>VLOOKUP($B199&amp;F$5,'Source - Attributes'!$J:$K,2,FALSE)</f>
        <v>1515</v>
      </c>
      <c r="G199">
        <f>VLOOKUP($B199&amp;G$5,'Source - Attributes'!$J:$K,2,FALSE)</f>
        <v>1515</v>
      </c>
      <c r="H199">
        <f>VLOOKUP($B199&amp;H$5,'Source - Attributes'!$J:$K,2,FALSE)</f>
        <v>0</v>
      </c>
      <c r="I199">
        <v>0</v>
      </c>
      <c r="J199">
        <f>VLOOKUP($B199&amp;J$5,'Source - Attributes'!$J:$K,2,FALSE)</f>
        <v>0</v>
      </c>
      <c r="K199">
        <f>VLOOKUP($B199&amp;K$5,'Source - Attributes'!$J:$K,2,FALSE)</f>
        <v>9.73</v>
      </c>
      <c r="L199" s="20">
        <f t="shared" si="40"/>
        <v>347467</v>
      </c>
      <c r="M199" s="15">
        <f t="shared" si="41"/>
        <v>2197.64</v>
      </c>
      <c r="N199" s="66" t="str">
        <f t="shared" si="42"/>
        <v>6040</v>
      </c>
      <c r="O199" s="26">
        <f t="shared" ref="O199:O262" si="47">LEFT(N199,2)/100</f>
        <v>0.6</v>
      </c>
      <c r="P199" s="30">
        <f t="shared" ref="P199:P262" si="48">RIGHT(N199,2)/100</f>
        <v>0.4</v>
      </c>
      <c r="Q199" s="20">
        <f t="shared" si="43"/>
        <v>526127.91808561201</v>
      </c>
      <c r="R199" s="15">
        <f t="shared" si="44"/>
        <v>315676.75085136719</v>
      </c>
      <c r="S199" s="15">
        <f t="shared" si="45"/>
        <v>210451.16723424481</v>
      </c>
      <c r="T199" s="20">
        <f t="shared" ref="T199:T262" si="49">ROUND(+R199*(G199+I199)/L199,2)</f>
        <v>1376.39</v>
      </c>
      <c r="U199" s="15">
        <f t="shared" ref="U199:U262" si="50">ROUND(+S199*K199/M199,2)</f>
        <v>931.77</v>
      </c>
      <c r="V199" s="15">
        <f t="shared" si="39"/>
        <v>2308.16</v>
      </c>
      <c r="W199" s="13">
        <v>0</v>
      </c>
      <c r="X199" s="27">
        <f t="shared" ref="X199:X262" si="51">+V199+W199</f>
        <v>2308.16</v>
      </c>
    </row>
    <row r="200" spans="1:24">
      <c r="A200" t="s">
        <v>1743</v>
      </c>
      <c r="B200" t="s">
        <v>408</v>
      </c>
      <c r="C200" t="s">
        <v>401</v>
      </c>
      <c r="D200" s="2" t="str">
        <f t="shared" si="46"/>
        <v>M</v>
      </c>
      <c r="E200" t="s">
        <v>1744</v>
      </c>
      <c r="F200">
        <f>VLOOKUP($B200&amp;F$5,'Source - Attributes'!$J:$K,2,FALSE)</f>
        <v>712</v>
      </c>
      <c r="G200">
        <f>VLOOKUP($B200&amp;G$5,'Source - Attributes'!$J:$K,2,FALSE)</f>
        <v>712</v>
      </c>
      <c r="H200">
        <f>VLOOKUP($B200&amp;H$5,'Source - Attributes'!$J:$K,2,FALSE)</f>
        <v>0</v>
      </c>
      <c r="I200">
        <v>0</v>
      </c>
      <c r="J200">
        <f>VLOOKUP($B200&amp;J$5,'Source - Attributes'!$J:$K,2,FALSE)</f>
        <v>0</v>
      </c>
      <c r="K200">
        <f>VLOOKUP($B200&amp;K$5,'Source - Attributes'!$J:$K,2,FALSE)</f>
        <v>5.79</v>
      </c>
      <c r="L200" s="20">
        <f t="shared" si="40"/>
        <v>347467</v>
      </c>
      <c r="M200" s="15">
        <f t="shared" si="41"/>
        <v>2197.64</v>
      </c>
      <c r="N200" s="66" t="str">
        <f t="shared" si="42"/>
        <v>6040</v>
      </c>
      <c r="O200" s="26">
        <f t="shared" si="47"/>
        <v>0.6</v>
      </c>
      <c r="P200" s="30">
        <f t="shared" si="48"/>
        <v>0.4</v>
      </c>
      <c r="Q200" s="20">
        <f t="shared" si="43"/>
        <v>526127.91808561201</v>
      </c>
      <c r="R200" s="15">
        <f t="shared" si="44"/>
        <v>315676.75085136719</v>
      </c>
      <c r="S200" s="15">
        <f t="shared" si="45"/>
        <v>210451.16723424481</v>
      </c>
      <c r="T200" s="20">
        <f t="shared" si="49"/>
        <v>646.86</v>
      </c>
      <c r="U200" s="15">
        <f t="shared" si="50"/>
        <v>554.46</v>
      </c>
      <c r="V200" s="15">
        <f t="shared" si="39"/>
        <v>1201.3200000000002</v>
      </c>
      <c r="W200" s="13">
        <v>0</v>
      </c>
      <c r="X200" s="27">
        <f t="shared" si="51"/>
        <v>1201.3200000000002</v>
      </c>
    </row>
    <row r="201" spans="1:24">
      <c r="A201" t="s">
        <v>1745</v>
      </c>
      <c r="B201" t="s">
        <v>410</v>
      </c>
      <c r="C201" t="s">
        <v>401</v>
      </c>
      <c r="D201" s="2" t="str">
        <f t="shared" si="46"/>
        <v>M</v>
      </c>
      <c r="E201" t="s">
        <v>1746</v>
      </c>
      <c r="F201">
        <f>VLOOKUP($B201&amp;F$5,'Source - Attributes'!$J:$K,2,FALSE)</f>
        <v>5301</v>
      </c>
      <c r="G201">
        <f>VLOOKUP($B201&amp;G$5,'Source - Attributes'!$J:$K,2,FALSE)</f>
        <v>5301</v>
      </c>
      <c r="H201">
        <f>VLOOKUP($B201&amp;H$5,'Source - Attributes'!$J:$K,2,FALSE)</f>
        <v>0</v>
      </c>
      <c r="I201">
        <v>0</v>
      </c>
      <c r="J201">
        <f>VLOOKUP($B201&amp;J$5,'Source - Attributes'!$J:$K,2,FALSE)</f>
        <v>0</v>
      </c>
      <c r="K201">
        <f>VLOOKUP($B201&amp;K$5,'Source - Attributes'!$J:$K,2,FALSE)</f>
        <v>28.3</v>
      </c>
      <c r="L201" s="20">
        <f t="shared" si="40"/>
        <v>347467</v>
      </c>
      <c r="M201" s="15">
        <f t="shared" si="41"/>
        <v>2197.64</v>
      </c>
      <c r="N201" s="66" t="str">
        <f t="shared" si="42"/>
        <v>6040</v>
      </c>
      <c r="O201" s="26">
        <f t="shared" si="47"/>
        <v>0.6</v>
      </c>
      <c r="P201" s="30">
        <f t="shared" si="48"/>
        <v>0.4</v>
      </c>
      <c r="Q201" s="20">
        <f t="shared" si="43"/>
        <v>526127.91808561201</v>
      </c>
      <c r="R201" s="15">
        <f t="shared" si="44"/>
        <v>315676.75085136719</v>
      </c>
      <c r="S201" s="15">
        <f t="shared" si="45"/>
        <v>210451.16723424481</v>
      </c>
      <c r="T201" s="20">
        <f t="shared" si="49"/>
        <v>4816</v>
      </c>
      <c r="U201" s="15">
        <f t="shared" si="50"/>
        <v>2710.07</v>
      </c>
      <c r="V201" s="15">
        <f t="shared" si="39"/>
        <v>7526.07</v>
      </c>
      <c r="W201" s="13">
        <v>0</v>
      </c>
      <c r="X201" s="27">
        <f t="shared" si="51"/>
        <v>7526.07</v>
      </c>
    </row>
    <row r="202" spans="1:24">
      <c r="A202" t="s">
        <v>1747</v>
      </c>
      <c r="B202" t="s">
        <v>412</v>
      </c>
      <c r="C202" t="s">
        <v>401</v>
      </c>
      <c r="D202" s="2" t="str">
        <f t="shared" si="46"/>
        <v>M</v>
      </c>
      <c r="E202" t="s">
        <v>1748</v>
      </c>
      <c r="F202">
        <f>VLOOKUP($B202&amp;F$5,'Source - Attributes'!$J:$K,2,FALSE)</f>
        <v>98977</v>
      </c>
      <c r="G202">
        <f>VLOOKUP($B202&amp;G$5,'Source - Attributes'!$J:$K,2,FALSE)</f>
        <v>98977</v>
      </c>
      <c r="H202">
        <f>VLOOKUP($B202&amp;H$5,'Source - Attributes'!$J:$K,2,FALSE)</f>
        <v>0</v>
      </c>
      <c r="I202">
        <v>0</v>
      </c>
      <c r="J202">
        <f>VLOOKUP($B202&amp;J$5,'Source - Attributes'!$J:$K,2,FALSE)</f>
        <v>0</v>
      </c>
      <c r="K202">
        <f>VLOOKUP($B202&amp;K$5,'Source - Attributes'!$J:$K,2,FALSE)</f>
        <v>423.98</v>
      </c>
      <c r="L202" s="20">
        <f t="shared" si="40"/>
        <v>347467</v>
      </c>
      <c r="M202" s="15">
        <f t="shared" si="41"/>
        <v>2197.64</v>
      </c>
      <c r="N202" s="66" t="str">
        <f t="shared" si="42"/>
        <v>6040</v>
      </c>
      <c r="O202" s="26">
        <f t="shared" si="47"/>
        <v>0.6</v>
      </c>
      <c r="P202" s="30">
        <f t="shared" si="48"/>
        <v>0.4</v>
      </c>
      <c r="Q202" s="20">
        <f t="shared" si="43"/>
        <v>526127.91808561201</v>
      </c>
      <c r="R202" s="15">
        <f t="shared" si="44"/>
        <v>315676.75085136719</v>
      </c>
      <c r="S202" s="15">
        <f t="shared" si="45"/>
        <v>210451.16723424481</v>
      </c>
      <c r="T202" s="20">
        <f t="shared" si="49"/>
        <v>89921.45</v>
      </c>
      <c r="U202" s="15">
        <f t="shared" si="50"/>
        <v>40601.32</v>
      </c>
      <c r="V202" s="15">
        <f t="shared" ref="V202:V265" si="52">+T202+U202</f>
        <v>130522.76999999999</v>
      </c>
      <c r="W202" s="13">
        <v>0</v>
      </c>
      <c r="X202" s="27">
        <f t="shared" si="51"/>
        <v>130522.76999999999</v>
      </c>
    </row>
    <row r="203" spans="1:24">
      <c r="A203" t="s">
        <v>1749</v>
      </c>
      <c r="B203" t="s">
        <v>414</v>
      </c>
      <c r="C203" t="s">
        <v>401</v>
      </c>
      <c r="D203" s="2" t="str">
        <f t="shared" si="46"/>
        <v>M</v>
      </c>
      <c r="E203" t="s">
        <v>1750</v>
      </c>
      <c r="F203">
        <f>VLOOKUP($B203&amp;F$5,'Source - Attributes'!$J:$K,2,FALSE)</f>
        <v>3106</v>
      </c>
      <c r="G203">
        <f>VLOOKUP($B203&amp;G$5,'Source - Attributes'!$J:$K,2,FALSE)</f>
        <v>5216</v>
      </c>
      <c r="H203">
        <f>VLOOKUP($B203&amp;H$5,'Source - Attributes'!$J:$K,2,FALSE)</f>
        <v>0</v>
      </c>
      <c r="I203">
        <v>0</v>
      </c>
      <c r="J203">
        <f>VLOOKUP($B203&amp;J$5,'Source - Attributes'!$J:$K,2,FALSE)</f>
        <v>0</v>
      </c>
      <c r="K203">
        <f>VLOOKUP($B203&amp;K$5,'Source - Attributes'!$J:$K,2,FALSE)</f>
        <v>121.88</v>
      </c>
      <c r="L203" s="20">
        <f t="shared" si="40"/>
        <v>347467</v>
      </c>
      <c r="M203" s="15">
        <f t="shared" si="41"/>
        <v>2197.64</v>
      </c>
      <c r="N203" s="66" t="str">
        <f t="shared" si="42"/>
        <v>6040</v>
      </c>
      <c r="O203" s="26">
        <f t="shared" si="47"/>
        <v>0.6</v>
      </c>
      <c r="P203" s="30">
        <f t="shared" si="48"/>
        <v>0.4</v>
      </c>
      <c r="Q203" s="20">
        <f t="shared" si="43"/>
        <v>526127.91808561201</v>
      </c>
      <c r="R203" s="15">
        <f t="shared" si="44"/>
        <v>315676.75085136719</v>
      </c>
      <c r="S203" s="15">
        <f t="shared" si="45"/>
        <v>210451.16723424481</v>
      </c>
      <c r="T203" s="20">
        <f t="shared" si="49"/>
        <v>4738.78</v>
      </c>
      <c r="U203" s="15">
        <f t="shared" si="50"/>
        <v>11671.52</v>
      </c>
      <c r="V203" s="15">
        <f t="shared" si="52"/>
        <v>16410.3</v>
      </c>
      <c r="W203" s="13">
        <v>0</v>
      </c>
      <c r="X203" s="27">
        <f t="shared" si="51"/>
        <v>16410.3</v>
      </c>
    </row>
    <row r="204" spans="1:24">
      <c r="A204" t="s">
        <v>1751</v>
      </c>
      <c r="B204" t="s">
        <v>416</v>
      </c>
      <c r="C204" t="s">
        <v>401</v>
      </c>
      <c r="D204" s="2" t="str">
        <f t="shared" si="46"/>
        <v>M</v>
      </c>
      <c r="E204" t="s">
        <v>1752</v>
      </c>
      <c r="F204">
        <f>VLOOKUP($B204&amp;F$5,'Source - Attributes'!$J:$K,2,FALSE)</f>
        <v>46410</v>
      </c>
      <c r="G204">
        <f>VLOOKUP($B204&amp;G$5,'Source - Attributes'!$J:$K,2,FALSE)</f>
        <v>46410</v>
      </c>
      <c r="H204">
        <f>VLOOKUP($B204&amp;H$5,'Source - Attributes'!$J:$K,2,FALSE)</f>
        <v>0</v>
      </c>
      <c r="I204">
        <v>0</v>
      </c>
      <c r="J204">
        <f>VLOOKUP($B204&amp;J$5,'Source - Attributes'!$J:$K,2,FALSE)</f>
        <v>0</v>
      </c>
      <c r="K204">
        <f>VLOOKUP($B204&amp;K$5,'Source - Attributes'!$J:$K,2,FALSE)</f>
        <v>304.67</v>
      </c>
      <c r="L204" s="20">
        <f t="shared" si="40"/>
        <v>347467</v>
      </c>
      <c r="M204" s="15">
        <f t="shared" si="41"/>
        <v>2197.64</v>
      </c>
      <c r="N204" s="66" t="str">
        <f t="shared" si="42"/>
        <v>6040</v>
      </c>
      <c r="O204" s="26">
        <f t="shared" si="47"/>
        <v>0.6</v>
      </c>
      <c r="P204" s="30">
        <f t="shared" si="48"/>
        <v>0.4</v>
      </c>
      <c r="Q204" s="20">
        <f t="shared" si="43"/>
        <v>526127.91808561201</v>
      </c>
      <c r="R204" s="15">
        <f t="shared" si="44"/>
        <v>315676.75085136719</v>
      </c>
      <c r="S204" s="15">
        <f t="shared" si="45"/>
        <v>210451.16723424481</v>
      </c>
      <c r="T204" s="20">
        <f t="shared" si="49"/>
        <v>42163.88</v>
      </c>
      <c r="U204" s="15">
        <f t="shared" si="50"/>
        <v>29175.91</v>
      </c>
      <c r="V204" s="15">
        <f t="shared" si="52"/>
        <v>71339.789999999994</v>
      </c>
      <c r="W204" s="13">
        <v>0</v>
      </c>
      <c r="X204" s="27">
        <f t="shared" si="51"/>
        <v>71339.789999999994</v>
      </c>
    </row>
    <row r="205" spans="1:24">
      <c r="A205" t="s">
        <v>1753</v>
      </c>
      <c r="B205" t="s">
        <v>418</v>
      </c>
      <c r="C205" t="s">
        <v>419</v>
      </c>
      <c r="D205" s="2" t="str">
        <f t="shared" si="46"/>
        <v>C</v>
      </c>
      <c r="E205" t="s">
        <v>1754</v>
      </c>
      <c r="F205">
        <f>VLOOKUP($B205&amp;F$5,'Source - Attributes'!$J:$K,2,FALSE)</f>
        <v>35625</v>
      </c>
      <c r="G205">
        <f>VLOOKUP($B205&amp;G$5,'Source - Attributes'!$J:$K,2,FALSE)</f>
        <v>35625</v>
      </c>
      <c r="H205">
        <f>VLOOKUP($B205&amp;H$5,'Source - Attributes'!$J:$K,2,FALSE)</f>
        <v>0</v>
      </c>
      <c r="I205">
        <v>0</v>
      </c>
      <c r="J205">
        <f>VLOOKUP($B205&amp;J$5,'Source - Attributes'!$J:$K,2,FALSE)</f>
        <v>63735</v>
      </c>
      <c r="K205">
        <f>VLOOKUP($B205&amp;K$5,'Source - Attributes'!$J:$K,2,FALSE)</f>
        <v>638.53</v>
      </c>
      <c r="L205" s="20">
        <f t="shared" si="40"/>
        <v>76587</v>
      </c>
      <c r="M205" s="15">
        <f t="shared" si="41"/>
        <v>915.86000000000013</v>
      </c>
      <c r="N205" s="66" t="str">
        <f t="shared" si="42"/>
        <v>6040</v>
      </c>
      <c r="O205" s="26">
        <f t="shared" si="47"/>
        <v>0.6</v>
      </c>
      <c r="P205" s="30">
        <f t="shared" si="48"/>
        <v>0.4</v>
      </c>
      <c r="Q205" s="20">
        <f t="shared" si="43"/>
        <v>109055.66440806966</v>
      </c>
      <c r="R205" s="15">
        <f t="shared" si="44"/>
        <v>65433.398644841793</v>
      </c>
      <c r="S205" s="15">
        <f t="shared" si="45"/>
        <v>43622.265763227864</v>
      </c>
      <c r="T205" s="20">
        <f t="shared" si="49"/>
        <v>30436.82</v>
      </c>
      <c r="U205" s="15">
        <f t="shared" si="50"/>
        <v>30413.08</v>
      </c>
      <c r="V205" s="15">
        <f t="shared" si="52"/>
        <v>60849.9</v>
      </c>
      <c r="W205" s="13">
        <v>0</v>
      </c>
      <c r="X205" s="27">
        <f t="shared" si="51"/>
        <v>60849.9</v>
      </c>
    </row>
    <row r="206" spans="1:24">
      <c r="A206" t="s">
        <v>1755</v>
      </c>
      <c r="B206" t="s">
        <v>420</v>
      </c>
      <c r="C206" t="s">
        <v>419</v>
      </c>
      <c r="D206" s="2" t="str">
        <f t="shared" si="46"/>
        <v>M</v>
      </c>
      <c r="E206" t="s">
        <v>1756</v>
      </c>
      <c r="F206">
        <f>VLOOKUP($B206&amp;F$5,'Source - Attributes'!$J:$K,2,FALSE)</f>
        <v>23488</v>
      </c>
      <c r="G206">
        <f>VLOOKUP($B206&amp;G$5,'Source - Attributes'!$J:$K,2,FALSE)</f>
        <v>23488</v>
      </c>
      <c r="H206">
        <f>VLOOKUP($B206&amp;H$5,'Source - Attributes'!$J:$K,2,FALSE)</f>
        <v>0</v>
      </c>
      <c r="I206">
        <v>0</v>
      </c>
      <c r="J206">
        <f>VLOOKUP($B206&amp;J$5,'Source - Attributes'!$J:$K,2,FALSE)</f>
        <v>0</v>
      </c>
      <c r="K206">
        <f>VLOOKUP($B206&amp;K$5,'Source - Attributes'!$J:$K,2,FALSE)</f>
        <v>130.38</v>
      </c>
      <c r="L206" s="20">
        <f t="shared" si="40"/>
        <v>76587</v>
      </c>
      <c r="M206" s="15">
        <f t="shared" si="41"/>
        <v>915.86000000000013</v>
      </c>
      <c r="N206" s="66" t="str">
        <f t="shared" si="42"/>
        <v>6040</v>
      </c>
      <c r="O206" s="26">
        <f t="shared" si="47"/>
        <v>0.6</v>
      </c>
      <c r="P206" s="30">
        <f t="shared" si="48"/>
        <v>0.4</v>
      </c>
      <c r="Q206" s="20">
        <f t="shared" si="43"/>
        <v>109055.66440806966</v>
      </c>
      <c r="R206" s="15">
        <f t="shared" si="44"/>
        <v>65433.398644841793</v>
      </c>
      <c r="S206" s="15">
        <f t="shared" si="45"/>
        <v>43622.265763227864</v>
      </c>
      <c r="T206" s="20">
        <f t="shared" si="49"/>
        <v>20067.37</v>
      </c>
      <c r="U206" s="15">
        <f t="shared" si="50"/>
        <v>6209.98</v>
      </c>
      <c r="V206" s="15">
        <f t="shared" si="52"/>
        <v>26277.35</v>
      </c>
      <c r="W206" s="13">
        <v>0</v>
      </c>
      <c r="X206" s="27">
        <f t="shared" si="51"/>
        <v>26277.35</v>
      </c>
    </row>
    <row r="207" spans="1:24">
      <c r="A207" t="s">
        <v>1757</v>
      </c>
      <c r="B207" t="s">
        <v>422</v>
      </c>
      <c r="C207" t="s">
        <v>419</v>
      </c>
      <c r="D207" s="2" t="str">
        <f t="shared" si="46"/>
        <v>M</v>
      </c>
      <c r="E207" t="s">
        <v>1758</v>
      </c>
      <c r="F207">
        <f>VLOOKUP($B207&amp;F$5,'Source - Attributes'!$J:$K,2,FALSE)</f>
        <v>4784</v>
      </c>
      <c r="G207">
        <f>VLOOKUP($B207&amp;G$5,'Source - Attributes'!$J:$K,2,FALSE)</f>
        <v>4784</v>
      </c>
      <c r="H207">
        <f>VLOOKUP($B207&amp;H$5,'Source - Attributes'!$J:$K,2,FALSE)</f>
        <v>0</v>
      </c>
      <c r="I207">
        <v>0</v>
      </c>
      <c r="J207">
        <f>VLOOKUP($B207&amp;J$5,'Source - Attributes'!$J:$K,2,FALSE)</f>
        <v>0</v>
      </c>
      <c r="K207">
        <f>VLOOKUP($B207&amp;K$5,'Source - Attributes'!$J:$K,2,FALSE)</f>
        <v>38.619999999999997</v>
      </c>
      <c r="L207" s="20">
        <f t="shared" si="40"/>
        <v>76587</v>
      </c>
      <c r="M207" s="15">
        <f t="shared" si="41"/>
        <v>915.86000000000013</v>
      </c>
      <c r="N207" s="66" t="str">
        <f t="shared" si="42"/>
        <v>6040</v>
      </c>
      <c r="O207" s="26">
        <f t="shared" si="47"/>
        <v>0.6</v>
      </c>
      <c r="P207" s="30">
        <f t="shared" si="48"/>
        <v>0.4</v>
      </c>
      <c r="Q207" s="20">
        <f t="shared" si="43"/>
        <v>109055.66440806966</v>
      </c>
      <c r="R207" s="15">
        <f t="shared" si="44"/>
        <v>65433.398644841793</v>
      </c>
      <c r="S207" s="15">
        <f t="shared" si="45"/>
        <v>43622.265763227864</v>
      </c>
      <c r="T207" s="20">
        <f t="shared" si="49"/>
        <v>4087.29</v>
      </c>
      <c r="U207" s="15">
        <f t="shared" si="50"/>
        <v>1839.46</v>
      </c>
      <c r="V207" s="15">
        <f t="shared" si="52"/>
        <v>5926.75</v>
      </c>
      <c r="W207" s="13">
        <v>0</v>
      </c>
      <c r="X207" s="27">
        <f t="shared" si="51"/>
        <v>5926.75</v>
      </c>
    </row>
    <row r="208" spans="1:24">
      <c r="A208" t="s">
        <v>1759</v>
      </c>
      <c r="B208" t="s">
        <v>424</v>
      </c>
      <c r="C208" t="s">
        <v>419</v>
      </c>
      <c r="D208" s="2" t="str">
        <f t="shared" si="46"/>
        <v>M</v>
      </c>
      <c r="E208" t="s">
        <v>1760</v>
      </c>
      <c r="F208">
        <f>VLOOKUP($B208&amp;F$5,'Source - Attributes'!$J:$K,2,FALSE)</f>
        <v>2744</v>
      </c>
      <c r="G208">
        <f>VLOOKUP($B208&amp;G$5,'Source - Attributes'!$J:$K,2,FALSE)</f>
        <v>2744</v>
      </c>
      <c r="H208">
        <f>VLOOKUP($B208&amp;H$5,'Source - Attributes'!$J:$K,2,FALSE)</f>
        <v>0</v>
      </c>
      <c r="I208">
        <v>0</v>
      </c>
      <c r="J208">
        <f>VLOOKUP($B208&amp;J$5,'Source - Attributes'!$J:$K,2,FALSE)</f>
        <v>0</v>
      </c>
      <c r="K208">
        <f>VLOOKUP($B208&amp;K$5,'Source - Attributes'!$J:$K,2,FALSE)</f>
        <v>21.72</v>
      </c>
      <c r="L208" s="20">
        <f t="shared" si="40"/>
        <v>76587</v>
      </c>
      <c r="M208" s="15">
        <f t="shared" si="41"/>
        <v>915.86000000000013</v>
      </c>
      <c r="N208" s="66" t="str">
        <f t="shared" si="42"/>
        <v>6040</v>
      </c>
      <c r="O208" s="26">
        <f t="shared" si="47"/>
        <v>0.6</v>
      </c>
      <c r="P208" s="30">
        <f t="shared" si="48"/>
        <v>0.4</v>
      </c>
      <c r="Q208" s="20">
        <f t="shared" si="43"/>
        <v>109055.66440806966</v>
      </c>
      <c r="R208" s="15">
        <f t="shared" si="44"/>
        <v>65433.398644841793</v>
      </c>
      <c r="S208" s="15">
        <f t="shared" si="45"/>
        <v>43622.265763227864</v>
      </c>
      <c r="T208" s="20">
        <f t="shared" si="49"/>
        <v>2344.38</v>
      </c>
      <c r="U208" s="15">
        <f t="shared" si="50"/>
        <v>1034.52</v>
      </c>
      <c r="V208" s="15">
        <f t="shared" si="52"/>
        <v>3378.9</v>
      </c>
      <c r="W208" s="13">
        <v>0</v>
      </c>
      <c r="X208" s="27">
        <f t="shared" si="51"/>
        <v>3378.9</v>
      </c>
    </row>
    <row r="209" spans="1:24">
      <c r="A209" t="s">
        <v>1761</v>
      </c>
      <c r="B209" t="s">
        <v>426</v>
      </c>
      <c r="C209" t="s">
        <v>419</v>
      </c>
      <c r="D209" s="2" t="str">
        <f t="shared" si="46"/>
        <v>M</v>
      </c>
      <c r="E209" t="s">
        <v>1762</v>
      </c>
      <c r="F209">
        <f>VLOOKUP($B209&amp;F$5,'Source - Attributes'!$J:$K,2,FALSE)</f>
        <v>819</v>
      </c>
      <c r="G209">
        <f>VLOOKUP($B209&amp;G$5,'Source - Attributes'!$J:$K,2,FALSE)</f>
        <v>819</v>
      </c>
      <c r="H209">
        <f>VLOOKUP($B209&amp;H$5,'Source - Attributes'!$J:$K,2,FALSE)</f>
        <v>0</v>
      </c>
      <c r="I209">
        <v>0</v>
      </c>
      <c r="J209">
        <f>VLOOKUP($B209&amp;J$5,'Source - Attributes'!$J:$K,2,FALSE)</f>
        <v>0</v>
      </c>
      <c r="K209">
        <f>VLOOKUP($B209&amp;K$5,'Source - Attributes'!$J:$K,2,FALSE)</f>
        <v>7.59</v>
      </c>
      <c r="L209" s="20">
        <f t="shared" si="40"/>
        <v>76587</v>
      </c>
      <c r="M209" s="15">
        <f t="shared" si="41"/>
        <v>915.86000000000013</v>
      </c>
      <c r="N209" s="66" t="str">
        <f t="shared" si="42"/>
        <v>6040</v>
      </c>
      <c r="O209" s="26">
        <f t="shared" si="47"/>
        <v>0.6</v>
      </c>
      <c r="P209" s="30">
        <f t="shared" si="48"/>
        <v>0.4</v>
      </c>
      <c r="Q209" s="20">
        <f t="shared" si="43"/>
        <v>109055.66440806966</v>
      </c>
      <c r="R209" s="15">
        <f t="shared" si="44"/>
        <v>65433.398644841793</v>
      </c>
      <c r="S209" s="15">
        <f t="shared" si="45"/>
        <v>43622.265763227864</v>
      </c>
      <c r="T209" s="20">
        <f t="shared" si="49"/>
        <v>699.73</v>
      </c>
      <c r="U209" s="15">
        <f t="shared" si="50"/>
        <v>361.51</v>
      </c>
      <c r="V209" s="15">
        <f t="shared" si="52"/>
        <v>1061.24</v>
      </c>
      <c r="W209" s="13">
        <v>0</v>
      </c>
      <c r="X209" s="27">
        <f t="shared" si="51"/>
        <v>1061.24</v>
      </c>
    </row>
    <row r="210" spans="1:24">
      <c r="A210" t="s">
        <v>1763</v>
      </c>
      <c r="B210" t="s">
        <v>428</v>
      </c>
      <c r="C210" t="s">
        <v>419</v>
      </c>
      <c r="D210" s="2" t="str">
        <f t="shared" si="46"/>
        <v>M</v>
      </c>
      <c r="E210" t="s">
        <v>1764</v>
      </c>
      <c r="F210">
        <f>VLOOKUP($B210&amp;F$5,'Source - Attributes'!$J:$K,2,FALSE)</f>
        <v>210</v>
      </c>
      <c r="G210">
        <f>VLOOKUP($B210&amp;G$5,'Source - Attributes'!$J:$K,2,FALSE)</f>
        <v>210</v>
      </c>
      <c r="H210">
        <f>VLOOKUP($B210&amp;H$5,'Source - Attributes'!$J:$K,2,FALSE)</f>
        <v>0</v>
      </c>
      <c r="I210">
        <v>0</v>
      </c>
      <c r="J210">
        <f>VLOOKUP($B210&amp;J$5,'Source - Attributes'!$J:$K,2,FALSE)</f>
        <v>0</v>
      </c>
      <c r="K210">
        <f>VLOOKUP($B210&amp;K$5,'Source - Attributes'!$J:$K,2,FALSE)</f>
        <v>2.2000000000000002</v>
      </c>
      <c r="L210" s="20">
        <f t="shared" si="40"/>
        <v>76587</v>
      </c>
      <c r="M210" s="15">
        <f t="shared" si="41"/>
        <v>915.86000000000013</v>
      </c>
      <c r="N210" s="66" t="str">
        <f t="shared" si="42"/>
        <v>6040</v>
      </c>
      <c r="O210" s="26">
        <f t="shared" si="47"/>
        <v>0.6</v>
      </c>
      <c r="P210" s="30">
        <f t="shared" si="48"/>
        <v>0.4</v>
      </c>
      <c r="Q210" s="20">
        <f t="shared" si="43"/>
        <v>109055.66440806966</v>
      </c>
      <c r="R210" s="15">
        <f t="shared" si="44"/>
        <v>65433.398644841793</v>
      </c>
      <c r="S210" s="15">
        <f t="shared" si="45"/>
        <v>43622.265763227864</v>
      </c>
      <c r="T210" s="20">
        <f t="shared" si="49"/>
        <v>179.42</v>
      </c>
      <c r="U210" s="15">
        <f t="shared" si="50"/>
        <v>104.79</v>
      </c>
      <c r="V210" s="15">
        <f t="shared" si="52"/>
        <v>284.20999999999998</v>
      </c>
      <c r="W210" s="13">
        <v>0</v>
      </c>
      <c r="X210" s="27">
        <f t="shared" si="51"/>
        <v>284.20999999999998</v>
      </c>
    </row>
    <row r="211" spans="1:24">
      <c r="A211" t="s">
        <v>1765</v>
      </c>
      <c r="B211" t="s">
        <v>430</v>
      </c>
      <c r="C211" t="s">
        <v>419</v>
      </c>
      <c r="D211" s="2" t="str">
        <f t="shared" si="46"/>
        <v>M</v>
      </c>
      <c r="E211" t="s">
        <v>1766</v>
      </c>
      <c r="F211">
        <f>VLOOKUP($B211&amp;F$5,'Source - Attributes'!$J:$K,2,FALSE)</f>
        <v>414</v>
      </c>
      <c r="G211">
        <f>VLOOKUP($B211&amp;G$5,'Source - Attributes'!$J:$K,2,FALSE)</f>
        <v>414</v>
      </c>
      <c r="H211">
        <f>VLOOKUP($B211&amp;H$5,'Source - Attributes'!$J:$K,2,FALSE)</f>
        <v>0</v>
      </c>
      <c r="I211">
        <v>0</v>
      </c>
      <c r="J211">
        <f>VLOOKUP($B211&amp;J$5,'Source - Attributes'!$J:$K,2,FALSE)</f>
        <v>0</v>
      </c>
      <c r="K211">
        <f>VLOOKUP($B211&amp;K$5,'Source - Attributes'!$J:$K,2,FALSE)</f>
        <v>2.64</v>
      </c>
      <c r="L211" s="20">
        <f t="shared" si="40"/>
        <v>76587</v>
      </c>
      <c r="M211" s="15">
        <f t="shared" si="41"/>
        <v>915.86000000000013</v>
      </c>
      <c r="N211" s="66" t="str">
        <f t="shared" si="42"/>
        <v>6040</v>
      </c>
      <c r="O211" s="26">
        <f t="shared" si="47"/>
        <v>0.6</v>
      </c>
      <c r="P211" s="30">
        <f t="shared" si="48"/>
        <v>0.4</v>
      </c>
      <c r="Q211" s="20">
        <f t="shared" si="43"/>
        <v>109055.66440806966</v>
      </c>
      <c r="R211" s="15">
        <f t="shared" si="44"/>
        <v>65433.398644841793</v>
      </c>
      <c r="S211" s="15">
        <f t="shared" si="45"/>
        <v>43622.265763227864</v>
      </c>
      <c r="T211" s="20">
        <f t="shared" si="49"/>
        <v>353.71</v>
      </c>
      <c r="U211" s="15">
        <f t="shared" si="50"/>
        <v>125.74</v>
      </c>
      <c r="V211" s="15">
        <f t="shared" si="52"/>
        <v>479.45</v>
      </c>
      <c r="W211" s="13">
        <v>0</v>
      </c>
      <c r="X211" s="27">
        <f t="shared" si="51"/>
        <v>479.45</v>
      </c>
    </row>
    <row r="212" spans="1:24">
      <c r="A212" t="s">
        <v>1767</v>
      </c>
      <c r="B212" t="s">
        <v>432</v>
      </c>
      <c r="C212" t="s">
        <v>419</v>
      </c>
      <c r="D212" s="2" t="str">
        <f t="shared" si="46"/>
        <v>M</v>
      </c>
      <c r="E212" t="s">
        <v>1768</v>
      </c>
      <c r="F212">
        <f>VLOOKUP($B212&amp;F$5,'Source - Attributes'!$J:$K,2,FALSE)</f>
        <v>8503</v>
      </c>
      <c r="G212">
        <f>VLOOKUP($B212&amp;G$5,'Source - Attributes'!$J:$K,2,FALSE)</f>
        <v>8503</v>
      </c>
      <c r="H212">
        <f>VLOOKUP($B212&amp;H$5,'Source - Attributes'!$J:$K,2,FALSE)</f>
        <v>0</v>
      </c>
      <c r="I212">
        <v>0</v>
      </c>
      <c r="J212">
        <f>VLOOKUP($B212&amp;J$5,'Source - Attributes'!$J:$K,2,FALSE)</f>
        <v>0</v>
      </c>
      <c r="K212">
        <f>VLOOKUP($B212&amp;K$5,'Source - Attributes'!$J:$K,2,FALSE)</f>
        <v>74.180000000000007</v>
      </c>
      <c r="L212" s="20">
        <f t="shared" si="40"/>
        <v>76587</v>
      </c>
      <c r="M212" s="15">
        <f t="shared" si="41"/>
        <v>915.86000000000013</v>
      </c>
      <c r="N212" s="66" t="str">
        <f t="shared" si="42"/>
        <v>6040</v>
      </c>
      <c r="O212" s="26">
        <f t="shared" si="47"/>
        <v>0.6</v>
      </c>
      <c r="P212" s="30">
        <f t="shared" si="48"/>
        <v>0.4</v>
      </c>
      <c r="Q212" s="20">
        <f t="shared" si="43"/>
        <v>109055.66440806966</v>
      </c>
      <c r="R212" s="15">
        <f t="shared" si="44"/>
        <v>65433.398644841793</v>
      </c>
      <c r="S212" s="15">
        <f t="shared" si="45"/>
        <v>43622.265763227864</v>
      </c>
      <c r="T212" s="20">
        <f t="shared" si="49"/>
        <v>7264.68</v>
      </c>
      <c r="U212" s="15">
        <f t="shared" si="50"/>
        <v>3533.18</v>
      </c>
      <c r="V212" s="15">
        <f t="shared" si="52"/>
        <v>10797.86</v>
      </c>
      <c r="W212" s="13">
        <v>0</v>
      </c>
      <c r="X212" s="27">
        <f t="shared" si="51"/>
        <v>10797.86</v>
      </c>
    </row>
    <row r="213" spans="1:24">
      <c r="A213" t="s">
        <v>1769</v>
      </c>
      <c r="B213" t="s">
        <v>434</v>
      </c>
      <c r="C213" t="s">
        <v>435</v>
      </c>
      <c r="D213" s="2" t="str">
        <f t="shared" si="46"/>
        <v>C</v>
      </c>
      <c r="E213" t="s">
        <v>1770</v>
      </c>
      <c r="F213">
        <f>VLOOKUP($B213&amp;F$5,'Source - Attributes'!$J:$K,2,FALSE)</f>
        <v>33735</v>
      </c>
      <c r="G213">
        <f>VLOOKUP($B213&amp;G$5,'Source - Attributes'!$J:$K,2,FALSE)</f>
        <v>33735</v>
      </c>
      <c r="H213">
        <f>VLOOKUP($B213&amp;H$5,'Source - Attributes'!$J:$K,2,FALSE)</f>
        <v>0</v>
      </c>
      <c r="I213">
        <v>0</v>
      </c>
      <c r="J213">
        <f>VLOOKUP($B213&amp;J$5,'Source - Attributes'!$J:$K,2,FALSE)</f>
        <v>28540</v>
      </c>
      <c r="K213">
        <f>VLOOKUP($B213&amp;K$5,'Source - Attributes'!$J:$K,2,FALSE)</f>
        <v>858.7</v>
      </c>
      <c r="L213" s="20">
        <f t="shared" si="40"/>
        <v>39275</v>
      </c>
      <c r="M213" s="15">
        <f t="shared" si="41"/>
        <v>900.13</v>
      </c>
      <c r="N213" s="66" t="str">
        <f t="shared" si="42"/>
        <v>2080</v>
      </c>
      <c r="O213" s="26">
        <f t="shared" si="47"/>
        <v>0.2</v>
      </c>
      <c r="P213" s="30">
        <f t="shared" si="48"/>
        <v>0.8</v>
      </c>
      <c r="Q213" s="20">
        <f t="shared" si="43"/>
        <v>48834.214516455766</v>
      </c>
      <c r="R213" s="15">
        <f t="shared" si="44"/>
        <v>9766.8429032911536</v>
      </c>
      <c r="S213" s="15">
        <f t="shared" si="45"/>
        <v>39067.371613164614</v>
      </c>
      <c r="T213" s="20">
        <f t="shared" si="49"/>
        <v>8389.16</v>
      </c>
      <c r="U213" s="15">
        <f t="shared" si="50"/>
        <v>37269.230000000003</v>
      </c>
      <c r="V213" s="15">
        <f t="shared" si="52"/>
        <v>45658.39</v>
      </c>
      <c r="W213" s="13">
        <v>0</v>
      </c>
      <c r="X213" s="27">
        <f t="shared" si="51"/>
        <v>45658.39</v>
      </c>
    </row>
    <row r="214" spans="1:24">
      <c r="A214" t="s">
        <v>1771</v>
      </c>
      <c r="B214" t="s">
        <v>436</v>
      </c>
      <c r="C214" t="s">
        <v>435</v>
      </c>
      <c r="D214" s="2" t="str">
        <f t="shared" si="46"/>
        <v>M</v>
      </c>
      <c r="E214" t="s">
        <v>1772</v>
      </c>
      <c r="F214">
        <f>VLOOKUP($B214&amp;F$5,'Source - Attributes'!$J:$K,2,FALSE)</f>
        <v>3153</v>
      </c>
      <c r="G214">
        <f>VLOOKUP($B214&amp;G$5,'Source - Attributes'!$J:$K,2,FALSE)</f>
        <v>3153</v>
      </c>
      <c r="H214">
        <f>VLOOKUP($B214&amp;H$5,'Source - Attributes'!$J:$K,2,FALSE)</f>
        <v>0</v>
      </c>
      <c r="I214">
        <v>0</v>
      </c>
      <c r="J214">
        <f>VLOOKUP($B214&amp;J$5,'Source - Attributes'!$J:$K,2,FALSE)</f>
        <v>0</v>
      </c>
      <c r="K214">
        <f>VLOOKUP($B214&amp;K$5,'Source - Attributes'!$J:$K,2,FALSE)</f>
        <v>19.37</v>
      </c>
      <c r="L214" s="20">
        <f t="shared" si="40"/>
        <v>39275</v>
      </c>
      <c r="M214" s="15">
        <f t="shared" si="41"/>
        <v>900.13</v>
      </c>
      <c r="N214" s="66" t="str">
        <f t="shared" si="42"/>
        <v>2080</v>
      </c>
      <c r="O214" s="26">
        <f t="shared" si="47"/>
        <v>0.2</v>
      </c>
      <c r="P214" s="30">
        <f t="shared" si="48"/>
        <v>0.8</v>
      </c>
      <c r="Q214" s="20">
        <f t="shared" si="43"/>
        <v>48834.214516455766</v>
      </c>
      <c r="R214" s="15">
        <f t="shared" si="44"/>
        <v>9766.8429032911536</v>
      </c>
      <c r="S214" s="15">
        <f t="shared" si="45"/>
        <v>39067.371613164614</v>
      </c>
      <c r="T214" s="20">
        <f t="shared" si="49"/>
        <v>784.08</v>
      </c>
      <c r="U214" s="15">
        <f t="shared" si="50"/>
        <v>840.7</v>
      </c>
      <c r="V214" s="15">
        <f t="shared" si="52"/>
        <v>1624.7800000000002</v>
      </c>
      <c r="W214" s="13">
        <v>0</v>
      </c>
      <c r="X214" s="27">
        <f t="shared" si="51"/>
        <v>1624.7800000000002</v>
      </c>
    </row>
    <row r="215" spans="1:24">
      <c r="A215" t="s">
        <v>1773</v>
      </c>
      <c r="B215" t="s">
        <v>438</v>
      </c>
      <c r="C215" t="s">
        <v>435</v>
      </c>
      <c r="D215" s="2" t="str">
        <f t="shared" si="46"/>
        <v>M</v>
      </c>
      <c r="E215" t="s">
        <v>1774</v>
      </c>
      <c r="F215">
        <f>VLOOKUP($B215&amp;F$5,'Source - Attributes'!$J:$K,2,FALSE)</f>
        <v>134</v>
      </c>
      <c r="G215">
        <f>VLOOKUP($B215&amp;G$5,'Source - Attributes'!$J:$K,2,FALSE)</f>
        <v>134</v>
      </c>
      <c r="H215">
        <f>VLOOKUP($B215&amp;H$5,'Source - Attributes'!$J:$K,2,FALSE)</f>
        <v>0</v>
      </c>
      <c r="I215">
        <v>0</v>
      </c>
      <c r="J215">
        <f>VLOOKUP($B215&amp;J$5,'Source - Attributes'!$J:$K,2,FALSE)</f>
        <v>0</v>
      </c>
      <c r="K215">
        <f>VLOOKUP($B215&amp;K$5,'Source - Attributes'!$J:$K,2,FALSE)</f>
        <v>2.0299999999999998</v>
      </c>
      <c r="L215" s="20">
        <f t="shared" si="40"/>
        <v>39275</v>
      </c>
      <c r="M215" s="15">
        <f t="shared" si="41"/>
        <v>900.13</v>
      </c>
      <c r="N215" s="66" t="str">
        <f t="shared" si="42"/>
        <v>2080</v>
      </c>
      <c r="O215" s="26">
        <f t="shared" si="47"/>
        <v>0.2</v>
      </c>
      <c r="P215" s="30">
        <f t="shared" si="48"/>
        <v>0.8</v>
      </c>
      <c r="Q215" s="20">
        <f t="shared" si="43"/>
        <v>48834.214516455766</v>
      </c>
      <c r="R215" s="15">
        <f t="shared" si="44"/>
        <v>9766.8429032911536</v>
      </c>
      <c r="S215" s="15">
        <f t="shared" si="45"/>
        <v>39067.371613164614</v>
      </c>
      <c r="T215" s="20">
        <f t="shared" si="49"/>
        <v>33.32</v>
      </c>
      <c r="U215" s="15">
        <f t="shared" si="50"/>
        <v>88.11</v>
      </c>
      <c r="V215" s="15">
        <f t="shared" si="52"/>
        <v>121.43</v>
      </c>
      <c r="W215" s="13">
        <v>0</v>
      </c>
      <c r="X215" s="27">
        <f t="shared" si="51"/>
        <v>121.43</v>
      </c>
    </row>
    <row r="216" spans="1:24">
      <c r="A216" t="s">
        <v>1775</v>
      </c>
      <c r="B216" t="s">
        <v>440</v>
      </c>
      <c r="C216" t="s">
        <v>435</v>
      </c>
      <c r="D216" s="2" t="str">
        <f t="shared" si="46"/>
        <v>M</v>
      </c>
      <c r="E216" t="s">
        <v>1776</v>
      </c>
      <c r="F216">
        <f>VLOOKUP($B216&amp;F$5,'Source - Attributes'!$J:$K,2,FALSE)</f>
        <v>199</v>
      </c>
      <c r="G216">
        <f>VLOOKUP($B216&amp;G$5,'Source - Attributes'!$J:$K,2,FALSE)</f>
        <v>199</v>
      </c>
      <c r="H216">
        <f>VLOOKUP($B216&amp;H$5,'Source - Attributes'!$J:$K,2,FALSE)</f>
        <v>0</v>
      </c>
      <c r="I216">
        <v>0</v>
      </c>
      <c r="J216">
        <f>VLOOKUP($B216&amp;J$5,'Source - Attributes'!$J:$K,2,FALSE)</f>
        <v>0</v>
      </c>
      <c r="K216">
        <f>VLOOKUP($B216&amp;K$5,'Source - Attributes'!$J:$K,2,FALSE)</f>
        <v>2.7</v>
      </c>
      <c r="L216" s="20">
        <f t="shared" si="40"/>
        <v>39275</v>
      </c>
      <c r="M216" s="15">
        <f t="shared" si="41"/>
        <v>900.13</v>
      </c>
      <c r="N216" s="66" t="str">
        <f t="shared" si="42"/>
        <v>2080</v>
      </c>
      <c r="O216" s="26">
        <f t="shared" si="47"/>
        <v>0.2</v>
      </c>
      <c r="P216" s="30">
        <f t="shared" si="48"/>
        <v>0.8</v>
      </c>
      <c r="Q216" s="20">
        <f t="shared" si="43"/>
        <v>48834.214516455766</v>
      </c>
      <c r="R216" s="15">
        <f t="shared" si="44"/>
        <v>9766.8429032911536</v>
      </c>
      <c r="S216" s="15">
        <f t="shared" si="45"/>
        <v>39067.371613164614</v>
      </c>
      <c r="T216" s="20">
        <f t="shared" si="49"/>
        <v>49.49</v>
      </c>
      <c r="U216" s="15">
        <f t="shared" si="50"/>
        <v>117.19</v>
      </c>
      <c r="V216" s="15">
        <f t="shared" si="52"/>
        <v>166.68</v>
      </c>
      <c r="W216" s="13">
        <v>0</v>
      </c>
      <c r="X216" s="27">
        <f t="shared" si="51"/>
        <v>166.68</v>
      </c>
    </row>
    <row r="217" spans="1:24">
      <c r="A217" t="s">
        <v>1777</v>
      </c>
      <c r="B217" t="s">
        <v>442</v>
      </c>
      <c r="C217" t="s">
        <v>435</v>
      </c>
      <c r="D217" s="2" t="str">
        <f t="shared" si="46"/>
        <v>M</v>
      </c>
      <c r="E217" t="s">
        <v>1778</v>
      </c>
      <c r="F217">
        <f>VLOOKUP($B217&amp;F$5,'Source - Attributes'!$J:$K,2,FALSE)</f>
        <v>73</v>
      </c>
      <c r="G217">
        <f>VLOOKUP($B217&amp;G$5,'Source - Attributes'!$J:$K,2,FALSE)</f>
        <v>73</v>
      </c>
      <c r="H217">
        <f>VLOOKUP($B217&amp;H$5,'Source - Attributes'!$J:$K,2,FALSE)</f>
        <v>0</v>
      </c>
      <c r="I217">
        <v>0</v>
      </c>
      <c r="J217">
        <f>VLOOKUP($B217&amp;J$5,'Source - Attributes'!$J:$K,2,FALSE)</f>
        <v>0</v>
      </c>
      <c r="K217">
        <f>VLOOKUP($B217&amp;K$5,'Source - Attributes'!$J:$K,2,FALSE)</f>
        <v>0.91</v>
      </c>
      <c r="L217" s="20">
        <f t="shared" si="40"/>
        <v>39275</v>
      </c>
      <c r="M217" s="15">
        <f t="shared" si="41"/>
        <v>900.13</v>
      </c>
      <c r="N217" s="66" t="str">
        <f t="shared" si="42"/>
        <v>2080</v>
      </c>
      <c r="O217" s="26">
        <f t="shared" si="47"/>
        <v>0.2</v>
      </c>
      <c r="P217" s="30">
        <f t="shared" si="48"/>
        <v>0.8</v>
      </c>
      <c r="Q217" s="20">
        <f t="shared" si="43"/>
        <v>48834.214516455766</v>
      </c>
      <c r="R217" s="15">
        <f t="shared" si="44"/>
        <v>9766.8429032911536</v>
      </c>
      <c r="S217" s="15">
        <f t="shared" si="45"/>
        <v>39067.371613164614</v>
      </c>
      <c r="T217" s="20">
        <f t="shared" si="49"/>
        <v>18.149999999999999</v>
      </c>
      <c r="U217" s="15">
        <f t="shared" si="50"/>
        <v>39.5</v>
      </c>
      <c r="V217" s="15">
        <f t="shared" si="52"/>
        <v>57.65</v>
      </c>
      <c r="W217" s="13">
        <v>0</v>
      </c>
      <c r="X217" s="27">
        <f t="shared" si="51"/>
        <v>57.65</v>
      </c>
    </row>
    <row r="218" spans="1:24">
      <c r="A218" t="s">
        <v>1779</v>
      </c>
      <c r="B218" t="s">
        <v>444</v>
      </c>
      <c r="C218" t="s">
        <v>435</v>
      </c>
      <c r="D218" s="2" t="str">
        <f t="shared" si="46"/>
        <v>M</v>
      </c>
      <c r="E218" t="s">
        <v>1780</v>
      </c>
      <c r="F218">
        <f>VLOOKUP($B218&amp;F$5,'Source - Attributes'!$J:$K,2,FALSE)</f>
        <v>935</v>
      </c>
      <c r="G218">
        <f>VLOOKUP($B218&amp;G$5,'Source - Attributes'!$J:$K,2,FALSE)</f>
        <v>935</v>
      </c>
      <c r="H218">
        <f>VLOOKUP($B218&amp;H$5,'Source - Attributes'!$J:$K,2,FALSE)</f>
        <v>0</v>
      </c>
      <c r="I218">
        <v>0</v>
      </c>
      <c r="J218">
        <f>VLOOKUP($B218&amp;J$5,'Source - Attributes'!$J:$K,2,FALSE)</f>
        <v>0</v>
      </c>
      <c r="K218">
        <f>VLOOKUP($B218&amp;K$5,'Source - Attributes'!$J:$K,2,FALSE)</f>
        <v>6.11</v>
      </c>
      <c r="L218" s="20">
        <f t="shared" si="40"/>
        <v>39275</v>
      </c>
      <c r="M218" s="15">
        <f t="shared" si="41"/>
        <v>900.13</v>
      </c>
      <c r="N218" s="66" t="str">
        <f t="shared" si="42"/>
        <v>2080</v>
      </c>
      <c r="O218" s="26">
        <f t="shared" si="47"/>
        <v>0.2</v>
      </c>
      <c r="P218" s="30">
        <f t="shared" si="48"/>
        <v>0.8</v>
      </c>
      <c r="Q218" s="20">
        <f t="shared" si="43"/>
        <v>48834.214516455766</v>
      </c>
      <c r="R218" s="15">
        <f t="shared" si="44"/>
        <v>9766.8429032911536</v>
      </c>
      <c r="S218" s="15">
        <f t="shared" si="45"/>
        <v>39067.371613164614</v>
      </c>
      <c r="T218" s="20">
        <f t="shared" si="49"/>
        <v>232.51</v>
      </c>
      <c r="U218" s="15">
        <f t="shared" si="50"/>
        <v>265.19</v>
      </c>
      <c r="V218" s="15">
        <f t="shared" si="52"/>
        <v>497.7</v>
      </c>
      <c r="W218" s="13">
        <v>0</v>
      </c>
      <c r="X218" s="27">
        <f t="shared" si="51"/>
        <v>497.7</v>
      </c>
    </row>
    <row r="219" spans="1:24">
      <c r="A219" t="s">
        <v>1781</v>
      </c>
      <c r="B219" t="s">
        <v>446</v>
      </c>
      <c r="C219" t="s">
        <v>435</v>
      </c>
      <c r="D219" s="2" t="str">
        <f t="shared" si="46"/>
        <v>M</v>
      </c>
      <c r="E219" t="s">
        <v>1782</v>
      </c>
      <c r="F219">
        <f>VLOOKUP($B219&amp;F$5,'Source - Attributes'!$J:$K,2,FALSE)</f>
        <v>46</v>
      </c>
      <c r="G219">
        <f>VLOOKUP($B219&amp;G$5,'Source - Attributes'!$J:$K,2,FALSE)</f>
        <v>46</v>
      </c>
      <c r="H219">
        <f>VLOOKUP($B219&amp;H$5,'Source - Attributes'!$J:$K,2,FALSE)</f>
        <v>0</v>
      </c>
      <c r="I219">
        <v>0</v>
      </c>
      <c r="J219">
        <f>VLOOKUP($B219&amp;J$5,'Source - Attributes'!$J:$K,2,FALSE)</f>
        <v>0</v>
      </c>
      <c r="K219">
        <f>VLOOKUP($B219&amp;K$5,'Source - Attributes'!$J:$K,2,FALSE)</f>
        <v>1.98</v>
      </c>
      <c r="L219" s="20">
        <f t="shared" si="40"/>
        <v>39275</v>
      </c>
      <c r="M219" s="15">
        <f t="shared" si="41"/>
        <v>900.13</v>
      </c>
      <c r="N219" s="66" t="str">
        <f t="shared" si="42"/>
        <v>2080</v>
      </c>
      <c r="O219" s="26">
        <f t="shared" si="47"/>
        <v>0.2</v>
      </c>
      <c r="P219" s="30">
        <f t="shared" si="48"/>
        <v>0.8</v>
      </c>
      <c r="Q219" s="20">
        <f t="shared" si="43"/>
        <v>48834.214516455766</v>
      </c>
      <c r="R219" s="15">
        <f t="shared" si="44"/>
        <v>9766.8429032911536</v>
      </c>
      <c r="S219" s="15">
        <f t="shared" si="45"/>
        <v>39067.371613164614</v>
      </c>
      <c r="T219" s="20">
        <f t="shared" si="49"/>
        <v>11.44</v>
      </c>
      <c r="U219" s="15">
        <f t="shared" si="50"/>
        <v>85.94</v>
      </c>
      <c r="V219" s="15">
        <f t="shared" si="52"/>
        <v>97.38</v>
      </c>
      <c r="W219" s="13">
        <v>0</v>
      </c>
      <c r="X219" s="27">
        <f t="shared" si="51"/>
        <v>97.38</v>
      </c>
    </row>
    <row r="220" spans="1:24">
      <c r="A220" t="s">
        <v>1783</v>
      </c>
      <c r="B220" t="s">
        <v>448</v>
      </c>
      <c r="C220" t="s">
        <v>435</v>
      </c>
      <c r="D220" s="2" t="str">
        <f t="shared" si="46"/>
        <v>M</v>
      </c>
      <c r="E220" t="s">
        <v>1784</v>
      </c>
      <c r="F220">
        <f>VLOOKUP($B220&amp;F$5,'Source - Attributes'!$J:$K,2,FALSE)</f>
        <v>12</v>
      </c>
      <c r="G220">
        <f>VLOOKUP($B220&amp;G$5,'Source - Attributes'!$J:$K,2,FALSE)</f>
        <v>12</v>
      </c>
      <c r="H220">
        <f>VLOOKUP($B220&amp;H$5,'Source - Attributes'!$J:$K,2,FALSE)</f>
        <v>0</v>
      </c>
      <c r="I220">
        <v>0</v>
      </c>
      <c r="J220">
        <f>VLOOKUP($B220&amp;J$5,'Source - Attributes'!$J:$K,2,FALSE)</f>
        <v>0</v>
      </c>
      <c r="K220">
        <f>VLOOKUP($B220&amp;K$5,'Source - Attributes'!$J:$K,2,FALSE)</f>
        <v>1.28</v>
      </c>
      <c r="L220" s="20">
        <f t="shared" si="40"/>
        <v>39275</v>
      </c>
      <c r="M220" s="15">
        <f t="shared" si="41"/>
        <v>900.13</v>
      </c>
      <c r="N220" s="66" t="str">
        <f t="shared" si="42"/>
        <v>2080</v>
      </c>
      <c r="O220" s="26">
        <f t="shared" si="47"/>
        <v>0.2</v>
      </c>
      <c r="P220" s="30">
        <f t="shared" si="48"/>
        <v>0.8</v>
      </c>
      <c r="Q220" s="20">
        <f t="shared" si="43"/>
        <v>48834.214516455766</v>
      </c>
      <c r="R220" s="15">
        <f t="shared" si="44"/>
        <v>9766.8429032911536</v>
      </c>
      <c r="S220" s="15">
        <f t="shared" si="45"/>
        <v>39067.371613164614</v>
      </c>
      <c r="T220" s="20">
        <f t="shared" si="49"/>
        <v>2.98</v>
      </c>
      <c r="U220" s="15">
        <f t="shared" si="50"/>
        <v>55.55</v>
      </c>
      <c r="V220" s="15">
        <f t="shared" si="52"/>
        <v>58.529999999999994</v>
      </c>
      <c r="W220" s="13">
        <v>0</v>
      </c>
      <c r="X220" s="27">
        <f t="shared" si="51"/>
        <v>58.529999999999994</v>
      </c>
    </row>
    <row r="221" spans="1:24">
      <c r="A221" t="s">
        <v>1785</v>
      </c>
      <c r="B221" t="s">
        <v>450</v>
      </c>
      <c r="C221" t="s">
        <v>435</v>
      </c>
      <c r="D221" s="2" t="str">
        <f t="shared" si="46"/>
        <v>M</v>
      </c>
      <c r="E221" t="s">
        <v>1786</v>
      </c>
      <c r="F221">
        <f>VLOOKUP($B221&amp;F$5,'Source - Attributes'!$J:$K,2,FALSE)</f>
        <v>90</v>
      </c>
      <c r="G221">
        <f>VLOOKUP($B221&amp;G$5,'Source - Attributes'!$J:$K,2,FALSE)</f>
        <v>90</v>
      </c>
      <c r="H221">
        <f>VLOOKUP($B221&amp;H$5,'Source - Attributes'!$J:$K,2,FALSE)</f>
        <v>0</v>
      </c>
      <c r="I221">
        <v>0</v>
      </c>
      <c r="J221">
        <f>VLOOKUP($B221&amp;J$5,'Source - Attributes'!$J:$K,2,FALSE)</f>
        <v>0</v>
      </c>
      <c r="K221">
        <f>VLOOKUP($B221&amp;K$5,'Source - Attributes'!$J:$K,2,FALSE)</f>
        <v>1.28</v>
      </c>
      <c r="L221" s="20">
        <f t="shared" si="40"/>
        <v>39275</v>
      </c>
      <c r="M221" s="15">
        <f t="shared" si="41"/>
        <v>900.13</v>
      </c>
      <c r="N221" s="66" t="str">
        <f t="shared" si="42"/>
        <v>2080</v>
      </c>
      <c r="O221" s="26">
        <f t="shared" si="47"/>
        <v>0.2</v>
      </c>
      <c r="P221" s="30">
        <f t="shared" si="48"/>
        <v>0.8</v>
      </c>
      <c r="Q221" s="20">
        <f t="shared" si="43"/>
        <v>48834.214516455766</v>
      </c>
      <c r="R221" s="15">
        <f t="shared" si="44"/>
        <v>9766.8429032911536</v>
      </c>
      <c r="S221" s="15">
        <f t="shared" si="45"/>
        <v>39067.371613164614</v>
      </c>
      <c r="T221" s="20">
        <f t="shared" si="49"/>
        <v>22.38</v>
      </c>
      <c r="U221" s="15">
        <f t="shared" si="50"/>
        <v>55.55</v>
      </c>
      <c r="V221" s="15">
        <f t="shared" si="52"/>
        <v>77.929999999999993</v>
      </c>
      <c r="W221" s="13">
        <v>0</v>
      </c>
      <c r="X221" s="27">
        <f t="shared" si="51"/>
        <v>77.929999999999993</v>
      </c>
    </row>
    <row r="222" spans="1:24">
      <c r="A222" t="s">
        <v>1787</v>
      </c>
      <c r="B222" t="s">
        <v>452</v>
      </c>
      <c r="C222" t="s">
        <v>435</v>
      </c>
      <c r="D222" s="2" t="str">
        <f t="shared" si="46"/>
        <v>M</v>
      </c>
      <c r="E222" t="s">
        <v>1788</v>
      </c>
      <c r="F222">
        <f>VLOOKUP($B222&amp;F$5,'Source - Attributes'!$J:$K,2,FALSE)</f>
        <v>898</v>
      </c>
      <c r="G222">
        <f>VLOOKUP($B222&amp;G$5,'Source - Attributes'!$J:$K,2,FALSE)</f>
        <v>898</v>
      </c>
      <c r="H222">
        <f>VLOOKUP($B222&amp;H$5,'Source - Attributes'!$J:$K,2,FALSE)</f>
        <v>0</v>
      </c>
      <c r="I222">
        <v>0</v>
      </c>
      <c r="J222">
        <f>VLOOKUP($B222&amp;J$5,'Source - Attributes'!$J:$K,2,FALSE)</f>
        <v>0</v>
      </c>
      <c r="K222">
        <f>VLOOKUP($B222&amp;K$5,'Source - Attributes'!$J:$K,2,FALSE)</f>
        <v>5.77</v>
      </c>
      <c r="L222" s="20">
        <f t="shared" si="40"/>
        <v>39275</v>
      </c>
      <c r="M222" s="15">
        <f t="shared" si="41"/>
        <v>900.13</v>
      </c>
      <c r="N222" s="66" t="str">
        <f t="shared" si="42"/>
        <v>2080</v>
      </c>
      <c r="O222" s="26">
        <f t="shared" si="47"/>
        <v>0.2</v>
      </c>
      <c r="P222" s="30">
        <f t="shared" si="48"/>
        <v>0.8</v>
      </c>
      <c r="Q222" s="20">
        <f t="shared" si="43"/>
        <v>48834.214516455766</v>
      </c>
      <c r="R222" s="15">
        <f t="shared" si="44"/>
        <v>9766.8429032911536</v>
      </c>
      <c r="S222" s="15">
        <f t="shared" si="45"/>
        <v>39067.371613164614</v>
      </c>
      <c r="T222" s="20">
        <f t="shared" si="49"/>
        <v>223.31</v>
      </c>
      <c r="U222" s="15">
        <f t="shared" si="50"/>
        <v>250.43</v>
      </c>
      <c r="V222" s="15">
        <f t="shared" si="52"/>
        <v>473.74</v>
      </c>
      <c r="W222" s="13">
        <v>0</v>
      </c>
      <c r="X222" s="27">
        <f t="shared" si="51"/>
        <v>473.74</v>
      </c>
    </row>
    <row r="223" spans="1:24">
      <c r="A223" t="s">
        <v>1789</v>
      </c>
      <c r="B223" t="s">
        <v>454</v>
      </c>
      <c r="C223" t="s">
        <v>455</v>
      </c>
      <c r="D223" s="2" t="str">
        <f t="shared" si="46"/>
        <v>C</v>
      </c>
      <c r="E223" t="s">
        <v>1790</v>
      </c>
      <c r="F223">
        <f>VLOOKUP($B223&amp;F$5,'Source - Attributes'!$J:$K,2,FALSE)</f>
        <v>72336</v>
      </c>
      <c r="G223">
        <f>VLOOKUP($B223&amp;G$5,'Source - Attributes'!$J:$K,2,FALSE)</f>
        <v>72336</v>
      </c>
      <c r="H223">
        <f>VLOOKUP($B223&amp;H$5,'Source - Attributes'!$J:$K,2,FALSE)</f>
        <v>0</v>
      </c>
      <c r="I223">
        <v>0</v>
      </c>
      <c r="J223">
        <f>VLOOKUP($B223&amp;J$5,'Source - Attributes'!$J:$K,2,FALSE)</f>
        <v>132120</v>
      </c>
      <c r="K223">
        <f>VLOOKUP($B223&amp;K$5,'Source - Attributes'!$J:$K,2,FALSE)</f>
        <v>745.15</v>
      </c>
      <c r="L223" s="20">
        <f t="shared" si="40"/>
        <v>174764</v>
      </c>
      <c r="M223" s="15">
        <f t="shared" si="41"/>
        <v>1340.48</v>
      </c>
      <c r="N223" s="66" t="str">
        <f t="shared" si="42"/>
        <v>6040</v>
      </c>
      <c r="O223" s="26">
        <f t="shared" si="47"/>
        <v>0.6</v>
      </c>
      <c r="P223" s="30">
        <f t="shared" si="48"/>
        <v>0.4</v>
      </c>
      <c r="Q223" s="20">
        <f t="shared" si="43"/>
        <v>226067.84940133619</v>
      </c>
      <c r="R223" s="15">
        <f t="shared" si="44"/>
        <v>135640.70964080171</v>
      </c>
      <c r="S223" s="15">
        <f t="shared" si="45"/>
        <v>90427.139760534483</v>
      </c>
      <c r="T223" s="20">
        <f t="shared" si="49"/>
        <v>56142.61</v>
      </c>
      <c r="U223" s="15">
        <f t="shared" si="50"/>
        <v>50266.91</v>
      </c>
      <c r="V223" s="15">
        <f t="shared" si="52"/>
        <v>106409.52</v>
      </c>
      <c r="W223" s="13">
        <v>0</v>
      </c>
      <c r="X223" s="27">
        <f t="shared" si="51"/>
        <v>106409.52</v>
      </c>
    </row>
    <row r="224" spans="1:24">
      <c r="A224" t="s">
        <v>1791</v>
      </c>
      <c r="B224" t="s">
        <v>456</v>
      </c>
      <c r="C224" t="s">
        <v>455</v>
      </c>
      <c r="D224" s="2" t="str">
        <f t="shared" si="46"/>
        <v>M</v>
      </c>
      <c r="E224" t="s">
        <v>1792</v>
      </c>
      <c r="F224">
        <f>VLOOKUP($B224&amp;F$5,'Source - Attributes'!$J:$K,2,FALSE)</f>
        <v>28973</v>
      </c>
      <c r="G224">
        <f>VLOOKUP($B224&amp;G$5,'Source - Attributes'!$J:$K,2,FALSE)</f>
        <v>28973</v>
      </c>
      <c r="H224">
        <f>VLOOKUP($B224&amp;H$5,'Source - Attributes'!$J:$K,2,FALSE)</f>
        <v>0</v>
      </c>
      <c r="I224">
        <v>0</v>
      </c>
      <c r="J224">
        <f>VLOOKUP($B224&amp;J$5,'Source - Attributes'!$J:$K,2,FALSE)</f>
        <v>0</v>
      </c>
      <c r="K224">
        <f>VLOOKUP($B224&amp;K$5,'Source - Attributes'!$J:$K,2,FALSE)</f>
        <v>149</v>
      </c>
      <c r="L224" s="20">
        <f t="shared" si="40"/>
        <v>174764</v>
      </c>
      <c r="M224" s="15">
        <f t="shared" si="41"/>
        <v>1340.48</v>
      </c>
      <c r="N224" s="66" t="str">
        <f t="shared" si="42"/>
        <v>6040</v>
      </c>
      <c r="O224" s="26">
        <f t="shared" si="47"/>
        <v>0.6</v>
      </c>
      <c r="P224" s="30">
        <f t="shared" si="48"/>
        <v>0.4</v>
      </c>
      <c r="Q224" s="20">
        <f t="shared" si="43"/>
        <v>226067.84940133619</v>
      </c>
      <c r="R224" s="15">
        <f t="shared" si="44"/>
        <v>135640.70964080171</v>
      </c>
      <c r="S224" s="15">
        <f t="shared" si="45"/>
        <v>90427.139760534483</v>
      </c>
      <c r="T224" s="20">
        <f t="shared" si="49"/>
        <v>22487</v>
      </c>
      <c r="U224" s="15">
        <f t="shared" si="50"/>
        <v>10051.36</v>
      </c>
      <c r="V224" s="15">
        <f t="shared" si="52"/>
        <v>32538.36</v>
      </c>
      <c r="W224" s="13">
        <v>0</v>
      </c>
      <c r="X224" s="27">
        <f t="shared" si="51"/>
        <v>32538.36</v>
      </c>
    </row>
    <row r="225" spans="1:24">
      <c r="A225" t="s">
        <v>1793</v>
      </c>
      <c r="B225" t="s">
        <v>458</v>
      </c>
      <c r="C225" t="s">
        <v>455</v>
      </c>
      <c r="D225" s="2" t="str">
        <f t="shared" si="46"/>
        <v>M</v>
      </c>
      <c r="E225" t="s">
        <v>1794</v>
      </c>
      <c r="F225">
        <f>VLOOKUP($B225&amp;F$5,'Source - Attributes'!$J:$K,2,FALSE)</f>
        <v>34625</v>
      </c>
      <c r="G225">
        <f>VLOOKUP($B225&amp;G$5,'Source - Attributes'!$J:$K,2,FALSE)</f>
        <v>34625</v>
      </c>
      <c r="H225">
        <f>VLOOKUP($B225&amp;H$5,'Source - Attributes'!$J:$K,2,FALSE)</f>
        <v>0</v>
      </c>
      <c r="I225">
        <v>0</v>
      </c>
      <c r="J225">
        <f>VLOOKUP($B225&amp;J$5,'Source - Attributes'!$J:$K,2,FALSE)</f>
        <v>0</v>
      </c>
      <c r="K225">
        <f>VLOOKUP($B225&amp;K$5,'Source - Attributes'!$J:$K,2,FALSE)</f>
        <v>197.26</v>
      </c>
      <c r="L225" s="20">
        <f t="shared" si="40"/>
        <v>174764</v>
      </c>
      <c r="M225" s="15">
        <f t="shared" si="41"/>
        <v>1340.48</v>
      </c>
      <c r="N225" s="66" t="str">
        <f t="shared" si="42"/>
        <v>6040</v>
      </c>
      <c r="O225" s="26">
        <f t="shared" si="47"/>
        <v>0.6</v>
      </c>
      <c r="P225" s="30">
        <f t="shared" si="48"/>
        <v>0.4</v>
      </c>
      <c r="Q225" s="20">
        <f t="shared" si="43"/>
        <v>226067.84940133619</v>
      </c>
      <c r="R225" s="15">
        <f t="shared" si="44"/>
        <v>135640.70964080171</v>
      </c>
      <c r="S225" s="15">
        <f t="shared" si="45"/>
        <v>90427.139760534483</v>
      </c>
      <c r="T225" s="20">
        <f t="shared" si="49"/>
        <v>26873.72</v>
      </c>
      <c r="U225" s="15">
        <f t="shared" si="50"/>
        <v>13306.92</v>
      </c>
      <c r="V225" s="15">
        <f t="shared" si="52"/>
        <v>40180.639999999999</v>
      </c>
      <c r="W225" s="13">
        <v>0</v>
      </c>
      <c r="X225" s="27">
        <f t="shared" si="51"/>
        <v>40180.639999999999</v>
      </c>
    </row>
    <row r="226" spans="1:24">
      <c r="A226" t="s">
        <v>1795</v>
      </c>
      <c r="B226" t="s">
        <v>460</v>
      </c>
      <c r="C226" t="s">
        <v>455</v>
      </c>
      <c r="D226" s="2" t="str">
        <f t="shared" si="46"/>
        <v>M</v>
      </c>
      <c r="E226" t="s">
        <v>1796</v>
      </c>
      <c r="F226">
        <f>VLOOKUP($B226&amp;F$5,'Source - Attributes'!$J:$K,2,FALSE)</f>
        <v>408</v>
      </c>
      <c r="G226">
        <f>VLOOKUP($B226&amp;G$5,'Source - Attributes'!$J:$K,2,FALSE)</f>
        <v>408</v>
      </c>
      <c r="H226">
        <f>VLOOKUP($B226&amp;H$5,'Source - Attributes'!$J:$K,2,FALSE)</f>
        <v>0</v>
      </c>
      <c r="I226">
        <v>0</v>
      </c>
      <c r="J226">
        <f>VLOOKUP($B226&amp;J$5,'Source - Attributes'!$J:$K,2,FALSE)</f>
        <v>0</v>
      </c>
      <c r="K226">
        <f>VLOOKUP($B226&amp;K$5,'Source - Attributes'!$J:$K,2,FALSE)</f>
        <v>3.72</v>
      </c>
      <c r="L226" s="20">
        <f t="shared" si="40"/>
        <v>174764</v>
      </c>
      <c r="M226" s="15">
        <f t="shared" si="41"/>
        <v>1340.48</v>
      </c>
      <c r="N226" s="66" t="str">
        <f t="shared" si="42"/>
        <v>6040</v>
      </c>
      <c r="O226" s="26">
        <f t="shared" si="47"/>
        <v>0.6</v>
      </c>
      <c r="P226" s="30">
        <f t="shared" si="48"/>
        <v>0.4</v>
      </c>
      <c r="Q226" s="20">
        <f t="shared" si="43"/>
        <v>226067.84940133619</v>
      </c>
      <c r="R226" s="15">
        <f t="shared" si="44"/>
        <v>135640.70964080171</v>
      </c>
      <c r="S226" s="15">
        <f t="shared" si="45"/>
        <v>90427.139760534483</v>
      </c>
      <c r="T226" s="20">
        <f t="shared" si="49"/>
        <v>316.66000000000003</v>
      </c>
      <c r="U226" s="15">
        <f t="shared" si="50"/>
        <v>250.95</v>
      </c>
      <c r="V226" s="15">
        <f t="shared" si="52"/>
        <v>567.61</v>
      </c>
      <c r="W226" s="13">
        <v>0</v>
      </c>
      <c r="X226" s="27">
        <f t="shared" si="51"/>
        <v>567.61</v>
      </c>
    </row>
    <row r="227" spans="1:24">
      <c r="A227" t="s">
        <v>1797</v>
      </c>
      <c r="B227" t="s">
        <v>462</v>
      </c>
      <c r="C227" t="s">
        <v>455</v>
      </c>
      <c r="D227" s="2" t="str">
        <f t="shared" si="46"/>
        <v>M</v>
      </c>
      <c r="E227" t="s">
        <v>1798</v>
      </c>
      <c r="F227">
        <f>VLOOKUP($B227&amp;F$5,'Source - Attributes'!$J:$K,2,FALSE)</f>
        <v>908</v>
      </c>
      <c r="G227">
        <f>VLOOKUP($B227&amp;G$5,'Source - Attributes'!$J:$K,2,FALSE)</f>
        <v>908</v>
      </c>
      <c r="H227">
        <f>VLOOKUP($B227&amp;H$5,'Source - Attributes'!$J:$K,2,FALSE)</f>
        <v>0</v>
      </c>
      <c r="I227">
        <v>0</v>
      </c>
      <c r="J227">
        <f>VLOOKUP($B227&amp;J$5,'Source - Attributes'!$J:$K,2,FALSE)</f>
        <v>0</v>
      </c>
      <c r="K227">
        <f>VLOOKUP($B227&amp;K$5,'Source - Attributes'!$J:$K,2,FALSE)</f>
        <v>5.63</v>
      </c>
      <c r="L227" s="20">
        <f t="shared" si="40"/>
        <v>174764</v>
      </c>
      <c r="M227" s="15">
        <f t="shared" si="41"/>
        <v>1340.48</v>
      </c>
      <c r="N227" s="66" t="str">
        <f t="shared" si="42"/>
        <v>6040</v>
      </c>
      <c r="O227" s="26">
        <f t="shared" si="47"/>
        <v>0.6</v>
      </c>
      <c r="P227" s="30">
        <f t="shared" si="48"/>
        <v>0.4</v>
      </c>
      <c r="Q227" s="20">
        <f t="shared" si="43"/>
        <v>226067.84940133619</v>
      </c>
      <c r="R227" s="15">
        <f t="shared" si="44"/>
        <v>135640.70964080171</v>
      </c>
      <c r="S227" s="15">
        <f t="shared" si="45"/>
        <v>90427.139760534483</v>
      </c>
      <c r="T227" s="20">
        <f t="shared" si="49"/>
        <v>704.73</v>
      </c>
      <c r="U227" s="15">
        <f t="shared" si="50"/>
        <v>379.79</v>
      </c>
      <c r="V227" s="15">
        <f t="shared" si="52"/>
        <v>1084.52</v>
      </c>
      <c r="W227" s="13">
        <v>0</v>
      </c>
      <c r="X227" s="27">
        <f t="shared" si="51"/>
        <v>1084.52</v>
      </c>
    </row>
    <row r="228" spans="1:24">
      <c r="A228" t="s">
        <v>1799</v>
      </c>
      <c r="B228" t="s">
        <v>464</v>
      </c>
      <c r="C228" t="s">
        <v>455</v>
      </c>
      <c r="D228" s="2" t="str">
        <f t="shared" si="46"/>
        <v>M</v>
      </c>
      <c r="E228" t="s">
        <v>1800</v>
      </c>
      <c r="F228">
        <f>VLOOKUP($B228&amp;F$5,'Source - Attributes'!$J:$K,2,FALSE)</f>
        <v>555</v>
      </c>
      <c r="G228">
        <f>VLOOKUP($B228&amp;G$5,'Source - Attributes'!$J:$K,2,FALSE)</f>
        <v>555</v>
      </c>
      <c r="H228">
        <f>VLOOKUP($B228&amp;H$5,'Source - Attributes'!$J:$K,2,FALSE)</f>
        <v>0</v>
      </c>
      <c r="I228">
        <v>0</v>
      </c>
      <c r="J228">
        <f>VLOOKUP($B228&amp;J$5,'Source - Attributes'!$J:$K,2,FALSE)</f>
        <v>0</v>
      </c>
      <c r="K228">
        <f>VLOOKUP($B228&amp;K$5,'Source - Attributes'!$J:$K,2,FALSE)</f>
        <v>4.47</v>
      </c>
      <c r="L228" s="20">
        <f t="shared" si="40"/>
        <v>174764</v>
      </c>
      <c r="M228" s="15">
        <f t="shared" si="41"/>
        <v>1340.48</v>
      </c>
      <c r="N228" s="66" t="str">
        <f t="shared" si="42"/>
        <v>6040</v>
      </c>
      <c r="O228" s="26">
        <f t="shared" si="47"/>
        <v>0.6</v>
      </c>
      <c r="P228" s="30">
        <f t="shared" si="48"/>
        <v>0.4</v>
      </c>
      <c r="Q228" s="20">
        <f t="shared" si="43"/>
        <v>226067.84940133619</v>
      </c>
      <c r="R228" s="15">
        <f t="shared" si="44"/>
        <v>135640.70964080171</v>
      </c>
      <c r="S228" s="15">
        <f t="shared" si="45"/>
        <v>90427.139760534483</v>
      </c>
      <c r="T228" s="20">
        <f t="shared" si="49"/>
        <v>430.76</v>
      </c>
      <c r="U228" s="15">
        <f t="shared" si="50"/>
        <v>301.54000000000002</v>
      </c>
      <c r="V228" s="15">
        <f t="shared" si="52"/>
        <v>732.3</v>
      </c>
      <c r="W228" s="13">
        <v>0</v>
      </c>
      <c r="X228" s="27">
        <f t="shared" si="51"/>
        <v>732.3</v>
      </c>
    </row>
    <row r="229" spans="1:24">
      <c r="A229" t="s">
        <v>1801</v>
      </c>
      <c r="B229" t="s">
        <v>466</v>
      </c>
      <c r="C229" t="s">
        <v>455</v>
      </c>
      <c r="D229" s="2" t="str">
        <f t="shared" si="46"/>
        <v>M</v>
      </c>
      <c r="E229" t="s">
        <v>1802</v>
      </c>
      <c r="F229">
        <f>VLOOKUP($B229&amp;F$5,'Source - Attributes'!$J:$K,2,FALSE)</f>
        <v>10559</v>
      </c>
      <c r="G229">
        <f>VLOOKUP($B229&amp;G$5,'Source - Attributes'!$J:$K,2,FALSE)</f>
        <v>10559</v>
      </c>
      <c r="H229">
        <f>VLOOKUP($B229&amp;H$5,'Source - Attributes'!$J:$K,2,FALSE)</f>
        <v>0</v>
      </c>
      <c r="I229">
        <v>0</v>
      </c>
      <c r="J229">
        <f>VLOOKUP($B229&amp;J$5,'Source - Attributes'!$J:$K,2,FALSE)</f>
        <v>0</v>
      </c>
      <c r="K229">
        <f>VLOOKUP($B229&amp;K$5,'Source - Attributes'!$J:$K,2,FALSE)</f>
        <v>58.76</v>
      </c>
      <c r="L229" s="20">
        <f t="shared" si="40"/>
        <v>174764</v>
      </c>
      <c r="M229" s="15">
        <f t="shared" si="41"/>
        <v>1340.48</v>
      </c>
      <c r="N229" s="66" t="str">
        <f t="shared" si="42"/>
        <v>6040</v>
      </c>
      <c r="O229" s="26">
        <f t="shared" si="47"/>
        <v>0.6</v>
      </c>
      <c r="P229" s="30">
        <f t="shared" si="48"/>
        <v>0.4</v>
      </c>
      <c r="Q229" s="20">
        <f t="shared" si="43"/>
        <v>226067.84940133619</v>
      </c>
      <c r="R229" s="15">
        <f t="shared" si="44"/>
        <v>135640.70964080171</v>
      </c>
      <c r="S229" s="15">
        <f t="shared" si="45"/>
        <v>90427.139760534483</v>
      </c>
      <c r="T229" s="20">
        <f t="shared" si="49"/>
        <v>8195.2199999999993</v>
      </c>
      <c r="U229" s="15">
        <f t="shared" si="50"/>
        <v>3963.88</v>
      </c>
      <c r="V229" s="15">
        <f t="shared" si="52"/>
        <v>12159.099999999999</v>
      </c>
      <c r="W229" s="13">
        <v>0</v>
      </c>
      <c r="X229" s="27">
        <f t="shared" si="51"/>
        <v>12159.099999999999</v>
      </c>
    </row>
    <row r="230" spans="1:24">
      <c r="A230" t="s">
        <v>1803</v>
      </c>
      <c r="B230" t="s">
        <v>468</v>
      </c>
      <c r="C230" t="s">
        <v>455</v>
      </c>
      <c r="D230" s="2" t="str">
        <f t="shared" si="46"/>
        <v>M</v>
      </c>
      <c r="E230" t="s">
        <v>1804</v>
      </c>
      <c r="F230">
        <f>VLOOKUP($B230&amp;F$5,'Source - Attributes'!$J:$K,2,FALSE)</f>
        <v>511</v>
      </c>
      <c r="G230">
        <f>VLOOKUP($B230&amp;G$5,'Source - Attributes'!$J:$K,2,FALSE)</f>
        <v>511</v>
      </c>
      <c r="H230">
        <f>VLOOKUP($B230&amp;H$5,'Source - Attributes'!$J:$K,2,FALSE)</f>
        <v>0</v>
      </c>
      <c r="I230">
        <v>0</v>
      </c>
      <c r="J230">
        <f>VLOOKUP($B230&amp;J$5,'Source - Attributes'!$J:$K,2,FALSE)</f>
        <v>0</v>
      </c>
      <c r="K230">
        <f>VLOOKUP($B230&amp;K$5,'Source - Attributes'!$J:$K,2,FALSE)</f>
        <v>2.7</v>
      </c>
      <c r="L230" s="20">
        <f t="shared" si="40"/>
        <v>174764</v>
      </c>
      <c r="M230" s="15">
        <f t="shared" si="41"/>
        <v>1340.48</v>
      </c>
      <c r="N230" s="66" t="str">
        <f t="shared" si="42"/>
        <v>6040</v>
      </c>
      <c r="O230" s="26">
        <f t="shared" si="47"/>
        <v>0.6</v>
      </c>
      <c r="P230" s="30">
        <f t="shared" si="48"/>
        <v>0.4</v>
      </c>
      <c r="Q230" s="20">
        <f t="shared" si="43"/>
        <v>226067.84940133619</v>
      </c>
      <c r="R230" s="15">
        <f t="shared" si="44"/>
        <v>135640.70964080171</v>
      </c>
      <c r="S230" s="15">
        <f t="shared" si="45"/>
        <v>90427.139760534483</v>
      </c>
      <c r="T230" s="20">
        <f t="shared" si="49"/>
        <v>396.61</v>
      </c>
      <c r="U230" s="15">
        <f t="shared" si="50"/>
        <v>182.14</v>
      </c>
      <c r="V230" s="15">
        <f t="shared" si="52"/>
        <v>578.75</v>
      </c>
      <c r="W230" s="13">
        <v>0</v>
      </c>
      <c r="X230" s="27">
        <f t="shared" si="51"/>
        <v>578.75</v>
      </c>
    </row>
    <row r="231" spans="1:24">
      <c r="A231" t="s">
        <v>1805</v>
      </c>
      <c r="B231" t="s">
        <v>470</v>
      </c>
      <c r="C231" t="s">
        <v>455</v>
      </c>
      <c r="D231" s="2" t="str">
        <f t="shared" si="46"/>
        <v>M</v>
      </c>
      <c r="E231" t="s">
        <v>1806</v>
      </c>
      <c r="F231">
        <f>VLOOKUP($B231&amp;F$5,'Source - Attributes'!$J:$K,2,FALSE)</f>
        <v>464</v>
      </c>
      <c r="G231">
        <f>VLOOKUP($B231&amp;G$5,'Source - Attributes'!$J:$K,2,FALSE)</f>
        <v>464</v>
      </c>
      <c r="H231">
        <f>VLOOKUP($B231&amp;H$5,'Source - Attributes'!$J:$K,2,FALSE)</f>
        <v>0</v>
      </c>
      <c r="I231">
        <v>0</v>
      </c>
      <c r="J231">
        <f>VLOOKUP($B231&amp;J$5,'Source - Attributes'!$J:$K,2,FALSE)</f>
        <v>0</v>
      </c>
      <c r="K231">
        <f>VLOOKUP($B231&amp;K$5,'Source - Attributes'!$J:$K,2,FALSE)</f>
        <v>3.97</v>
      </c>
      <c r="L231" s="20">
        <f t="shared" si="40"/>
        <v>174764</v>
      </c>
      <c r="M231" s="15">
        <f t="shared" si="41"/>
        <v>1340.48</v>
      </c>
      <c r="N231" s="66" t="str">
        <f t="shared" si="42"/>
        <v>6040</v>
      </c>
      <c r="O231" s="26">
        <f t="shared" si="47"/>
        <v>0.6</v>
      </c>
      <c r="P231" s="30">
        <f t="shared" si="48"/>
        <v>0.4</v>
      </c>
      <c r="Q231" s="20">
        <f t="shared" si="43"/>
        <v>226067.84940133619</v>
      </c>
      <c r="R231" s="15">
        <f t="shared" si="44"/>
        <v>135640.70964080171</v>
      </c>
      <c r="S231" s="15">
        <f t="shared" si="45"/>
        <v>90427.139760534483</v>
      </c>
      <c r="T231" s="20">
        <f t="shared" si="49"/>
        <v>360.13</v>
      </c>
      <c r="U231" s="15">
        <f t="shared" si="50"/>
        <v>267.81</v>
      </c>
      <c r="V231" s="15">
        <f t="shared" si="52"/>
        <v>627.94000000000005</v>
      </c>
      <c r="W231" s="13">
        <v>0</v>
      </c>
      <c r="X231" s="27">
        <f t="shared" si="51"/>
        <v>627.94000000000005</v>
      </c>
    </row>
    <row r="232" spans="1:24">
      <c r="A232" t="s">
        <v>1807</v>
      </c>
      <c r="B232" t="s">
        <v>472</v>
      </c>
      <c r="C232" t="s">
        <v>455</v>
      </c>
      <c r="D232" s="2" t="str">
        <f t="shared" si="46"/>
        <v>M</v>
      </c>
      <c r="E232" t="s">
        <v>1808</v>
      </c>
      <c r="F232">
        <f>VLOOKUP($B232&amp;F$5,'Source - Attributes'!$J:$K,2,FALSE)</f>
        <v>3682</v>
      </c>
      <c r="G232">
        <f>VLOOKUP($B232&amp;G$5,'Source - Attributes'!$J:$K,2,FALSE)</f>
        <v>3682</v>
      </c>
      <c r="H232">
        <f>VLOOKUP($B232&amp;H$5,'Source - Attributes'!$J:$K,2,FALSE)</f>
        <v>0</v>
      </c>
      <c r="I232">
        <v>0</v>
      </c>
      <c r="J232">
        <f>VLOOKUP($B232&amp;J$5,'Source - Attributes'!$J:$K,2,FALSE)</f>
        <v>0</v>
      </c>
      <c r="K232">
        <f>VLOOKUP($B232&amp;K$5,'Source - Attributes'!$J:$K,2,FALSE)</f>
        <v>27.37</v>
      </c>
      <c r="L232" s="20">
        <f t="shared" si="40"/>
        <v>174764</v>
      </c>
      <c r="M232" s="15">
        <f t="shared" si="41"/>
        <v>1340.48</v>
      </c>
      <c r="N232" s="66" t="str">
        <f t="shared" si="42"/>
        <v>6040</v>
      </c>
      <c r="O232" s="26">
        <f t="shared" si="47"/>
        <v>0.6</v>
      </c>
      <c r="P232" s="30">
        <f t="shared" si="48"/>
        <v>0.4</v>
      </c>
      <c r="Q232" s="20">
        <f t="shared" si="43"/>
        <v>226067.84940133619</v>
      </c>
      <c r="R232" s="15">
        <f t="shared" si="44"/>
        <v>135640.70964080171</v>
      </c>
      <c r="S232" s="15">
        <f t="shared" si="45"/>
        <v>90427.139760534483</v>
      </c>
      <c r="T232" s="20">
        <f t="shared" si="49"/>
        <v>2857.73</v>
      </c>
      <c r="U232" s="15">
        <f t="shared" si="50"/>
        <v>1846.35</v>
      </c>
      <c r="V232" s="15">
        <f t="shared" si="52"/>
        <v>4704.08</v>
      </c>
      <c r="W232" s="13">
        <v>0</v>
      </c>
      <c r="X232" s="27">
        <f t="shared" si="51"/>
        <v>4704.08</v>
      </c>
    </row>
    <row r="233" spans="1:24">
      <c r="A233" t="s">
        <v>1809</v>
      </c>
      <c r="B233" t="s">
        <v>474</v>
      </c>
      <c r="C233" t="s">
        <v>455</v>
      </c>
      <c r="D233" s="2" t="str">
        <f t="shared" si="46"/>
        <v>M</v>
      </c>
      <c r="E233" t="s">
        <v>1810</v>
      </c>
      <c r="F233">
        <f>VLOOKUP($B233&amp;F$5,'Source - Attributes'!$J:$K,2,FALSE)</f>
        <v>269</v>
      </c>
      <c r="G233">
        <f>VLOOKUP($B233&amp;G$5,'Source - Attributes'!$J:$K,2,FALSE)</f>
        <v>269</v>
      </c>
      <c r="H233">
        <f>VLOOKUP($B233&amp;H$5,'Source - Attributes'!$J:$K,2,FALSE)</f>
        <v>0</v>
      </c>
      <c r="I233">
        <v>0</v>
      </c>
      <c r="J233">
        <f>VLOOKUP($B233&amp;J$5,'Source - Attributes'!$J:$K,2,FALSE)</f>
        <v>0</v>
      </c>
      <c r="K233">
        <f>VLOOKUP($B233&amp;K$5,'Source - Attributes'!$J:$K,2,FALSE)</f>
        <v>2.79</v>
      </c>
      <c r="L233" s="20">
        <f t="shared" si="40"/>
        <v>174764</v>
      </c>
      <c r="M233" s="15">
        <f t="shared" si="41"/>
        <v>1340.48</v>
      </c>
      <c r="N233" s="66" t="str">
        <f t="shared" si="42"/>
        <v>6040</v>
      </c>
      <c r="O233" s="26">
        <f t="shared" si="47"/>
        <v>0.6</v>
      </c>
      <c r="P233" s="30">
        <f t="shared" si="48"/>
        <v>0.4</v>
      </c>
      <c r="Q233" s="20">
        <f t="shared" si="43"/>
        <v>226067.84940133619</v>
      </c>
      <c r="R233" s="15">
        <f t="shared" si="44"/>
        <v>135640.70964080171</v>
      </c>
      <c r="S233" s="15">
        <f t="shared" si="45"/>
        <v>90427.139760534483</v>
      </c>
      <c r="T233" s="20">
        <f t="shared" si="49"/>
        <v>208.78</v>
      </c>
      <c r="U233" s="15">
        <f t="shared" si="50"/>
        <v>188.21</v>
      </c>
      <c r="V233" s="15">
        <f t="shared" si="52"/>
        <v>396.99</v>
      </c>
      <c r="W233" s="13">
        <v>0</v>
      </c>
      <c r="X233" s="27">
        <f t="shared" si="51"/>
        <v>396.99</v>
      </c>
    </row>
    <row r="234" spans="1:24">
      <c r="A234" t="s">
        <v>1811</v>
      </c>
      <c r="B234" t="s">
        <v>476</v>
      </c>
      <c r="C234" t="s">
        <v>455</v>
      </c>
      <c r="D234" s="2" t="str">
        <f t="shared" si="46"/>
        <v>M</v>
      </c>
      <c r="E234" t="s">
        <v>1812</v>
      </c>
      <c r="F234">
        <f>VLOOKUP($B234&amp;F$5,'Source - Attributes'!$J:$K,2,FALSE)</f>
        <v>21474</v>
      </c>
      <c r="G234">
        <f>VLOOKUP($B234&amp;G$5,'Source - Attributes'!$J:$K,2,FALSE)</f>
        <v>21474</v>
      </c>
      <c r="H234">
        <f>VLOOKUP($B234&amp;H$5,'Source - Attributes'!$J:$K,2,FALSE)</f>
        <v>0</v>
      </c>
      <c r="I234">
        <v>0</v>
      </c>
      <c r="J234">
        <f>VLOOKUP($B234&amp;J$5,'Source - Attributes'!$J:$K,2,FALSE)</f>
        <v>0</v>
      </c>
      <c r="K234">
        <f>VLOOKUP($B234&amp;K$5,'Source - Attributes'!$J:$K,2,FALSE)</f>
        <v>139.66</v>
      </c>
      <c r="L234" s="20">
        <f t="shared" si="40"/>
        <v>174764</v>
      </c>
      <c r="M234" s="15">
        <f t="shared" si="41"/>
        <v>1340.48</v>
      </c>
      <c r="N234" s="66" t="str">
        <f t="shared" si="42"/>
        <v>6040</v>
      </c>
      <c r="O234" s="26">
        <f t="shared" si="47"/>
        <v>0.6</v>
      </c>
      <c r="P234" s="30">
        <f t="shared" si="48"/>
        <v>0.4</v>
      </c>
      <c r="Q234" s="20">
        <f t="shared" si="43"/>
        <v>226067.84940133619</v>
      </c>
      <c r="R234" s="15">
        <f t="shared" si="44"/>
        <v>135640.70964080171</v>
      </c>
      <c r="S234" s="15">
        <f t="shared" si="45"/>
        <v>90427.139760534483</v>
      </c>
      <c r="T234" s="20">
        <f t="shared" si="49"/>
        <v>16666.75</v>
      </c>
      <c r="U234" s="15">
        <f t="shared" si="50"/>
        <v>9421.2900000000009</v>
      </c>
      <c r="V234" s="15">
        <f t="shared" si="52"/>
        <v>26088.04</v>
      </c>
      <c r="W234" s="13">
        <v>0</v>
      </c>
      <c r="X234" s="27">
        <f t="shared" si="51"/>
        <v>26088.04</v>
      </c>
    </row>
    <row r="235" spans="1:24">
      <c r="A235" t="s">
        <v>1813</v>
      </c>
      <c r="B235" t="s">
        <v>478</v>
      </c>
      <c r="C235" t="s">
        <v>479</v>
      </c>
      <c r="D235" s="2" t="str">
        <f t="shared" si="46"/>
        <v>C</v>
      </c>
      <c r="E235" t="s">
        <v>1814</v>
      </c>
      <c r="F235">
        <f>VLOOKUP($B235&amp;F$5,'Source - Attributes'!$J:$K,2,FALSE)</f>
        <v>23218</v>
      </c>
      <c r="G235">
        <f>VLOOKUP($B235&amp;G$5,'Source - Attributes'!$J:$K,2,FALSE)</f>
        <v>23218</v>
      </c>
      <c r="H235">
        <f>VLOOKUP($B235&amp;H$5,'Source - Attributes'!$J:$K,2,FALSE)</f>
        <v>0</v>
      </c>
      <c r="I235">
        <v>0</v>
      </c>
      <c r="J235">
        <f>VLOOKUP($B235&amp;J$5,'Source - Attributes'!$J:$K,2,FALSE)</f>
        <v>31624</v>
      </c>
      <c r="K235">
        <f>VLOOKUP($B235&amp;K$5,'Source - Attributes'!$J:$K,2,FALSE)</f>
        <v>780.05</v>
      </c>
      <c r="L235" s="20">
        <f t="shared" si="40"/>
        <v>48706</v>
      </c>
      <c r="M235" s="15">
        <f t="shared" si="41"/>
        <v>932.09999999999991</v>
      </c>
      <c r="N235" s="66" t="str">
        <f t="shared" si="42"/>
        <v>2080</v>
      </c>
      <c r="O235" s="26">
        <f t="shared" si="47"/>
        <v>0.2</v>
      </c>
      <c r="P235" s="30">
        <f t="shared" si="48"/>
        <v>0.8</v>
      </c>
      <c r="Q235" s="20">
        <f t="shared" si="43"/>
        <v>54111.184298121829</v>
      </c>
      <c r="R235" s="15">
        <f t="shared" si="44"/>
        <v>10822.236859624367</v>
      </c>
      <c r="S235" s="15">
        <f t="shared" si="45"/>
        <v>43288.947438497467</v>
      </c>
      <c r="T235" s="20">
        <f t="shared" si="49"/>
        <v>5158.93</v>
      </c>
      <c r="U235" s="15">
        <f t="shared" si="50"/>
        <v>36227.379999999997</v>
      </c>
      <c r="V235" s="15">
        <f t="shared" si="52"/>
        <v>41386.31</v>
      </c>
      <c r="W235" s="13">
        <v>0</v>
      </c>
      <c r="X235" s="27">
        <f t="shared" si="51"/>
        <v>41386.31</v>
      </c>
    </row>
    <row r="236" spans="1:24">
      <c r="A236" t="s">
        <v>1815</v>
      </c>
      <c r="B236" t="s">
        <v>480</v>
      </c>
      <c r="C236" t="s">
        <v>479</v>
      </c>
      <c r="D236" s="2" t="str">
        <f t="shared" si="46"/>
        <v>M</v>
      </c>
      <c r="E236" t="s">
        <v>1816</v>
      </c>
      <c r="F236">
        <f>VLOOKUP($B236&amp;F$5,'Source - Attributes'!$J:$K,2,FALSE)</f>
        <v>17396</v>
      </c>
      <c r="G236">
        <f>VLOOKUP($B236&amp;G$5,'Source - Attributes'!$J:$K,2,FALSE)</f>
        <v>17396</v>
      </c>
      <c r="H236">
        <f>VLOOKUP($B236&amp;H$5,'Source - Attributes'!$J:$K,2,FALSE)</f>
        <v>0</v>
      </c>
      <c r="I236">
        <v>0</v>
      </c>
      <c r="J236">
        <f>VLOOKUP($B236&amp;J$5,'Source - Attributes'!$J:$K,2,FALSE)</f>
        <v>0</v>
      </c>
      <c r="K236">
        <f>VLOOKUP($B236&amp;K$5,'Source - Attributes'!$J:$K,2,FALSE)</f>
        <v>95.3</v>
      </c>
      <c r="L236" s="20">
        <f t="shared" si="40"/>
        <v>48706</v>
      </c>
      <c r="M236" s="15">
        <f t="shared" si="41"/>
        <v>932.09999999999991</v>
      </c>
      <c r="N236" s="66" t="str">
        <f t="shared" si="42"/>
        <v>2080</v>
      </c>
      <c r="O236" s="26">
        <f t="shared" si="47"/>
        <v>0.2</v>
      </c>
      <c r="P236" s="30">
        <f t="shared" si="48"/>
        <v>0.8</v>
      </c>
      <c r="Q236" s="20">
        <f t="shared" si="43"/>
        <v>54111.184298121829</v>
      </c>
      <c r="R236" s="15">
        <f t="shared" si="44"/>
        <v>10822.236859624367</v>
      </c>
      <c r="S236" s="15">
        <f t="shared" si="45"/>
        <v>43288.947438497467</v>
      </c>
      <c r="T236" s="20">
        <f t="shared" si="49"/>
        <v>3865.31</v>
      </c>
      <c r="U236" s="15">
        <f t="shared" si="50"/>
        <v>4425.96</v>
      </c>
      <c r="V236" s="15">
        <f t="shared" si="52"/>
        <v>8291.27</v>
      </c>
      <c r="W236" s="13">
        <v>0</v>
      </c>
      <c r="X236" s="27">
        <f t="shared" si="51"/>
        <v>8291.27</v>
      </c>
    </row>
    <row r="237" spans="1:24">
      <c r="A237" t="s">
        <v>1817</v>
      </c>
      <c r="B237" t="s">
        <v>482</v>
      </c>
      <c r="C237" t="s">
        <v>479</v>
      </c>
      <c r="D237" s="2" t="str">
        <f t="shared" si="46"/>
        <v>M</v>
      </c>
      <c r="E237" t="s">
        <v>1818</v>
      </c>
      <c r="F237">
        <f>VLOOKUP($B237&amp;F$5,'Source - Attributes'!$J:$K,2,FALSE)</f>
        <v>98</v>
      </c>
      <c r="G237">
        <f>VLOOKUP($B237&amp;G$5,'Source - Attributes'!$J:$K,2,FALSE)</f>
        <v>98</v>
      </c>
      <c r="H237">
        <f>VLOOKUP($B237&amp;H$5,'Source - Attributes'!$J:$K,2,FALSE)</f>
        <v>0</v>
      </c>
      <c r="I237">
        <v>0</v>
      </c>
      <c r="J237">
        <f>VLOOKUP($B237&amp;J$5,'Source - Attributes'!$J:$K,2,FALSE)</f>
        <v>0</v>
      </c>
      <c r="K237">
        <f>VLOOKUP($B237&amp;K$5,'Source - Attributes'!$J:$K,2,FALSE)</f>
        <v>1.36</v>
      </c>
      <c r="L237" s="20">
        <f t="shared" si="40"/>
        <v>48706</v>
      </c>
      <c r="M237" s="15">
        <f t="shared" si="41"/>
        <v>932.09999999999991</v>
      </c>
      <c r="N237" s="66" t="str">
        <f t="shared" si="42"/>
        <v>2080</v>
      </c>
      <c r="O237" s="26">
        <f t="shared" si="47"/>
        <v>0.2</v>
      </c>
      <c r="P237" s="30">
        <f t="shared" si="48"/>
        <v>0.8</v>
      </c>
      <c r="Q237" s="20">
        <f t="shared" si="43"/>
        <v>54111.184298121829</v>
      </c>
      <c r="R237" s="15">
        <f t="shared" si="44"/>
        <v>10822.236859624367</v>
      </c>
      <c r="S237" s="15">
        <f t="shared" si="45"/>
        <v>43288.947438497467</v>
      </c>
      <c r="T237" s="20">
        <f t="shared" si="49"/>
        <v>21.78</v>
      </c>
      <c r="U237" s="15">
        <f t="shared" si="50"/>
        <v>63.16</v>
      </c>
      <c r="V237" s="15">
        <f t="shared" si="52"/>
        <v>84.94</v>
      </c>
      <c r="W237" s="13">
        <v>0</v>
      </c>
      <c r="X237" s="27">
        <f t="shared" si="51"/>
        <v>84.94</v>
      </c>
    </row>
    <row r="238" spans="1:24">
      <c r="A238" t="s">
        <v>1819</v>
      </c>
      <c r="B238" t="s">
        <v>484</v>
      </c>
      <c r="C238" t="s">
        <v>479</v>
      </c>
      <c r="D238" s="2" t="str">
        <f t="shared" si="46"/>
        <v>M</v>
      </c>
      <c r="E238" t="s">
        <v>1820</v>
      </c>
      <c r="F238">
        <f>VLOOKUP($B238&amp;F$5,'Source - Attributes'!$J:$K,2,FALSE)</f>
        <v>163</v>
      </c>
      <c r="G238">
        <f>VLOOKUP($B238&amp;G$5,'Source - Attributes'!$J:$K,2,FALSE)</f>
        <v>163</v>
      </c>
      <c r="H238">
        <f>VLOOKUP($B238&amp;H$5,'Source - Attributes'!$J:$K,2,FALSE)</f>
        <v>0</v>
      </c>
      <c r="I238">
        <v>0</v>
      </c>
      <c r="J238">
        <f>VLOOKUP($B238&amp;J$5,'Source - Attributes'!$J:$K,2,FALSE)</f>
        <v>0</v>
      </c>
      <c r="K238">
        <f>VLOOKUP($B238&amp;K$5,'Source - Attributes'!$J:$K,2,FALSE)</f>
        <v>1.25</v>
      </c>
      <c r="L238" s="20">
        <f t="shared" si="40"/>
        <v>48706</v>
      </c>
      <c r="M238" s="15">
        <f t="shared" si="41"/>
        <v>932.09999999999991</v>
      </c>
      <c r="N238" s="66" t="str">
        <f t="shared" si="42"/>
        <v>2080</v>
      </c>
      <c r="O238" s="26">
        <f t="shared" si="47"/>
        <v>0.2</v>
      </c>
      <c r="P238" s="30">
        <f t="shared" si="48"/>
        <v>0.8</v>
      </c>
      <c r="Q238" s="20">
        <f t="shared" si="43"/>
        <v>54111.184298121829</v>
      </c>
      <c r="R238" s="15">
        <f t="shared" si="44"/>
        <v>10822.236859624367</v>
      </c>
      <c r="S238" s="15">
        <f t="shared" si="45"/>
        <v>43288.947438497467</v>
      </c>
      <c r="T238" s="20">
        <f t="shared" si="49"/>
        <v>36.22</v>
      </c>
      <c r="U238" s="15">
        <f t="shared" si="50"/>
        <v>58.05</v>
      </c>
      <c r="V238" s="15">
        <f t="shared" si="52"/>
        <v>94.27</v>
      </c>
      <c r="W238" s="13">
        <v>0</v>
      </c>
      <c r="X238" s="27">
        <f t="shared" si="51"/>
        <v>94.27</v>
      </c>
    </row>
    <row r="239" spans="1:24">
      <c r="A239" t="s">
        <v>1821</v>
      </c>
      <c r="B239" t="s">
        <v>486</v>
      </c>
      <c r="C239" t="s">
        <v>479</v>
      </c>
      <c r="D239" s="2" t="str">
        <f t="shared" si="46"/>
        <v>M</v>
      </c>
      <c r="E239" t="s">
        <v>1822</v>
      </c>
      <c r="F239">
        <f>VLOOKUP($B239&amp;F$5,'Source - Attributes'!$J:$K,2,FALSE)</f>
        <v>171</v>
      </c>
      <c r="G239">
        <f>VLOOKUP($B239&amp;G$5,'Source - Attributes'!$J:$K,2,FALSE)</f>
        <v>171</v>
      </c>
      <c r="H239">
        <f>VLOOKUP($B239&amp;H$5,'Source - Attributes'!$J:$K,2,FALSE)</f>
        <v>0</v>
      </c>
      <c r="I239">
        <v>0</v>
      </c>
      <c r="J239">
        <f>VLOOKUP($B239&amp;J$5,'Source - Attributes'!$J:$K,2,FALSE)</f>
        <v>0</v>
      </c>
      <c r="K239">
        <f>VLOOKUP($B239&amp;K$5,'Source - Attributes'!$J:$K,2,FALSE)</f>
        <v>1.73</v>
      </c>
      <c r="L239" s="20">
        <f t="shared" si="40"/>
        <v>48706</v>
      </c>
      <c r="M239" s="15">
        <f t="shared" si="41"/>
        <v>932.09999999999991</v>
      </c>
      <c r="N239" s="66" t="str">
        <f t="shared" si="42"/>
        <v>2080</v>
      </c>
      <c r="O239" s="26">
        <f t="shared" si="47"/>
        <v>0.2</v>
      </c>
      <c r="P239" s="30">
        <f t="shared" si="48"/>
        <v>0.8</v>
      </c>
      <c r="Q239" s="20">
        <f t="shared" si="43"/>
        <v>54111.184298121829</v>
      </c>
      <c r="R239" s="15">
        <f t="shared" si="44"/>
        <v>10822.236859624367</v>
      </c>
      <c r="S239" s="15">
        <f t="shared" si="45"/>
        <v>43288.947438497467</v>
      </c>
      <c r="T239" s="20">
        <f t="shared" si="49"/>
        <v>38</v>
      </c>
      <c r="U239" s="15">
        <f t="shared" si="50"/>
        <v>80.349999999999994</v>
      </c>
      <c r="V239" s="15">
        <f t="shared" si="52"/>
        <v>118.35</v>
      </c>
      <c r="W239" s="13">
        <v>0</v>
      </c>
      <c r="X239" s="27">
        <f t="shared" si="51"/>
        <v>118.35</v>
      </c>
    </row>
    <row r="240" spans="1:24">
      <c r="A240" t="s">
        <v>1823</v>
      </c>
      <c r="B240" t="s">
        <v>488</v>
      </c>
      <c r="C240" t="s">
        <v>479</v>
      </c>
      <c r="D240" s="2" t="str">
        <f t="shared" si="46"/>
        <v>M</v>
      </c>
      <c r="E240" t="s">
        <v>1824</v>
      </c>
      <c r="F240">
        <f>VLOOKUP($B240&amp;F$5,'Source - Attributes'!$J:$K,2,FALSE)</f>
        <v>123</v>
      </c>
      <c r="G240">
        <f>VLOOKUP($B240&amp;G$5,'Source - Attributes'!$J:$K,2,FALSE)</f>
        <v>123</v>
      </c>
      <c r="H240">
        <f>VLOOKUP($B240&amp;H$5,'Source - Attributes'!$J:$K,2,FALSE)</f>
        <v>0</v>
      </c>
      <c r="I240">
        <v>0</v>
      </c>
      <c r="J240">
        <f>VLOOKUP($B240&amp;J$5,'Source - Attributes'!$J:$K,2,FALSE)</f>
        <v>0</v>
      </c>
      <c r="K240">
        <f>VLOOKUP($B240&amp;K$5,'Source - Attributes'!$J:$K,2,FALSE)</f>
        <v>1.36</v>
      </c>
      <c r="L240" s="20">
        <f t="shared" si="40"/>
        <v>48706</v>
      </c>
      <c r="M240" s="15">
        <f t="shared" si="41"/>
        <v>932.09999999999991</v>
      </c>
      <c r="N240" s="66" t="str">
        <f t="shared" si="42"/>
        <v>2080</v>
      </c>
      <c r="O240" s="26">
        <f t="shared" si="47"/>
        <v>0.2</v>
      </c>
      <c r="P240" s="30">
        <f t="shared" si="48"/>
        <v>0.8</v>
      </c>
      <c r="Q240" s="20">
        <f t="shared" si="43"/>
        <v>54111.184298121829</v>
      </c>
      <c r="R240" s="15">
        <f t="shared" si="44"/>
        <v>10822.236859624367</v>
      </c>
      <c r="S240" s="15">
        <f t="shared" si="45"/>
        <v>43288.947438497467</v>
      </c>
      <c r="T240" s="20">
        <f t="shared" si="49"/>
        <v>27.33</v>
      </c>
      <c r="U240" s="15">
        <f t="shared" si="50"/>
        <v>63.16</v>
      </c>
      <c r="V240" s="15">
        <f t="shared" si="52"/>
        <v>90.49</v>
      </c>
      <c r="W240" s="13">
        <v>0</v>
      </c>
      <c r="X240" s="27">
        <f t="shared" si="51"/>
        <v>90.49</v>
      </c>
    </row>
    <row r="241" spans="1:24">
      <c r="A241" t="s">
        <v>1825</v>
      </c>
      <c r="B241" t="s">
        <v>490</v>
      </c>
      <c r="C241" t="s">
        <v>479</v>
      </c>
      <c r="D241" s="2" t="str">
        <f t="shared" si="46"/>
        <v>M</v>
      </c>
      <c r="E241" t="s">
        <v>1826</v>
      </c>
      <c r="F241">
        <f>VLOOKUP($B241&amp;F$5,'Source - Attributes'!$J:$K,2,FALSE)</f>
        <v>451</v>
      </c>
      <c r="G241">
        <f>VLOOKUP($B241&amp;G$5,'Source - Attributes'!$J:$K,2,FALSE)</f>
        <v>451</v>
      </c>
      <c r="H241">
        <f>VLOOKUP($B241&amp;H$5,'Source - Attributes'!$J:$K,2,FALSE)</f>
        <v>0</v>
      </c>
      <c r="I241">
        <v>0</v>
      </c>
      <c r="J241">
        <f>VLOOKUP($B241&amp;J$5,'Source - Attributes'!$J:$K,2,FALSE)</f>
        <v>0</v>
      </c>
      <c r="K241">
        <f>VLOOKUP($B241&amp;K$5,'Source - Attributes'!$J:$K,2,FALSE)</f>
        <v>3.43</v>
      </c>
      <c r="L241" s="20">
        <f t="shared" si="40"/>
        <v>48706</v>
      </c>
      <c r="M241" s="15">
        <f t="shared" si="41"/>
        <v>932.09999999999991</v>
      </c>
      <c r="N241" s="66" t="str">
        <f t="shared" si="42"/>
        <v>2080</v>
      </c>
      <c r="O241" s="26">
        <f t="shared" si="47"/>
        <v>0.2</v>
      </c>
      <c r="P241" s="30">
        <f t="shared" si="48"/>
        <v>0.8</v>
      </c>
      <c r="Q241" s="20">
        <f t="shared" si="43"/>
        <v>54111.184298121829</v>
      </c>
      <c r="R241" s="15">
        <f t="shared" si="44"/>
        <v>10822.236859624367</v>
      </c>
      <c r="S241" s="15">
        <f t="shared" si="45"/>
        <v>43288.947438497467</v>
      </c>
      <c r="T241" s="20">
        <f t="shared" si="49"/>
        <v>100.21</v>
      </c>
      <c r="U241" s="15">
        <f t="shared" si="50"/>
        <v>159.30000000000001</v>
      </c>
      <c r="V241" s="15">
        <f t="shared" si="52"/>
        <v>259.51</v>
      </c>
      <c r="W241" s="13">
        <v>0</v>
      </c>
      <c r="X241" s="27">
        <f t="shared" si="51"/>
        <v>259.51</v>
      </c>
    </row>
    <row r="242" spans="1:24">
      <c r="A242" t="s">
        <v>1827</v>
      </c>
      <c r="B242" t="s">
        <v>492</v>
      </c>
      <c r="C242" t="s">
        <v>479</v>
      </c>
      <c r="D242" s="2" t="str">
        <f t="shared" si="46"/>
        <v>M</v>
      </c>
      <c r="E242" t="s">
        <v>1828</v>
      </c>
      <c r="F242">
        <f>VLOOKUP($B242&amp;F$5,'Source - Attributes'!$J:$K,2,FALSE)</f>
        <v>2140</v>
      </c>
      <c r="G242">
        <f>VLOOKUP($B242&amp;G$5,'Source - Attributes'!$J:$K,2,FALSE)</f>
        <v>2140</v>
      </c>
      <c r="H242">
        <f>VLOOKUP($B242&amp;H$5,'Source - Attributes'!$J:$K,2,FALSE)</f>
        <v>0</v>
      </c>
      <c r="I242">
        <v>0</v>
      </c>
      <c r="J242">
        <f>VLOOKUP($B242&amp;J$5,'Source - Attributes'!$J:$K,2,FALSE)</f>
        <v>0</v>
      </c>
      <c r="K242">
        <f>VLOOKUP($B242&amp;K$5,'Source - Attributes'!$J:$K,2,FALSE)</f>
        <v>12.07</v>
      </c>
      <c r="L242" s="20">
        <f t="shared" si="40"/>
        <v>48706</v>
      </c>
      <c r="M242" s="15">
        <f t="shared" si="41"/>
        <v>932.09999999999991</v>
      </c>
      <c r="N242" s="66" t="str">
        <f t="shared" si="42"/>
        <v>2080</v>
      </c>
      <c r="O242" s="26">
        <f t="shared" si="47"/>
        <v>0.2</v>
      </c>
      <c r="P242" s="30">
        <f t="shared" si="48"/>
        <v>0.8</v>
      </c>
      <c r="Q242" s="20">
        <f t="shared" si="43"/>
        <v>54111.184298121829</v>
      </c>
      <c r="R242" s="15">
        <f t="shared" si="44"/>
        <v>10822.236859624367</v>
      </c>
      <c r="S242" s="15">
        <f t="shared" si="45"/>
        <v>43288.947438497467</v>
      </c>
      <c r="T242" s="20">
        <f t="shared" si="49"/>
        <v>475.5</v>
      </c>
      <c r="U242" s="15">
        <f t="shared" si="50"/>
        <v>560.55999999999995</v>
      </c>
      <c r="V242" s="15">
        <f t="shared" si="52"/>
        <v>1036.06</v>
      </c>
      <c r="W242" s="13">
        <v>0</v>
      </c>
      <c r="X242" s="27">
        <f t="shared" si="51"/>
        <v>1036.06</v>
      </c>
    </row>
    <row r="243" spans="1:24">
      <c r="A243" t="s">
        <v>1829</v>
      </c>
      <c r="B243" t="s">
        <v>494</v>
      </c>
      <c r="C243" t="s">
        <v>479</v>
      </c>
      <c r="D243" s="2" t="str">
        <f t="shared" si="46"/>
        <v>M</v>
      </c>
      <c r="E243" t="s">
        <v>1830</v>
      </c>
      <c r="F243">
        <f>VLOOKUP($B243&amp;F$5,'Source - Attributes'!$J:$K,2,FALSE)</f>
        <v>337</v>
      </c>
      <c r="G243">
        <f>VLOOKUP($B243&amp;G$5,'Source - Attributes'!$J:$K,2,FALSE)</f>
        <v>337</v>
      </c>
      <c r="H243">
        <f>VLOOKUP($B243&amp;H$5,'Source - Attributes'!$J:$K,2,FALSE)</f>
        <v>0</v>
      </c>
      <c r="I243">
        <v>0</v>
      </c>
      <c r="J243">
        <f>VLOOKUP($B243&amp;J$5,'Source - Attributes'!$J:$K,2,FALSE)</f>
        <v>0</v>
      </c>
      <c r="K243">
        <f>VLOOKUP($B243&amp;K$5,'Source - Attributes'!$J:$K,2,FALSE)</f>
        <v>3.1</v>
      </c>
      <c r="L243" s="20">
        <f t="shared" si="40"/>
        <v>48706</v>
      </c>
      <c r="M243" s="15">
        <f t="shared" si="41"/>
        <v>932.09999999999991</v>
      </c>
      <c r="N243" s="66" t="str">
        <f t="shared" si="42"/>
        <v>2080</v>
      </c>
      <c r="O243" s="26">
        <f t="shared" si="47"/>
        <v>0.2</v>
      </c>
      <c r="P243" s="30">
        <f t="shared" si="48"/>
        <v>0.8</v>
      </c>
      <c r="Q243" s="20">
        <f t="shared" si="43"/>
        <v>54111.184298121829</v>
      </c>
      <c r="R243" s="15">
        <f t="shared" si="44"/>
        <v>10822.236859624367</v>
      </c>
      <c r="S243" s="15">
        <f t="shared" si="45"/>
        <v>43288.947438497467</v>
      </c>
      <c r="T243" s="20">
        <f t="shared" si="49"/>
        <v>74.88</v>
      </c>
      <c r="U243" s="15">
        <f t="shared" si="50"/>
        <v>143.97</v>
      </c>
      <c r="V243" s="15">
        <f t="shared" si="52"/>
        <v>218.85</v>
      </c>
      <c r="W243" s="13">
        <v>0</v>
      </c>
      <c r="X243" s="27">
        <f t="shared" si="51"/>
        <v>218.85</v>
      </c>
    </row>
    <row r="244" spans="1:24">
      <c r="A244" t="s">
        <v>1831</v>
      </c>
      <c r="B244" t="s">
        <v>496</v>
      </c>
      <c r="C244" t="s">
        <v>479</v>
      </c>
      <c r="D244" s="2" t="str">
        <f t="shared" si="46"/>
        <v>M</v>
      </c>
      <c r="E244" t="s">
        <v>1832</v>
      </c>
      <c r="F244">
        <f>VLOOKUP($B244&amp;F$5,'Source - Attributes'!$J:$K,2,FALSE)</f>
        <v>2253</v>
      </c>
      <c r="G244">
        <f>VLOOKUP($B244&amp;G$5,'Source - Attributes'!$J:$K,2,FALSE)</f>
        <v>2253</v>
      </c>
      <c r="H244">
        <f>VLOOKUP($B244&amp;H$5,'Source - Attributes'!$J:$K,2,FALSE)</f>
        <v>0</v>
      </c>
      <c r="I244">
        <v>0</v>
      </c>
      <c r="J244">
        <f>VLOOKUP($B244&amp;J$5,'Source - Attributes'!$J:$K,2,FALSE)</f>
        <v>0</v>
      </c>
      <c r="K244">
        <f>VLOOKUP($B244&amp;K$5,'Source - Attributes'!$J:$K,2,FALSE)</f>
        <v>12.78</v>
      </c>
      <c r="L244" s="20">
        <f t="shared" si="40"/>
        <v>48706</v>
      </c>
      <c r="M244" s="15">
        <f t="shared" si="41"/>
        <v>932.09999999999991</v>
      </c>
      <c r="N244" s="66" t="str">
        <f t="shared" si="42"/>
        <v>2080</v>
      </c>
      <c r="O244" s="26">
        <f t="shared" si="47"/>
        <v>0.2</v>
      </c>
      <c r="P244" s="30">
        <f t="shared" si="48"/>
        <v>0.8</v>
      </c>
      <c r="Q244" s="20">
        <f t="shared" si="43"/>
        <v>54111.184298121829</v>
      </c>
      <c r="R244" s="15">
        <f t="shared" si="44"/>
        <v>10822.236859624367</v>
      </c>
      <c r="S244" s="15">
        <f t="shared" si="45"/>
        <v>43288.947438497467</v>
      </c>
      <c r="T244" s="20">
        <f t="shared" si="49"/>
        <v>500.61</v>
      </c>
      <c r="U244" s="15">
        <f t="shared" si="50"/>
        <v>593.53</v>
      </c>
      <c r="V244" s="15">
        <f t="shared" si="52"/>
        <v>1094.1399999999999</v>
      </c>
      <c r="W244" s="13">
        <v>0</v>
      </c>
      <c r="X244" s="27">
        <f t="shared" si="51"/>
        <v>1094.1399999999999</v>
      </c>
    </row>
    <row r="245" spans="1:24">
      <c r="A245" t="s">
        <v>1833</v>
      </c>
      <c r="B245" t="s">
        <v>498</v>
      </c>
      <c r="C245" t="s">
        <v>479</v>
      </c>
      <c r="D245" s="2" t="str">
        <f t="shared" si="46"/>
        <v>M</v>
      </c>
      <c r="E245" t="s">
        <v>1834</v>
      </c>
      <c r="F245">
        <f>VLOOKUP($B245&amp;F$5,'Source - Attributes'!$J:$K,2,FALSE)</f>
        <v>335</v>
      </c>
      <c r="G245">
        <f>VLOOKUP($B245&amp;G$5,'Source - Attributes'!$J:$K,2,FALSE)</f>
        <v>335</v>
      </c>
      <c r="H245">
        <f>VLOOKUP($B245&amp;H$5,'Source - Attributes'!$J:$K,2,FALSE)</f>
        <v>0</v>
      </c>
      <c r="I245">
        <v>0</v>
      </c>
      <c r="J245">
        <f>VLOOKUP($B245&amp;J$5,'Source - Attributes'!$J:$K,2,FALSE)</f>
        <v>0</v>
      </c>
      <c r="K245">
        <f>VLOOKUP($B245&amp;K$5,'Source - Attributes'!$J:$K,2,FALSE)</f>
        <v>2.5499999999999998</v>
      </c>
      <c r="L245" s="20">
        <f t="shared" si="40"/>
        <v>48706</v>
      </c>
      <c r="M245" s="15">
        <f t="shared" si="41"/>
        <v>932.09999999999991</v>
      </c>
      <c r="N245" s="66" t="str">
        <f t="shared" si="42"/>
        <v>2080</v>
      </c>
      <c r="O245" s="26">
        <f t="shared" si="47"/>
        <v>0.2</v>
      </c>
      <c r="P245" s="30">
        <f t="shared" si="48"/>
        <v>0.8</v>
      </c>
      <c r="Q245" s="20">
        <f t="shared" si="43"/>
        <v>54111.184298121829</v>
      </c>
      <c r="R245" s="15">
        <f t="shared" si="44"/>
        <v>10822.236859624367</v>
      </c>
      <c r="S245" s="15">
        <f t="shared" si="45"/>
        <v>43288.947438497467</v>
      </c>
      <c r="T245" s="20">
        <f t="shared" si="49"/>
        <v>74.44</v>
      </c>
      <c r="U245" s="15">
        <f t="shared" si="50"/>
        <v>118.43</v>
      </c>
      <c r="V245" s="15">
        <f t="shared" si="52"/>
        <v>192.87</v>
      </c>
      <c r="W245" s="13">
        <v>0</v>
      </c>
      <c r="X245" s="27">
        <f t="shared" si="51"/>
        <v>192.87</v>
      </c>
    </row>
    <row r="246" spans="1:24">
      <c r="A246" t="s">
        <v>1835</v>
      </c>
      <c r="B246" t="s">
        <v>500</v>
      </c>
      <c r="C246" t="s">
        <v>479</v>
      </c>
      <c r="D246" s="2" t="str">
        <f t="shared" si="46"/>
        <v>M</v>
      </c>
      <c r="E246" t="s">
        <v>1836</v>
      </c>
      <c r="F246">
        <f>VLOOKUP($B246&amp;F$5,'Source - Attributes'!$J:$K,2,FALSE)</f>
        <v>342</v>
      </c>
      <c r="G246">
        <f>VLOOKUP($B246&amp;G$5,'Source - Attributes'!$J:$K,2,FALSE)</f>
        <v>342</v>
      </c>
      <c r="H246">
        <f>VLOOKUP($B246&amp;H$5,'Source - Attributes'!$J:$K,2,FALSE)</f>
        <v>0</v>
      </c>
      <c r="I246">
        <v>0</v>
      </c>
      <c r="J246">
        <f>VLOOKUP($B246&amp;J$5,'Source - Attributes'!$J:$K,2,FALSE)</f>
        <v>0</v>
      </c>
      <c r="K246">
        <f>VLOOKUP($B246&amp;K$5,'Source - Attributes'!$J:$K,2,FALSE)</f>
        <v>2.73</v>
      </c>
      <c r="L246" s="20">
        <f t="shared" si="40"/>
        <v>48706</v>
      </c>
      <c r="M246" s="15">
        <f t="shared" si="41"/>
        <v>932.09999999999991</v>
      </c>
      <c r="N246" s="66" t="str">
        <f t="shared" si="42"/>
        <v>2080</v>
      </c>
      <c r="O246" s="26">
        <f t="shared" si="47"/>
        <v>0.2</v>
      </c>
      <c r="P246" s="30">
        <f t="shared" si="48"/>
        <v>0.8</v>
      </c>
      <c r="Q246" s="20">
        <f t="shared" si="43"/>
        <v>54111.184298121829</v>
      </c>
      <c r="R246" s="15">
        <f t="shared" si="44"/>
        <v>10822.236859624367</v>
      </c>
      <c r="S246" s="15">
        <f t="shared" si="45"/>
        <v>43288.947438497467</v>
      </c>
      <c r="T246" s="20">
        <f t="shared" si="49"/>
        <v>75.989999999999995</v>
      </c>
      <c r="U246" s="15">
        <f t="shared" si="50"/>
        <v>126.79</v>
      </c>
      <c r="V246" s="15">
        <f t="shared" si="52"/>
        <v>202.78</v>
      </c>
      <c r="W246" s="13">
        <v>0</v>
      </c>
      <c r="X246" s="27">
        <f t="shared" si="51"/>
        <v>202.78</v>
      </c>
    </row>
    <row r="247" spans="1:24">
      <c r="A247" t="s">
        <v>1837</v>
      </c>
      <c r="B247" t="s">
        <v>502</v>
      </c>
      <c r="C247" t="s">
        <v>479</v>
      </c>
      <c r="D247" s="2" t="str">
        <f t="shared" si="46"/>
        <v>M</v>
      </c>
      <c r="E247" t="s">
        <v>1838</v>
      </c>
      <c r="F247">
        <f>VLOOKUP($B247&amp;F$5,'Source - Attributes'!$J:$K,2,FALSE)</f>
        <v>958</v>
      </c>
      <c r="G247">
        <f>VLOOKUP($B247&amp;G$5,'Source - Attributes'!$J:$K,2,FALSE)</f>
        <v>958</v>
      </c>
      <c r="H247">
        <f>VLOOKUP($B247&amp;H$5,'Source - Attributes'!$J:$K,2,FALSE)</f>
        <v>0</v>
      </c>
      <c r="I247">
        <v>0</v>
      </c>
      <c r="J247">
        <f>VLOOKUP($B247&amp;J$5,'Source - Attributes'!$J:$K,2,FALSE)</f>
        <v>0</v>
      </c>
      <c r="K247">
        <f>VLOOKUP($B247&amp;K$5,'Source - Attributes'!$J:$K,2,FALSE)</f>
        <v>8.18</v>
      </c>
      <c r="L247" s="20">
        <f t="shared" si="40"/>
        <v>48706</v>
      </c>
      <c r="M247" s="15">
        <f t="shared" si="41"/>
        <v>932.09999999999991</v>
      </c>
      <c r="N247" s="66" t="str">
        <f t="shared" si="42"/>
        <v>2080</v>
      </c>
      <c r="O247" s="26">
        <f t="shared" si="47"/>
        <v>0.2</v>
      </c>
      <c r="P247" s="30">
        <f t="shared" si="48"/>
        <v>0.8</v>
      </c>
      <c r="Q247" s="20">
        <f t="shared" si="43"/>
        <v>54111.184298121829</v>
      </c>
      <c r="R247" s="15">
        <f t="shared" si="44"/>
        <v>10822.236859624367</v>
      </c>
      <c r="S247" s="15">
        <f t="shared" si="45"/>
        <v>43288.947438497467</v>
      </c>
      <c r="T247" s="20">
        <f t="shared" si="49"/>
        <v>212.86</v>
      </c>
      <c r="U247" s="15">
        <f t="shared" si="50"/>
        <v>379.9</v>
      </c>
      <c r="V247" s="15">
        <f t="shared" si="52"/>
        <v>592.76</v>
      </c>
      <c r="W247" s="13">
        <v>0</v>
      </c>
      <c r="X247" s="27">
        <f t="shared" si="51"/>
        <v>592.76</v>
      </c>
    </row>
    <row r="248" spans="1:24">
      <c r="A248" t="s">
        <v>1839</v>
      </c>
      <c r="B248" t="s">
        <v>504</v>
      </c>
      <c r="C248" t="s">
        <v>479</v>
      </c>
      <c r="D248" s="2" t="str">
        <f t="shared" si="46"/>
        <v>M</v>
      </c>
      <c r="E248" t="s">
        <v>1840</v>
      </c>
      <c r="F248">
        <f>VLOOKUP($B248&amp;F$5,'Source - Attributes'!$J:$K,2,FALSE)</f>
        <v>131</v>
      </c>
      <c r="G248">
        <f>VLOOKUP($B248&amp;G$5,'Source - Attributes'!$J:$K,2,FALSE)</f>
        <v>131</v>
      </c>
      <c r="H248">
        <f>VLOOKUP($B248&amp;H$5,'Source - Attributes'!$J:$K,2,FALSE)</f>
        <v>0</v>
      </c>
      <c r="I248">
        <v>0</v>
      </c>
      <c r="J248">
        <f>VLOOKUP($B248&amp;J$5,'Source - Attributes'!$J:$K,2,FALSE)</f>
        <v>0</v>
      </c>
      <c r="K248">
        <f>VLOOKUP($B248&amp;K$5,'Source - Attributes'!$J:$K,2,FALSE)</f>
        <v>1.97</v>
      </c>
      <c r="L248" s="20">
        <f t="shared" si="40"/>
        <v>48706</v>
      </c>
      <c r="M248" s="15">
        <f t="shared" si="41"/>
        <v>932.09999999999991</v>
      </c>
      <c r="N248" s="66" t="str">
        <f t="shared" si="42"/>
        <v>2080</v>
      </c>
      <c r="O248" s="26">
        <f t="shared" si="47"/>
        <v>0.2</v>
      </c>
      <c r="P248" s="30">
        <f t="shared" si="48"/>
        <v>0.8</v>
      </c>
      <c r="Q248" s="20">
        <f t="shared" si="43"/>
        <v>54111.184298121829</v>
      </c>
      <c r="R248" s="15">
        <f t="shared" si="44"/>
        <v>10822.236859624367</v>
      </c>
      <c r="S248" s="15">
        <f t="shared" si="45"/>
        <v>43288.947438497467</v>
      </c>
      <c r="T248" s="20">
        <f t="shared" si="49"/>
        <v>29.11</v>
      </c>
      <c r="U248" s="15">
        <f t="shared" si="50"/>
        <v>91.49</v>
      </c>
      <c r="V248" s="15">
        <f t="shared" si="52"/>
        <v>120.6</v>
      </c>
      <c r="W248" s="13">
        <v>0</v>
      </c>
      <c r="X248" s="27">
        <f t="shared" si="51"/>
        <v>120.6</v>
      </c>
    </row>
    <row r="249" spans="1:24">
      <c r="A249" t="s">
        <v>1841</v>
      </c>
      <c r="B249" t="s">
        <v>506</v>
      </c>
      <c r="C249" t="s">
        <v>479</v>
      </c>
      <c r="D249" s="2" t="str">
        <f t="shared" si="46"/>
        <v>M</v>
      </c>
      <c r="E249" t="s">
        <v>1842</v>
      </c>
      <c r="F249">
        <f>VLOOKUP($B249&amp;F$5,'Source - Attributes'!$J:$K,2,FALSE)</f>
        <v>259</v>
      </c>
      <c r="G249">
        <f>VLOOKUP($B249&amp;G$5,'Source - Attributes'!$J:$K,2,FALSE)</f>
        <v>259</v>
      </c>
      <c r="H249">
        <f>VLOOKUP($B249&amp;H$5,'Source - Attributes'!$J:$K,2,FALSE)</f>
        <v>0</v>
      </c>
      <c r="I249">
        <v>0</v>
      </c>
      <c r="J249">
        <f>VLOOKUP($B249&amp;J$5,'Source - Attributes'!$J:$K,2,FALSE)</f>
        <v>0</v>
      </c>
      <c r="K249">
        <f>VLOOKUP($B249&amp;K$5,'Source - Attributes'!$J:$K,2,FALSE)</f>
        <v>1.8</v>
      </c>
      <c r="L249" s="20">
        <f t="shared" si="40"/>
        <v>48706</v>
      </c>
      <c r="M249" s="15">
        <f t="shared" si="41"/>
        <v>932.09999999999991</v>
      </c>
      <c r="N249" s="66" t="str">
        <f t="shared" si="42"/>
        <v>2080</v>
      </c>
      <c r="O249" s="26">
        <f t="shared" si="47"/>
        <v>0.2</v>
      </c>
      <c r="P249" s="30">
        <f t="shared" si="48"/>
        <v>0.8</v>
      </c>
      <c r="Q249" s="20">
        <f t="shared" si="43"/>
        <v>54111.184298121829</v>
      </c>
      <c r="R249" s="15">
        <f t="shared" si="44"/>
        <v>10822.236859624367</v>
      </c>
      <c r="S249" s="15">
        <f t="shared" si="45"/>
        <v>43288.947438497467</v>
      </c>
      <c r="T249" s="20">
        <f t="shared" si="49"/>
        <v>57.55</v>
      </c>
      <c r="U249" s="15">
        <f t="shared" si="50"/>
        <v>83.6</v>
      </c>
      <c r="V249" s="15">
        <f t="shared" si="52"/>
        <v>141.14999999999998</v>
      </c>
      <c r="W249" s="13">
        <v>0</v>
      </c>
      <c r="X249" s="27">
        <f t="shared" si="51"/>
        <v>141.14999999999998</v>
      </c>
    </row>
    <row r="250" spans="1:24">
      <c r="A250" t="s">
        <v>1843</v>
      </c>
      <c r="B250" t="s">
        <v>508</v>
      </c>
      <c r="C250" t="s">
        <v>479</v>
      </c>
      <c r="D250" s="2" t="str">
        <f t="shared" si="46"/>
        <v>M</v>
      </c>
      <c r="E250" t="s">
        <v>1844</v>
      </c>
      <c r="F250">
        <f>VLOOKUP($B250&amp;F$5,'Source - Attributes'!$J:$K,2,FALSE)</f>
        <v>331</v>
      </c>
      <c r="G250">
        <f>VLOOKUP($B250&amp;G$5,'Source - Attributes'!$J:$K,2,FALSE)</f>
        <v>331</v>
      </c>
      <c r="H250">
        <f>VLOOKUP($B250&amp;H$5,'Source - Attributes'!$J:$K,2,FALSE)</f>
        <v>0</v>
      </c>
      <c r="I250">
        <v>0</v>
      </c>
      <c r="J250">
        <f>VLOOKUP($B250&amp;J$5,'Source - Attributes'!$J:$K,2,FALSE)</f>
        <v>0</v>
      </c>
      <c r="K250">
        <f>VLOOKUP($B250&amp;K$5,'Source - Attributes'!$J:$K,2,FALSE)</f>
        <v>2.44</v>
      </c>
      <c r="L250" s="20">
        <f t="shared" si="40"/>
        <v>48706</v>
      </c>
      <c r="M250" s="15">
        <f t="shared" si="41"/>
        <v>932.09999999999991</v>
      </c>
      <c r="N250" s="66" t="str">
        <f t="shared" si="42"/>
        <v>2080</v>
      </c>
      <c r="O250" s="26">
        <f t="shared" si="47"/>
        <v>0.2</v>
      </c>
      <c r="P250" s="30">
        <f t="shared" si="48"/>
        <v>0.8</v>
      </c>
      <c r="Q250" s="20">
        <f t="shared" si="43"/>
        <v>54111.184298121829</v>
      </c>
      <c r="R250" s="15">
        <f t="shared" si="44"/>
        <v>10822.236859624367</v>
      </c>
      <c r="S250" s="15">
        <f t="shared" si="45"/>
        <v>43288.947438497467</v>
      </c>
      <c r="T250" s="20">
        <f t="shared" si="49"/>
        <v>73.55</v>
      </c>
      <c r="U250" s="15">
        <f t="shared" si="50"/>
        <v>113.32</v>
      </c>
      <c r="V250" s="15">
        <f t="shared" si="52"/>
        <v>186.87</v>
      </c>
      <c r="W250" s="13">
        <v>0</v>
      </c>
      <c r="X250" s="27">
        <f t="shared" si="51"/>
        <v>186.87</v>
      </c>
    </row>
    <row r="251" spans="1:24">
      <c r="A251" t="s">
        <v>1845</v>
      </c>
      <c r="B251" t="s">
        <v>510</v>
      </c>
      <c r="C251" t="s">
        <v>511</v>
      </c>
      <c r="D251" s="2" t="str">
        <f t="shared" si="46"/>
        <v>C</v>
      </c>
      <c r="E251" t="s">
        <v>1846</v>
      </c>
      <c r="F251">
        <f>VLOOKUP($B251&amp;F$5,'Source - Attributes'!$J:$K,2,FALSE)</f>
        <v>20365</v>
      </c>
      <c r="G251">
        <f>VLOOKUP($B251&amp;G$5,'Source - Attributes'!$J:$K,2,FALSE)</f>
        <v>20365</v>
      </c>
      <c r="H251">
        <f>VLOOKUP($B251&amp;H$5,'Source - Attributes'!$J:$K,2,FALSE)</f>
        <v>0</v>
      </c>
      <c r="I251">
        <v>0</v>
      </c>
      <c r="J251">
        <f>VLOOKUP($B251&amp;J$5,'Source - Attributes'!$J:$K,2,FALSE)</f>
        <v>56289</v>
      </c>
      <c r="K251">
        <f>VLOOKUP($B251&amp;K$5,'Source - Attributes'!$J:$K,2,FALSE)</f>
        <v>586.03</v>
      </c>
      <c r="L251" s="20">
        <f t="shared" si="40"/>
        <v>83658</v>
      </c>
      <c r="M251" s="15">
        <f t="shared" si="41"/>
        <v>927.43999999999994</v>
      </c>
      <c r="N251" s="66" t="str">
        <f t="shared" si="42"/>
        <v>6040</v>
      </c>
      <c r="O251" s="26">
        <f t="shared" si="47"/>
        <v>0.6</v>
      </c>
      <c r="P251" s="30">
        <f t="shared" si="48"/>
        <v>0.4</v>
      </c>
      <c r="Q251" s="20">
        <f t="shared" si="43"/>
        <v>96314.964993580172</v>
      </c>
      <c r="R251" s="15">
        <f t="shared" si="44"/>
        <v>57788.9789961481</v>
      </c>
      <c r="S251" s="15">
        <f t="shared" si="45"/>
        <v>38525.985997432072</v>
      </c>
      <c r="T251" s="20">
        <f t="shared" si="49"/>
        <v>14067.66</v>
      </c>
      <c r="U251" s="15">
        <f t="shared" si="50"/>
        <v>24343.77</v>
      </c>
      <c r="V251" s="15">
        <f t="shared" si="52"/>
        <v>38411.43</v>
      </c>
      <c r="W251" s="13">
        <v>0</v>
      </c>
      <c r="X251" s="27">
        <f t="shared" si="51"/>
        <v>38411.43</v>
      </c>
    </row>
    <row r="252" spans="1:24">
      <c r="A252" t="s">
        <v>1847</v>
      </c>
      <c r="B252" t="s">
        <v>512</v>
      </c>
      <c r="C252" t="s">
        <v>511</v>
      </c>
      <c r="D252" s="2" t="str">
        <f t="shared" si="46"/>
        <v>M</v>
      </c>
      <c r="E252" t="s">
        <v>1848</v>
      </c>
      <c r="F252">
        <f>VLOOKUP($B252&amp;F$5,'Source - Attributes'!$J:$K,2,FALSE)</f>
        <v>59604</v>
      </c>
      <c r="G252">
        <f>VLOOKUP($B252&amp;G$5,'Source - Attributes'!$J:$K,2,FALSE)</f>
        <v>59604</v>
      </c>
      <c r="H252">
        <f>VLOOKUP($B252&amp;H$5,'Source - Attributes'!$J:$K,2,FALSE)</f>
        <v>0</v>
      </c>
      <c r="I252">
        <v>0</v>
      </c>
      <c r="J252">
        <f>VLOOKUP($B252&amp;J$5,'Source - Attributes'!$J:$K,2,FALSE)</f>
        <v>0</v>
      </c>
      <c r="K252">
        <f>VLOOKUP($B252&amp;K$5,'Source - Attributes'!$J:$K,2,FALSE)</f>
        <v>320.87</v>
      </c>
      <c r="L252" s="20">
        <f t="shared" si="40"/>
        <v>83658</v>
      </c>
      <c r="M252" s="15">
        <f t="shared" si="41"/>
        <v>927.43999999999994</v>
      </c>
      <c r="N252" s="66" t="str">
        <f t="shared" si="42"/>
        <v>6040</v>
      </c>
      <c r="O252" s="26">
        <f t="shared" si="47"/>
        <v>0.6</v>
      </c>
      <c r="P252" s="30">
        <f t="shared" si="48"/>
        <v>0.4</v>
      </c>
      <c r="Q252" s="20">
        <f t="shared" si="43"/>
        <v>96314.964993580172</v>
      </c>
      <c r="R252" s="15">
        <f t="shared" si="44"/>
        <v>57788.9789961481</v>
      </c>
      <c r="S252" s="15">
        <f t="shared" si="45"/>
        <v>38525.985997432072</v>
      </c>
      <c r="T252" s="20">
        <f t="shared" si="49"/>
        <v>41173.040000000001</v>
      </c>
      <c r="U252" s="15">
        <f t="shared" si="50"/>
        <v>13328.98</v>
      </c>
      <c r="V252" s="15">
        <f t="shared" si="52"/>
        <v>54502.020000000004</v>
      </c>
      <c r="W252" s="13">
        <v>0</v>
      </c>
      <c r="X252" s="27">
        <f t="shared" si="51"/>
        <v>54502.020000000004</v>
      </c>
    </row>
    <row r="253" spans="1:24">
      <c r="A253" t="s">
        <v>1849</v>
      </c>
      <c r="B253" t="s">
        <v>514</v>
      </c>
      <c r="C253" t="s">
        <v>511</v>
      </c>
      <c r="D253" s="2" t="str">
        <f t="shared" si="46"/>
        <v>M</v>
      </c>
      <c r="E253" t="s">
        <v>1850</v>
      </c>
      <c r="F253">
        <f>VLOOKUP($B253&amp;F$5,'Source - Attributes'!$J:$K,2,FALSE)</f>
        <v>2370</v>
      </c>
      <c r="G253">
        <f>VLOOKUP($B253&amp;G$5,'Source - Attributes'!$J:$K,2,FALSE)</f>
        <v>2370</v>
      </c>
      <c r="H253">
        <f>VLOOKUP($B253&amp;H$5,'Source - Attributes'!$J:$K,2,FALSE)</f>
        <v>0</v>
      </c>
      <c r="I253">
        <v>0</v>
      </c>
      <c r="J253">
        <f>VLOOKUP($B253&amp;J$5,'Source - Attributes'!$J:$K,2,FALSE)</f>
        <v>0</v>
      </c>
      <c r="K253">
        <f>VLOOKUP($B253&amp;K$5,'Source - Attributes'!$J:$K,2,FALSE)</f>
        <v>12.68</v>
      </c>
      <c r="L253" s="20">
        <f t="shared" si="40"/>
        <v>83658</v>
      </c>
      <c r="M253" s="15">
        <f t="shared" si="41"/>
        <v>927.43999999999994</v>
      </c>
      <c r="N253" s="66" t="str">
        <f t="shared" si="42"/>
        <v>6040</v>
      </c>
      <c r="O253" s="26">
        <f t="shared" si="47"/>
        <v>0.6</v>
      </c>
      <c r="P253" s="30">
        <f t="shared" si="48"/>
        <v>0.4</v>
      </c>
      <c r="Q253" s="20">
        <f t="shared" si="43"/>
        <v>96314.964993580172</v>
      </c>
      <c r="R253" s="15">
        <f t="shared" si="44"/>
        <v>57788.9789961481</v>
      </c>
      <c r="S253" s="15">
        <f t="shared" si="45"/>
        <v>38525.985997432072</v>
      </c>
      <c r="T253" s="20">
        <f t="shared" si="49"/>
        <v>1637.14</v>
      </c>
      <c r="U253" s="15">
        <f t="shared" si="50"/>
        <v>526.73</v>
      </c>
      <c r="V253" s="15">
        <f t="shared" si="52"/>
        <v>2163.87</v>
      </c>
      <c r="W253" s="13">
        <v>0</v>
      </c>
      <c r="X253" s="27">
        <f t="shared" si="51"/>
        <v>2163.87</v>
      </c>
    </row>
    <row r="254" spans="1:24">
      <c r="A254" t="s">
        <v>1851</v>
      </c>
      <c r="B254" t="s">
        <v>516</v>
      </c>
      <c r="C254" t="s">
        <v>511</v>
      </c>
      <c r="D254" s="2" t="str">
        <f t="shared" si="46"/>
        <v>M</v>
      </c>
      <c r="E254" t="s">
        <v>1852</v>
      </c>
      <c r="F254">
        <f>VLOOKUP($B254&amp;F$5,'Source - Attributes'!$J:$K,2,FALSE)</f>
        <v>1319</v>
      </c>
      <c r="G254">
        <f>VLOOKUP($B254&amp;G$5,'Source - Attributes'!$J:$K,2,FALSE)</f>
        <v>1319</v>
      </c>
      <c r="H254">
        <f>VLOOKUP($B254&amp;H$5,'Source - Attributes'!$J:$K,2,FALSE)</f>
        <v>0</v>
      </c>
      <c r="I254">
        <v>0</v>
      </c>
      <c r="J254">
        <f>VLOOKUP($B254&amp;J$5,'Source - Attributes'!$J:$K,2,FALSE)</f>
        <v>0</v>
      </c>
      <c r="K254">
        <f>VLOOKUP($B254&amp;K$5,'Source - Attributes'!$J:$K,2,FALSE)</f>
        <v>7.86</v>
      </c>
      <c r="L254" s="20">
        <f t="shared" si="40"/>
        <v>83658</v>
      </c>
      <c r="M254" s="15">
        <f t="shared" si="41"/>
        <v>927.43999999999994</v>
      </c>
      <c r="N254" s="66" t="str">
        <f t="shared" si="42"/>
        <v>6040</v>
      </c>
      <c r="O254" s="26">
        <f t="shared" si="47"/>
        <v>0.6</v>
      </c>
      <c r="P254" s="30">
        <f t="shared" si="48"/>
        <v>0.4</v>
      </c>
      <c r="Q254" s="20">
        <f t="shared" si="43"/>
        <v>96314.964993580172</v>
      </c>
      <c r="R254" s="15">
        <f t="shared" si="44"/>
        <v>57788.9789961481</v>
      </c>
      <c r="S254" s="15">
        <f t="shared" si="45"/>
        <v>38525.985997432072</v>
      </c>
      <c r="T254" s="20">
        <f t="shared" si="49"/>
        <v>911.13</v>
      </c>
      <c r="U254" s="15">
        <f t="shared" si="50"/>
        <v>326.51</v>
      </c>
      <c r="V254" s="15">
        <f t="shared" si="52"/>
        <v>1237.6399999999999</v>
      </c>
      <c r="W254" s="13">
        <v>0</v>
      </c>
      <c r="X254" s="27">
        <f t="shared" si="51"/>
        <v>1237.6399999999999</v>
      </c>
    </row>
    <row r="255" spans="1:24">
      <c r="A255" t="s">
        <v>1853</v>
      </c>
      <c r="B255" t="s">
        <v>518</v>
      </c>
      <c r="C255" t="s">
        <v>519</v>
      </c>
      <c r="D255" s="2" t="str">
        <f t="shared" si="46"/>
        <v>C</v>
      </c>
      <c r="E255" t="s">
        <v>1854</v>
      </c>
      <c r="F255">
        <f>VLOOKUP($B255&amp;F$5,'Source - Attributes'!$J:$K,2,FALSE)</f>
        <v>14965</v>
      </c>
      <c r="G255">
        <f>VLOOKUP($B255&amp;G$5,'Source - Attributes'!$J:$K,2,FALSE)</f>
        <v>14965</v>
      </c>
      <c r="H255">
        <f>VLOOKUP($B255&amp;H$5,'Source - Attributes'!$J:$K,2,FALSE)</f>
        <v>0</v>
      </c>
      <c r="I255">
        <v>0</v>
      </c>
      <c r="J255">
        <f>VLOOKUP($B255&amp;J$5,'Source - Attributes'!$J:$K,2,FALSE)</f>
        <v>24934</v>
      </c>
      <c r="K255">
        <f>VLOOKUP($B255&amp;K$5,'Source - Attributes'!$J:$K,2,FALSE)</f>
        <v>664.23</v>
      </c>
      <c r="L255" s="20">
        <f t="shared" si="40"/>
        <v>37161</v>
      </c>
      <c r="M255" s="15">
        <f t="shared" si="41"/>
        <v>802.65</v>
      </c>
      <c r="N255" s="66" t="str">
        <f t="shared" si="42"/>
        <v>2080</v>
      </c>
      <c r="O255" s="26">
        <f t="shared" si="47"/>
        <v>0.2</v>
      </c>
      <c r="P255" s="30">
        <f t="shared" si="48"/>
        <v>0.8</v>
      </c>
      <c r="Q255" s="20">
        <f t="shared" si="43"/>
        <v>42664.061133612755</v>
      </c>
      <c r="R255" s="15">
        <f t="shared" si="44"/>
        <v>8532.8122267225517</v>
      </c>
      <c r="S255" s="15">
        <f t="shared" si="45"/>
        <v>34131.248906890207</v>
      </c>
      <c r="T255" s="20">
        <f t="shared" si="49"/>
        <v>3436.22</v>
      </c>
      <c r="U255" s="15">
        <f t="shared" si="50"/>
        <v>28245.19</v>
      </c>
      <c r="V255" s="15">
        <f t="shared" si="52"/>
        <v>31681.41</v>
      </c>
      <c r="W255" s="13">
        <v>0</v>
      </c>
      <c r="X255" s="27">
        <f t="shared" si="51"/>
        <v>31681.41</v>
      </c>
    </row>
    <row r="256" spans="1:24">
      <c r="A256" t="s">
        <v>1855</v>
      </c>
      <c r="B256" t="s">
        <v>520</v>
      </c>
      <c r="C256" t="s">
        <v>519</v>
      </c>
      <c r="D256" s="2" t="str">
        <f t="shared" si="46"/>
        <v>M</v>
      </c>
      <c r="E256" t="s">
        <v>1856</v>
      </c>
      <c r="F256">
        <f>VLOOKUP($B256&amp;F$5,'Source - Attributes'!$J:$K,2,FALSE)</f>
        <v>17022</v>
      </c>
      <c r="G256">
        <f>VLOOKUP($B256&amp;G$5,'Source - Attributes'!$J:$K,2,FALSE)</f>
        <v>17022</v>
      </c>
      <c r="H256">
        <f>VLOOKUP($B256&amp;H$5,'Source - Attributes'!$J:$K,2,FALSE)</f>
        <v>0</v>
      </c>
      <c r="I256">
        <v>0</v>
      </c>
      <c r="J256">
        <f>VLOOKUP($B256&amp;J$5,'Source - Attributes'!$J:$K,2,FALSE)</f>
        <v>0</v>
      </c>
      <c r="K256">
        <f>VLOOKUP($B256&amp;K$5,'Source - Attributes'!$J:$K,2,FALSE)</f>
        <v>97.6</v>
      </c>
      <c r="L256" s="20">
        <f t="shared" si="40"/>
        <v>37161</v>
      </c>
      <c r="M256" s="15">
        <f t="shared" si="41"/>
        <v>802.65</v>
      </c>
      <c r="N256" s="66" t="str">
        <f t="shared" si="42"/>
        <v>2080</v>
      </c>
      <c r="O256" s="26">
        <f t="shared" si="47"/>
        <v>0.2</v>
      </c>
      <c r="P256" s="30">
        <f t="shared" si="48"/>
        <v>0.8</v>
      </c>
      <c r="Q256" s="20">
        <f t="shared" si="43"/>
        <v>42664.061133612755</v>
      </c>
      <c r="R256" s="15">
        <f t="shared" si="44"/>
        <v>8532.8122267225517</v>
      </c>
      <c r="S256" s="15">
        <f t="shared" si="45"/>
        <v>34131.248906890207</v>
      </c>
      <c r="T256" s="20">
        <f t="shared" si="49"/>
        <v>3908.55</v>
      </c>
      <c r="U256" s="15">
        <f t="shared" si="50"/>
        <v>4150.26</v>
      </c>
      <c r="V256" s="15">
        <f t="shared" si="52"/>
        <v>8058.81</v>
      </c>
      <c r="W256" s="13">
        <v>0</v>
      </c>
      <c r="X256" s="27">
        <f t="shared" si="51"/>
        <v>8058.81</v>
      </c>
    </row>
    <row r="257" spans="1:24">
      <c r="A257" t="s">
        <v>1857</v>
      </c>
      <c r="B257" t="s">
        <v>522</v>
      </c>
      <c r="C257" t="s">
        <v>519</v>
      </c>
      <c r="D257" s="2" t="str">
        <f t="shared" si="46"/>
        <v>M</v>
      </c>
      <c r="E257" t="s">
        <v>1858</v>
      </c>
      <c r="F257">
        <f>VLOOKUP($B257&amp;F$5,'Source - Attributes'!$J:$K,2,FALSE)</f>
        <v>1048</v>
      </c>
      <c r="G257">
        <f>VLOOKUP($B257&amp;G$5,'Source - Attributes'!$J:$K,2,FALSE)</f>
        <v>1048</v>
      </c>
      <c r="H257">
        <f>VLOOKUP($B257&amp;H$5,'Source - Attributes'!$J:$K,2,FALSE)</f>
        <v>0</v>
      </c>
      <c r="I257">
        <v>0</v>
      </c>
      <c r="J257">
        <f>VLOOKUP($B257&amp;J$5,'Source - Attributes'!$J:$K,2,FALSE)</f>
        <v>0</v>
      </c>
      <c r="K257">
        <f>VLOOKUP($B257&amp;K$5,'Source - Attributes'!$J:$K,2,FALSE)</f>
        <v>8.7100000000000009</v>
      </c>
      <c r="L257" s="20">
        <f t="shared" si="40"/>
        <v>37161</v>
      </c>
      <c r="M257" s="15">
        <f t="shared" si="41"/>
        <v>802.65</v>
      </c>
      <c r="N257" s="66" t="str">
        <f t="shared" si="42"/>
        <v>2080</v>
      </c>
      <c r="O257" s="26">
        <f t="shared" si="47"/>
        <v>0.2</v>
      </c>
      <c r="P257" s="30">
        <f t="shared" si="48"/>
        <v>0.8</v>
      </c>
      <c r="Q257" s="20">
        <f t="shared" si="43"/>
        <v>42664.061133612755</v>
      </c>
      <c r="R257" s="15">
        <f t="shared" si="44"/>
        <v>8532.8122267225517</v>
      </c>
      <c r="S257" s="15">
        <f t="shared" si="45"/>
        <v>34131.248906890207</v>
      </c>
      <c r="T257" s="20">
        <f t="shared" si="49"/>
        <v>240.64</v>
      </c>
      <c r="U257" s="15">
        <f t="shared" si="50"/>
        <v>370.38</v>
      </c>
      <c r="V257" s="15">
        <f t="shared" si="52"/>
        <v>611.02</v>
      </c>
      <c r="W257" s="13">
        <v>0</v>
      </c>
      <c r="X257" s="27">
        <f t="shared" si="51"/>
        <v>611.02</v>
      </c>
    </row>
    <row r="258" spans="1:24">
      <c r="A258" t="s">
        <v>1859</v>
      </c>
      <c r="B258" t="s">
        <v>524</v>
      </c>
      <c r="C258" t="s">
        <v>519</v>
      </c>
      <c r="D258" s="2" t="str">
        <f t="shared" si="46"/>
        <v>M</v>
      </c>
      <c r="E258" t="s">
        <v>1860</v>
      </c>
      <c r="F258">
        <f>VLOOKUP($B258&amp;F$5,'Source - Attributes'!$J:$K,2,FALSE)</f>
        <v>1071</v>
      </c>
      <c r="G258">
        <f>VLOOKUP($B258&amp;G$5,'Source - Attributes'!$J:$K,2,FALSE)</f>
        <v>1071</v>
      </c>
      <c r="H258">
        <f>VLOOKUP($B258&amp;H$5,'Source - Attributes'!$J:$K,2,FALSE)</f>
        <v>0</v>
      </c>
      <c r="I258">
        <v>0</v>
      </c>
      <c r="J258">
        <f>VLOOKUP($B258&amp;J$5,'Source - Attributes'!$J:$K,2,FALSE)</f>
        <v>0</v>
      </c>
      <c r="K258">
        <f>VLOOKUP($B258&amp;K$5,'Source - Attributes'!$J:$K,2,FALSE)</f>
        <v>9.3000000000000007</v>
      </c>
      <c r="L258" s="20">
        <f t="shared" si="40"/>
        <v>37161</v>
      </c>
      <c r="M258" s="15">
        <f t="shared" si="41"/>
        <v>802.65</v>
      </c>
      <c r="N258" s="66" t="str">
        <f t="shared" si="42"/>
        <v>2080</v>
      </c>
      <c r="O258" s="26">
        <f t="shared" si="47"/>
        <v>0.2</v>
      </c>
      <c r="P258" s="30">
        <f t="shared" si="48"/>
        <v>0.8</v>
      </c>
      <c r="Q258" s="20">
        <f t="shared" si="43"/>
        <v>42664.061133612755</v>
      </c>
      <c r="R258" s="15">
        <f t="shared" si="44"/>
        <v>8532.8122267225517</v>
      </c>
      <c r="S258" s="15">
        <f t="shared" si="45"/>
        <v>34131.248906890207</v>
      </c>
      <c r="T258" s="20">
        <f t="shared" si="49"/>
        <v>245.92</v>
      </c>
      <c r="U258" s="15">
        <f t="shared" si="50"/>
        <v>395.47</v>
      </c>
      <c r="V258" s="15">
        <f t="shared" si="52"/>
        <v>641.39</v>
      </c>
      <c r="W258" s="13">
        <v>0</v>
      </c>
      <c r="X258" s="27">
        <f t="shared" si="51"/>
        <v>641.39</v>
      </c>
    </row>
    <row r="259" spans="1:24">
      <c r="A259" t="s">
        <v>1861</v>
      </c>
      <c r="B259" t="s">
        <v>526</v>
      </c>
      <c r="C259" t="s">
        <v>519</v>
      </c>
      <c r="D259" s="2" t="str">
        <f t="shared" si="46"/>
        <v>M</v>
      </c>
      <c r="E259" t="s">
        <v>1862</v>
      </c>
      <c r="F259">
        <f>VLOOKUP($B259&amp;F$5,'Source - Attributes'!$J:$K,2,FALSE)</f>
        <v>111</v>
      </c>
      <c r="G259">
        <f>VLOOKUP($B259&amp;G$5,'Source - Attributes'!$J:$K,2,FALSE)</f>
        <v>111</v>
      </c>
      <c r="H259">
        <f>VLOOKUP($B259&amp;H$5,'Source - Attributes'!$J:$K,2,FALSE)</f>
        <v>0</v>
      </c>
      <c r="I259">
        <v>0</v>
      </c>
      <c r="J259">
        <f>VLOOKUP($B259&amp;J$5,'Source - Attributes'!$J:$K,2,FALSE)</f>
        <v>0</v>
      </c>
      <c r="K259">
        <f>VLOOKUP($B259&amp;K$5,'Source - Attributes'!$J:$K,2,FALSE)</f>
        <v>1.72</v>
      </c>
      <c r="L259" s="20">
        <f t="shared" si="40"/>
        <v>37161</v>
      </c>
      <c r="M259" s="15">
        <f t="shared" si="41"/>
        <v>802.65</v>
      </c>
      <c r="N259" s="66" t="str">
        <f t="shared" si="42"/>
        <v>2080</v>
      </c>
      <c r="O259" s="26">
        <f t="shared" si="47"/>
        <v>0.2</v>
      </c>
      <c r="P259" s="30">
        <f t="shared" si="48"/>
        <v>0.8</v>
      </c>
      <c r="Q259" s="20">
        <f t="shared" si="43"/>
        <v>42664.061133612755</v>
      </c>
      <c r="R259" s="15">
        <f t="shared" si="44"/>
        <v>8532.8122267225517</v>
      </c>
      <c r="S259" s="15">
        <f t="shared" si="45"/>
        <v>34131.248906890207</v>
      </c>
      <c r="T259" s="20">
        <f t="shared" si="49"/>
        <v>25.49</v>
      </c>
      <c r="U259" s="15">
        <f t="shared" si="50"/>
        <v>73.14</v>
      </c>
      <c r="V259" s="15">
        <f t="shared" si="52"/>
        <v>98.63</v>
      </c>
      <c r="W259" s="13">
        <v>0</v>
      </c>
      <c r="X259" s="27">
        <f t="shared" si="51"/>
        <v>98.63</v>
      </c>
    </row>
    <row r="260" spans="1:24">
      <c r="A260" t="s">
        <v>1863</v>
      </c>
      <c r="B260" t="s">
        <v>528</v>
      </c>
      <c r="C260" t="s">
        <v>519</v>
      </c>
      <c r="D260" s="2" t="str">
        <f t="shared" si="46"/>
        <v>M</v>
      </c>
      <c r="E260" t="s">
        <v>1864</v>
      </c>
      <c r="F260">
        <f>VLOOKUP($B260&amp;F$5,'Source - Attributes'!$J:$K,2,FALSE)</f>
        <v>1762</v>
      </c>
      <c r="G260">
        <f>VLOOKUP($B260&amp;G$5,'Source - Attributes'!$J:$K,2,FALSE)</f>
        <v>1762</v>
      </c>
      <c r="H260">
        <f>VLOOKUP($B260&amp;H$5,'Source - Attributes'!$J:$K,2,FALSE)</f>
        <v>0</v>
      </c>
      <c r="I260">
        <v>0</v>
      </c>
      <c r="J260">
        <f>VLOOKUP($B260&amp;J$5,'Source - Attributes'!$J:$K,2,FALSE)</f>
        <v>0</v>
      </c>
      <c r="K260">
        <f>VLOOKUP($B260&amp;K$5,'Source - Attributes'!$J:$K,2,FALSE)</f>
        <v>12.66</v>
      </c>
      <c r="L260" s="20">
        <f t="shared" si="40"/>
        <v>37161</v>
      </c>
      <c r="M260" s="15">
        <f t="shared" si="41"/>
        <v>802.65</v>
      </c>
      <c r="N260" s="66" t="str">
        <f t="shared" si="42"/>
        <v>2080</v>
      </c>
      <c r="O260" s="26">
        <f t="shared" si="47"/>
        <v>0.2</v>
      </c>
      <c r="P260" s="30">
        <f t="shared" si="48"/>
        <v>0.8</v>
      </c>
      <c r="Q260" s="20">
        <f t="shared" si="43"/>
        <v>42664.061133612755</v>
      </c>
      <c r="R260" s="15">
        <f t="shared" si="44"/>
        <v>8532.8122267225517</v>
      </c>
      <c r="S260" s="15">
        <f t="shared" si="45"/>
        <v>34131.248906890207</v>
      </c>
      <c r="T260" s="20">
        <f t="shared" si="49"/>
        <v>404.59</v>
      </c>
      <c r="U260" s="15">
        <f t="shared" si="50"/>
        <v>538.34</v>
      </c>
      <c r="V260" s="15">
        <f t="shared" si="52"/>
        <v>942.93000000000006</v>
      </c>
      <c r="W260" s="13">
        <v>0</v>
      </c>
      <c r="X260" s="27">
        <f t="shared" si="51"/>
        <v>942.93000000000006</v>
      </c>
    </row>
    <row r="261" spans="1:24">
      <c r="A261" t="s">
        <v>1865</v>
      </c>
      <c r="B261" t="s">
        <v>530</v>
      </c>
      <c r="C261" t="s">
        <v>519</v>
      </c>
      <c r="D261" s="2" t="str">
        <f t="shared" si="46"/>
        <v>M</v>
      </c>
      <c r="E261" t="s">
        <v>1866</v>
      </c>
      <c r="F261">
        <f>VLOOKUP($B261&amp;F$5,'Source - Attributes'!$J:$K,2,FALSE)</f>
        <v>1182</v>
      </c>
      <c r="G261">
        <f>VLOOKUP($B261&amp;G$5,'Source - Attributes'!$J:$K,2,FALSE)</f>
        <v>1182</v>
      </c>
      <c r="H261">
        <f>VLOOKUP($B261&amp;H$5,'Source - Attributes'!$J:$K,2,FALSE)</f>
        <v>0</v>
      </c>
      <c r="I261">
        <v>0</v>
      </c>
      <c r="J261">
        <f>VLOOKUP($B261&amp;J$5,'Source - Attributes'!$J:$K,2,FALSE)</f>
        <v>0</v>
      </c>
      <c r="K261">
        <f>VLOOKUP($B261&amp;K$5,'Source - Attributes'!$J:$K,2,FALSE)</f>
        <v>8.43</v>
      </c>
      <c r="L261" s="20">
        <f t="shared" si="40"/>
        <v>37161</v>
      </c>
      <c r="M261" s="15">
        <f t="shared" si="41"/>
        <v>802.65</v>
      </c>
      <c r="N261" s="66" t="str">
        <f t="shared" si="42"/>
        <v>2080</v>
      </c>
      <c r="O261" s="26">
        <f t="shared" si="47"/>
        <v>0.2</v>
      </c>
      <c r="P261" s="30">
        <f t="shared" si="48"/>
        <v>0.8</v>
      </c>
      <c r="Q261" s="20">
        <f t="shared" si="43"/>
        <v>42664.061133612755</v>
      </c>
      <c r="R261" s="15">
        <f t="shared" si="44"/>
        <v>8532.8122267225517</v>
      </c>
      <c r="S261" s="15">
        <f t="shared" si="45"/>
        <v>34131.248906890207</v>
      </c>
      <c r="T261" s="20">
        <f t="shared" si="49"/>
        <v>271.41000000000003</v>
      </c>
      <c r="U261" s="15">
        <f t="shared" si="50"/>
        <v>358.47</v>
      </c>
      <c r="V261" s="15">
        <f t="shared" si="52"/>
        <v>629.88000000000011</v>
      </c>
      <c r="W261" s="13">
        <v>0</v>
      </c>
      <c r="X261" s="27">
        <f t="shared" si="51"/>
        <v>629.88000000000011</v>
      </c>
    </row>
    <row r="262" spans="1:24">
      <c r="A262" t="s">
        <v>1867</v>
      </c>
      <c r="B262" t="s">
        <v>532</v>
      </c>
      <c r="C262" t="s">
        <v>533</v>
      </c>
      <c r="D262" s="2" t="str">
        <f t="shared" si="46"/>
        <v>C</v>
      </c>
      <c r="E262" t="s">
        <v>1868</v>
      </c>
      <c r="F262">
        <f>VLOOKUP($B262&amp;F$5,'Source - Attributes'!$J:$K,2,FALSE)</f>
        <v>19690</v>
      </c>
      <c r="G262">
        <f>VLOOKUP($B262&amp;G$5,'Source - Attributes'!$J:$K,2,FALSE)</f>
        <v>19690</v>
      </c>
      <c r="H262">
        <f>VLOOKUP($B262&amp;H$5,'Source - Attributes'!$J:$K,2,FALSE)</f>
        <v>0</v>
      </c>
      <c r="I262">
        <v>0</v>
      </c>
      <c r="J262">
        <f>VLOOKUP($B262&amp;J$5,'Source - Attributes'!$J:$K,2,FALSE)</f>
        <v>31347</v>
      </c>
      <c r="K262">
        <f>VLOOKUP($B262&amp;K$5,'Source - Attributes'!$J:$K,2,FALSE)</f>
        <v>731.39</v>
      </c>
      <c r="L262" s="20">
        <f t="shared" ref="L262:L325" si="53">SUMIFS(G:G,C:C,C262)+SUMIFS(I:I,C:C,C262)</f>
        <v>46428</v>
      </c>
      <c r="M262" s="15">
        <f t="shared" ref="M262:M325" si="54">SUMIFS(K:K,C:C,C262)</f>
        <v>874.92</v>
      </c>
      <c r="N262" s="66" t="str">
        <f t="shared" ref="N262:N325" si="55">IF(L262&gt;49999,"6040","2080")</f>
        <v>2080</v>
      </c>
      <c r="O262" s="26">
        <f t="shared" si="47"/>
        <v>0.2</v>
      </c>
      <c r="P262" s="30">
        <f t="shared" si="48"/>
        <v>0.8</v>
      </c>
      <c r="Q262" s="20">
        <f t="shared" ref="Q262:Q325" si="56">IF(D262="C",J262/$J$4*$B$1,Q261)</f>
        <v>53637.215222401494</v>
      </c>
      <c r="R262" s="15">
        <f t="shared" ref="R262:R325" si="57">Q262*O262</f>
        <v>10727.4430444803</v>
      </c>
      <c r="S262" s="15">
        <f t="shared" ref="S262:S325" si="58">+Q262*P262</f>
        <v>42909.772177921201</v>
      </c>
      <c r="T262" s="20">
        <f t="shared" si="49"/>
        <v>4549.4799999999996</v>
      </c>
      <c r="U262" s="15">
        <f t="shared" si="50"/>
        <v>35870.449999999997</v>
      </c>
      <c r="V262" s="15">
        <f t="shared" si="52"/>
        <v>40419.929999999993</v>
      </c>
      <c r="W262" s="13">
        <v>0</v>
      </c>
      <c r="X262" s="27">
        <f t="shared" si="51"/>
        <v>40419.929999999993</v>
      </c>
    </row>
    <row r="263" spans="1:24">
      <c r="A263" t="s">
        <v>1869</v>
      </c>
      <c r="B263" t="s">
        <v>534</v>
      </c>
      <c r="C263" t="s">
        <v>533</v>
      </c>
      <c r="D263" s="2" t="str">
        <f t="shared" ref="D263:D326" si="59">LEFT(E263,1)</f>
        <v>M</v>
      </c>
      <c r="E263" t="s">
        <v>1870</v>
      </c>
      <c r="F263">
        <f>VLOOKUP($B263&amp;F$5,'Source - Attributes'!$J:$K,2,FALSE)</f>
        <v>21569</v>
      </c>
      <c r="G263">
        <f>VLOOKUP($B263&amp;G$5,'Source - Attributes'!$J:$K,2,FALSE)</f>
        <v>21569</v>
      </c>
      <c r="H263">
        <f>VLOOKUP($B263&amp;H$5,'Source - Attributes'!$J:$K,2,FALSE)</f>
        <v>0</v>
      </c>
      <c r="I263">
        <v>0</v>
      </c>
      <c r="J263">
        <f>VLOOKUP($B263&amp;J$5,'Source - Attributes'!$J:$K,2,FALSE)</f>
        <v>0</v>
      </c>
      <c r="K263">
        <f>VLOOKUP($B263&amp;K$5,'Source - Attributes'!$J:$K,2,FALSE)</f>
        <v>110.45</v>
      </c>
      <c r="L263" s="20">
        <f t="shared" si="53"/>
        <v>46428</v>
      </c>
      <c r="M263" s="15">
        <f t="shared" si="54"/>
        <v>874.92</v>
      </c>
      <c r="N263" s="66" t="str">
        <f t="shared" si="55"/>
        <v>2080</v>
      </c>
      <c r="O263" s="26">
        <f t="shared" ref="O263:O326" si="60">LEFT(N263,2)/100</f>
        <v>0.2</v>
      </c>
      <c r="P263" s="30">
        <f t="shared" ref="P263:P326" si="61">RIGHT(N263,2)/100</f>
        <v>0.8</v>
      </c>
      <c r="Q263" s="20">
        <f t="shared" si="56"/>
        <v>53637.215222401494</v>
      </c>
      <c r="R263" s="15">
        <f t="shared" si="57"/>
        <v>10727.4430444803</v>
      </c>
      <c r="S263" s="15">
        <f t="shared" si="58"/>
        <v>42909.772177921201</v>
      </c>
      <c r="T263" s="20">
        <f t="shared" ref="T263:T326" si="62">ROUND(+R263*(G263+I263)/L263,2)</f>
        <v>4983.6400000000003</v>
      </c>
      <c r="U263" s="15">
        <f t="shared" ref="U263:U326" si="63">ROUND(+S263*K263/M263,2)</f>
        <v>5416.93</v>
      </c>
      <c r="V263" s="15">
        <f t="shared" si="52"/>
        <v>10400.57</v>
      </c>
      <c r="W263" s="13">
        <v>0</v>
      </c>
      <c r="X263" s="27">
        <f t="shared" ref="X263:X326" si="64">+V263+W263</f>
        <v>10400.57</v>
      </c>
    </row>
    <row r="264" spans="1:24">
      <c r="A264" t="s">
        <v>1871</v>
      </c>
      <c r="B264" t="s">
        <v>536</v>
      </c>
      <c r="C264" t="s">
        <v>533</v>
      </c>
      <c r="D264" s="2" t="str">
        <f t="shared" si="59"/>
        <v>M</v>
      </c>
      <c r="E264" t="s">
        <v>1872</v>
      </c>
      <c r="F264">
        <f>VLOOKUP($B264&amp;F$5,'Source - Attributes'!$J:$K,2,FALSE)</f>
        <v>3025</v>
      </c>
      <c r="G264">
        <f>VLOOKUP($B264&amp;G$5,'Source - Attributes'!$J:$K,2,FALSE)</f>
        <v>3025</v>
      </c>
      <c r="H264">
        <f>VLOOKUP($B264&amp;H$5,'Source - Attributes'!$J:$K,2,FALSE)</f>
        <v>0</v>
      </c>
      <c r="I264">
        <v>0</v>
      </c>
      <c r="J264">
        <f>VLOOKUP($B264&amp;J$5,'Source - Attributes'!$J:$K,2,FALSE)</f>
        <v>0</v>
      </c>
      <c r="K264">
        <f>VLOOKUP($B264&amp;K$5,'Source - Attributes'!$J:$K,2,FALSE)</f>
        <v>15.61</v>
      </c>
      <c r="L264" s="20">
        <f t="shared" si="53"/>
        <v>46428</v>
      </c>
      <c r="M264" s="15">
        <f t="shared" si="54"/>
        <v>874.92</v>
      </c>
      <c r="N264" s="66" t="str">
        <f t="shared" si="55"/>
        <v>2080</v>
      </c>
      <c r="O264" s="26">
        <f t="shared" si="60"/>
        <v>0.2</v>
      </c>
      <c r="P264" s="30">
        <f t="shared" si="61"/>
        <v>0.8</v>
      </c>
      <c r="Q264" s="20">
        <f t="shared" si="56"/>
        <v>53637.215222401494</v>
      </c>
      <c r="R264" s="15">
        <f t="shared" si="57"/>
        <v>10727.4430444803</v>
      </c>
      <c r="S264" s="15">
        <f t="shared" si="58"/>
        <v>42909.772177921201</v>
      </c>
      <c r="T264" s="20">
        <f t="shared" si="62"/>
        <v>698.94</v>
      </c>
      <c r="U264" s="15">
        <f t="shared" si="63"/>
        <v>765.58</v>
      </c>
      <c r="V264" s="15">
        <f t="shared" si="52"/>
        <v>1464.52</v>
      </c>
      <c r="W264" s="13">
        <v>0</v>
      </c>
      <c r="X264" s="27">
        <f t="shared" si="64"/>
        <v>1464.52</v>
      </c>
    </row>
    <row r="265" spans="1:24">
      <c r="A265" t="s">
        <v>1873</v>
      </c>
      <c r="B265" t="s">
        <v>538</v>
      </c>
      <c r="C265" t="s">
        <v>533</v>
      </c>
      <c r="D265" s="2" t="str">
        <f t="shared" si="59"/>
        <v>M</v>
      </c>
      <c r="E265" t="s">
        <v>1874</v>
      </c>
      <c r="F265">
        <f>VLOOKUP($B265&amp;F$5,'Source - Attributes'!$J:$K,2,FALSE)</f>
        <v>1509</v>
      </c>
      <c r="G265">
        <f>VLOOKUP($B265&amp;G$5,'Source - Attributes'!$J:$K,2,FALSE)</f>
        <v>1509</v>
      </c>
      <c r="H265">
        <f>VLOOKUP($B265&amp;H$5,'Source - Attributes'!$J:$K,2,FALSE)</f>
        <v>0</v>
      </c>
      <c r="I265">
        <v>0</v>
      </c>
      <c r="J265">
        <f>VLOOKUP($B265&amp;J$5,'Source - Attributes'!$J:$K,2,FALSE)</f>
        <v>0</v>
      </c>
      <c r="K265">
        <f>VLOOKUP($B265&amp;K$5,'Source - Attributes'!$J:$K,2,FALSE)</f>
        <v>12.31</v>
      </c>
      <c r="L265" s="20">
        <f t="shared" si="53"/>
        <v>46428</v>
      </c>
      <c r="M265" s="15">
        <f t="shared" si="54"/>
        <v>874.92</v>
      </c>
      <c r="N265" s="66" t="str">
        <f t="shared" si="55"/>
        <v>2080</v>
      </c>
      <c r="O265" s="26">
        <f t="shared" si="60"/>
        <v>0.2</v>
      </c>
      <c r="P265" s="30">
        <f t="shared" si="61"/>
        <v>0.8</v>
      </c>
      <c r="Q265" s="20">
        <f t="shared" si="56"/>
        <v>53637.215222401494</v>
      </c>
      <c r="R265" s="15">
        <f t="shared" si="57"/>
        <v>10727.4430444803</v>
      </c>
      <c r="S265" s="15">
        <f t="shared" si="58"/>
        <v>42909.772177921201</v>
      </c>
      <c r="T265" s="20">
        <f t="shared" si="62"/>
        <v>348.66</v>
      </c>
      <c r="U265" s="15">
        <f t="shared" si="63"/>
        <v>603.73</v>
      </c>
      <c r="V265" s="15">
        <f t="shared" si="52"/>
        <v>952.3900000000001</v>
      </c>
      <c r="W265" s="13">
        <v>0</v>
      </c>
      <c r="X265" s="27">
        <f t="shared" si="64"/>
        <v>952.3900000000001</v>
      </c>
    </row>
    <row r="266" spans="1:24">
      <c r="A266" t="s">
        <v>1875</v>
      </c>
      <c r="B266" t="s">
        <v>540</v>
      </c>
      <c r="C266" t="s">
        <v>533</v>
      </c>
      <c r="D266" s="2" t="str">
        <f t="shared" si="59"/>
        <v>M</v>
      </c>
      <c r="E266" t="s">
        <v>1876</v>
      </c>
      <c r="F266">
        <f>VLOOKUP($B266&amp;F$5,'Source - Attributes'!$J:$K,2,FALSE)</f>
        <v>635</v>
      </c>
      <c r="G266">
        <f>VLOOKUP($B266&amp;G$5,'Source - Attributes'!$J:$K,2,FALSE)</f>
        <v>635</v>
      </c>
      <c r="H266">
        <f>VLOOKUP($B266&amp;H$5,'Source - Attributes'!$J:$K,2,FALSE)</f>
        <v>0</v>
      </c>
      <c r="I266">
        <v>0</v>
      </c>
      <c r="J266">
        <f>VLOOKUP($B266&amp;J$5,'Source - Attributes'!$J:$K,2,FALSE)</f>
        <v>0</v>
      </c>
      <c r="K266">
        <f>VLOOKUP($B266&amp;K$5,'Source - Attributes'!$J:$K,2,FALSE)</f>
        <v>5.16</v>
      </c>
      <c r="L266" s="20">
        <f t="shared" si="53"/>
        <v>46428</v>
      </c>
      <c r="M266" s="15">
        <f t="shared" si="54"/>
        <v>874.92</v>
      </c>
      <c r="N266" s="66" t="str">
        <f t="shared" si="55"/>
        <v>2080</v>
      </c>
      <c r="O266" s="26">
        <f t="shared" si="60"/>
        <v>0.2</v>
      </c>
      <c r="P266" s="30">
        <f t="shared" si="61"/>
        <v>0.8</v>
      </c>
      <c r="Q266" s="20">
        <f t="shared" si="56"/>
        <v>53637.215222401494</v>
      </c>
      <c r="R266" s="15">
        <f t="shared" si="57"/>
        <v>10727.4430444803</v>
      </c>
      <c r="S266" s="15">
        <f t="shared" si="58"/>
        <v>42909.772177921201</v>
      </c>
      <c r="T266" s="20">
        <f t="shared" si="62"/>
        <v>146.72</v>
      </c>
      <c r="U266" s="15">
        <f t="shared" si="63"/>
        <v>253.07</v>
      </c>
      <c r="V266" s="15">
        <f t="shared" ref="V266:V329" si="65">+T266+U266</f>
        <v>399.78999999999996</v>
      </c>
      <c r="W266" s="13">
        <v>0</v>
      </c>
      <c r="X266" s="27">
        <f t="shared" si="64"/>
        <v>399.78999999999996</v>
      </c>
    </row>
    <row r="267" spans="1:24">
      <c r="A267" t="s">
        <v>1877</v>
      </c>
      <c r="B267" t="s">
        <v>542</v>
      </c>
      <c r="C267" t="s">
        <v>543</v>
      </c>
      <c r="D267" s="2" t="str">
        <f t="shared" si="59"/>
        <v>C</v>
      </c>
      <c r="E267" t="s">
        <v>1878</v>
      </c>
      <c r="F267">
        <f>VLOOKUP($B267&amp;F$5,'Source - Attributes'!$J:$K,2,FALSE)</f>
        <v>20757</v>
      </c>
      <c r="G267">
        <f>VLOOKUP($B267&amp;G$5,'Source - Attributes'!$J:$K,2,FALSE)</f>
        <v>20757</v>
      </c>
      <c r="H267">
        <f>VLOOKUP($B267&amp;H$5,'Source - Attributes'!$J:$K,2,FALSE)</f>
        <v>0</v>
      </c>
      <c r="I267">
        <v>0</v>
      </c>
      <c r="J267">
        <f>VLOOKUP($B267&amp;J$5,'Source - Attributes'!$J:$K,2,FALSE)</f>
        <v>24370</v>
      </c>
      <c r="K267">
        <f>VLOOKUP($B267&amp;K$5,'Source - Attributes'!$J:$K,2,FALSE)</f>
        <v>927.43</v>
      </c>
      <c r="L267" s="20">
        <f t="shared" si="53"/>
        <v>32918</v>
      </c>
      <c r="M267" s="15">
        <f t="shared" si="54"/>
        <v>1021.38</v>
      </c>
      <c r="N267" s="66" t="str">
        <f t="shared" si="55"/>
        <v>2080</v>
      </c>
      <c r="O267" s="26">
        <f t="shared" si="60"/>
        <v>0.2</v>
      </c>
      <c r="P267" s="30">
        <f t="shared" si="61"/>
        <v>0.8</v>
      </c>
      <c r="Q267" s="20">
        <f t="shared" si="56"/>
        <v>41699.012185214677</v>
      </c>
      <c r="R267" s="15">
        <f t="shared" si="57"/>
        <v>8339.8024370429357</v>
      </c>
      <c r="S267" s="15">
        <f t="shared" si="58"/>
        <v>33359.209748171743</v>
      </c>
      <c r="T267" s="20">
        <f t="shared" si="62"/>
        <v>5258.8</v>
      </c>
      <c r="U267" s="15">
        <f t="shared" si="63"/>
        <v>30290.720000000001</v>
      </c>
      <c r="V267" s="15">
        <f t="shared" si="65"/>
        <v>35549.520000000004</v>
      </c>
      <c r="W267" s="13">
        <v>0</v>
      </c>
      <c r="X267" s="27">
        <f t="shared" si="64"/>
        <v>35549.520000000004</v>
      </c>
    </row>
    <row r="268" spans="1:24">
      <c r="A268" t="s">
        <v>1879</v>
      </c>
      <c r="B268" t="s">
        <v>544</v>
      </c>
      <c r="C268" t="s">
        <v>543</v>
      </c>
      <c r="D268" s="2" t="str">
        <f t="shared" si="59"/>
        <v>M</v>
      </c>
      <c r="E268" t="s">
        <v>1880</v>
      </c>
      <c r="F268">
        <f>VLOOKUP($B268&amp;F$5,'Source - Attributes'!$J:$K,2,FALSE)</f>
        <v>5733</v>
      </c>
      <c r="G268">
        <f>VLOOKUP($B268&amp;G$5,'Source - Attributes'!$J:$K,2,FALSE)</f>
        <v>5733</v>
      </c>
      <c r="H268">
        <f>VLOOKUP($B268&amp;H$5,'Source - Attributes'!$J:$K,2,FALSE)</f>
        <v>0</v>
      </c>
      <c r="I268">
        <v>0</v>
      </c>
      <c r="J268">
        <f>VLOOKUP($B268&amp;J$5,'Source - Attributes'!$J:$K,2,FALSE)</f>
        <v>0</v>
      </c>
      <c r="K268">
        <f>VLOOKUP($B268&amp;K$5,'Source - Attributes'!$J:$K,2,FALSE)</f>
        <v>41.78</v>
      </c>
      <c r="L268" s="20">
        <f t="shared" si="53"/>
        <v>32918</v>
      </c>
      <c r="M268" s="15">
        <f t="shared" si="54"/>
        <v>1021.38</v>
      </c>
      <c r="N268" s="66" t="str">
        <f t="shared" si="55"/>
        <v>2080</v>
      </c>
      <c r="O268" s="26">
        <f t="shared" si="60"/>
        <v>0.2</v>
      </c>
      <c r="P268" s="30">
        <f t="shared" si="61"/>
        <v>0.8</v>
      </c>
      <c r="Q268" s="20">
        <f t="shared" si="56"/>
        <v>41699.012185214677</v>
      </c>
      <c r="R268" s="15">
        <f t="shared" si="57"/>
        <v>8339.8024370429357</v>
      </c>
      <c r="S268" s="15">
        <f t="shared" si="58"/>
        <v>33359.209748171743</v>
      </c>
      <c r="T268" s="20">
        <f t="shared" si="62"/>
        <v>1452.46</v>
      </c>
      <c r="U268" s="15">
        <f t="shared" si="63"/>
        <v>1364.57</v>
      </c>
      <c r="V268" s="15">
        <f t="shared" si="65"/>
        <v>2817.0299999999997</v>
      </c>
      <c r="W268" s="13">
        <v>0</v>
      </c>
      <c r="X268" s="27">
        <f t="shared" si="64"/>
        <v>2817.0299999999997</v>
      </c>
    </row>
    <row r="269" spans="1:24">
      <c r="A269" t="s">
        <v>1881</v>
      </c>
      <c r="B269" t="s">
        <v>546</v>
      </c>
      <c r="C269" t="s">
        <v>543</v>
      </c>
      <c r="D269" s="2" t="str">
        <f t="shared" si="59"/>
        <v>M</v>
      </c>
      <c r="E269" t="s">
        <v>1882</v>
      </c>
      <c r="F269">
        <f>VLOOKUP($B269&amp;F$5,'Source - Attributes'!$J:$K,2,FALSE)</f>
        <v>4168</v>
      </c>
      <c r="G269">
        <f>VLOOKUP($B269&amp;G$5,'Source - Attributes'!$J:$K,2,FALSE)</f>
        <v>4168</v>
      </c>
      <c r="H269">
        <f>VLOOKUP($B269&amp;H$5,'Source - Attributes'!$J:$K,2,FALSE)</f>
        <v>0</v>
      </c>
      <c r="I269">
        <v>0</v>
      </c>
      <c r="J269">
        <f>VLOOKUP($B269&amp;J$5,'Source - Attributes'!$J:$K,2,FALSE)</f>
        <v>0</v>
      </c>
      <c r="K269">
        <f>VLOOKUP($B269&amp;K$5,'Source - Attributes'!$J:$K,2,FALSE)</f>
        <v>30.23</v>
      </c>
      <c r="L269" s="20">
        <f t="shared" si="53"/>
        <v>32918</v>
      </c>
      <c r="M269" s="15">
        <f t="shared" si="54"/>
        <v>1021.38</v>
      </c>
      <c r="N269" s="66" t="str">
        <f t="shared" si="55"/>
        <v>2080</v>
      </c>
      <c r="O269" s="26">
        <f t="shared" si="60"/>
        <v>0.2</v>
      </c>
      <c r="P269" s="30">
        <f t="shared" si="61"/>
        <v>0.8</v>
      </c>
      <c r="Q269" s="20">
        <f t="shared" si="56"/>
        <v>41699.012185214677</v>
      </c>
      <c r="R269" s="15">
        <f t="shared" si="57"/>
        <v>8339.8024370429357</v>
      </c>
      <c r="S269" s="15">
        <f t="shared" si="58"/>
        <v>33359.209748171743</v>
      </c>
      <c r="T269" s="20">
        <f t="shared" si="62"/>
        <v>1055.97</v>
      </c>
      <c r="U269" s="15">
        <f t="shared" si="63"/>
        <v>987.34</v>
      </c>
      <c r="V269" s="15">
        <f t="shared" si="65"/>
        <v>2043.31</v>
      </c>
      <c r="W269" s="13">
        <v>0</v>
      </c>
      <c r="X269" s="27">
        <f t="shared" si="64"/>
        <v>2043.31</v>
      </c>
    </row>
    <row r="270" spans="1:24">
      <c r="A270" t="s">
        <v>1883</v>
      </c>
      <c r="B270" t="s">
        <v>548</v>
      </c>
      <c r="C270" t="s">
        <v>543</v>
      </c>
      <c r="D270" s="2" t="str">
        <f t="shared" si="59"/>
        <v>M</v>
      </c>
      <c r="E270" t="s">
        <v>1884</v>
      </c>
      <c r="F270">
        <f>VLOOKUP($B270&amp;F$5,'Source - Attributes'!$J:$K,2,FALSE)</f>
        <v>1356</v>
      </c>
      <c r="G270">
        <f>VLOOKUP($B270&amp;G$5,'Source - Attributes'!$J:$K,2,FALSE)</f>
        <v>1356</v>
      </c>
      <c r="H270">
        <f>VLOOKUP($B270&amp;H$5,'Source - Attributes'!$J:$K,2,FALSE)</f>
        <v>0</v>
      </c>
      <c r="I270">
        <v>0</v>
      </c>
      <c r="J270">
        <f>VLOOKUP($B270&amp;J$5,'Source - Attributes'!$J:$K,2,FALSE)</f>
        <v>0</v>
      </c>
      <c r="K270">
        <f>VLOOKUP($B270&amp;K$5,'Source - Attributes'!$J:$K,2,FALSE)</f>
        <v>16.09</v>
      </c>
      <c r="L270" s="20">
        <f t="shared" si="53"/>
        <v>32918</v>
      </c>
      <c r="M270" s="15">
        <f t="shared" si="54"/>
        <v>1021.38</v>
      </c>
      <c r="N270" s="66" t="str">
        <f t="shared" si="55"/>
        <v>2080</v>
      </c>
      <c r="O270" s="26">
        <f t="shared" si="60"/>
        <v>0.2</v>
      </c>
      <c r="P270" s="30">
        <f t="shared" si="61"/>
        <v>0.8</v>
      </c>
      <c r="Q270" s="20">
        <f t="shared" si="56"/>
        <v>41699.012185214677</v>
      </c>
      <c r="R270" s="15">
        <f t="shared" si="57"/>
        <v>8339.8024370429357</v>
      </c>
      <c r="S270" s="15">
        <f t="shared" si="58"/>
        <v>33359.209748171743</v>
      </c>
      <c r="T270" s="20">
        <f t="shared" si="62"/>
        <v>343.54</v>
      </c>
      <c r="U270" s="15">
        <f t="shared" si="63"/>
        <v>525.51</v>
      </c>
      <c r="V270" s="15">
        <f t="shared" si="65"/>
        <v>869.05</v>
      </c>
      <c r="W270" s="13">
        <v>0</v>
      </c>
      <c r="X270" s="27">
        <f t="shared" si="64"/>
        <v>869.05</v>
      </c>
    </row>
    <row r="271" spans="1:24">
      <c r="A271" t="s">
        <v>1885</v>
      </c>
      <c r="B271" t="s">
        <v>550</v>
      </c>
      <c r="C271" t="s">
        <v>543</v>
      </c>
      <c r="D271" s="2" t="str">
        <f t="shared" si="59"/>
        <v>M</v>
      </c>
      <c r="E271" t="s">
        <v>1886</v>
      </c>
      <c r="F271">
        <f>VLOOKUP($B271&amp;F$5,'Source - Attributes'!$J:$K,2,FALSE)</f>
        <v>904</v>
      </c>
      <c r="G271">
        <f>VLOOKUP($B271&amp;G$5,'Source - Attributes'!$J:$K,2,FALSE)</f>
        <v>904</v>
      </c>
      <c r="H271">
        <f>VLOOKUP($B271&amp;H$5,'Source - Attributes'!$J:$K,2,FALSE)</f>
        <v>0</v>
      </c>
      <c r="I271">
        <v>0</v>
      </c>
      <c r="J271">
        <f>VLOOKUP($B271&amp;J$5,'Source - Attributes'!$J:$K,2,FALSE)</f>
        <v>0</v>
      </c>
      <c r="K271">
        <f>VLOOKUP($B271&amp;K$5,'Source - Attributes'!$J:$K,2,FALSE)</f>
        <v>5.85</v>
      </c>
      <c r="L271" s="20">
        <f t="shared" si="53"/>
        <v>32918</v>
      </c>
      <c r="M271" s="15">
        <f t="shared" si="54"/>
        <v>1021.38</v>
      </c>
      <c r="N271" s="66" t="str">
        <f t="shared" si="55"/>
        <v>2080</v>
      </c>
      <c r="O271" s="26">
        <f t="shared" si="60"/>
        <v>0.2</v>
      </c>
      <c r="P271" s="30">
        <f t="shared" si="61"/>
        <v>0.8</v>
      </c>
      <c r="Q271" s="20">
        <f t="shared" si="56"/>
        <v>41699.012185214677</v>
      </c>
      <c r="R271" s="15">
        <f t="shared" si="57"/>
        <v>8339.8024370429357</v>
      </c>
      <c r="S271" s="15">
        <f t="shared" si="58"/>
        <v>33359.209748171743</v>
      </c>
      <c r="T271" s="20">
        <f t="shared" si="62"/>
        <v>229.03</v>
      </c>
      <c r="U271" s="15">
        <f t="shared" si="63"/>
        <v>191.07</v>
      </c>
      <c r="V271" s="15">
        <f t="shared" si="65"/>
        <v>420.1</v>
      </c>
      <c r="W271" s="13">
        <v>0</v>
      </c>
      <c r="X271" s="27">
        <f t="shared" si="64"/>
        <v>420.1</v>
      </c>
    </row>
    <row r="272" spans="1:24">
      <c r="A272" t="s">
        <v>1887</v>
      </c>
      <c r="B272" t="s">
        <v>552</v>
      </c>
      <c r="C272" t="s">
        <v>553</v>
      </c>
      <c r="D272" s="2" t="str">
        <f t="shared" si="59"/>
        <v>C</v>
      </c>
      <c r="E272" t="s">
        <v>1888</v>
      </c>
      <c r="F272">
        <f>VLOOKUP($B272&amp;F$5,'Source - Attributes'!$J:$K,2,FALSE)</f>
        <v>10015</v>
      </c>
      <c r="G272">
        <f>VLOOKUP($B272&amp;G$5,'Source - Attributes'!$J:$K,2,FALSE)</f>
        <v>10015</v>
      </c>
      <c r="H272">
        <f>VLOOKUP($B272&amp;H$5,'Source - Attributes'!$J:$K,2,FALSE)</f>
        <v>0</v>
      </c>
      <c r="I272">
        <v>0</v>
      </c>
      <c r="J272">
        <f>VLOOKUP($B272&amp;J$5,'Source - Attributes'!$J:$K,2,FALSE)</f>
        <v>12905</v>
      </c>
      <c r="K272">
        <f>VLOOKUP($B272&amp;K$5,'Source - Attributes'!$J:$K,2,FALSE)</f>
        <v>733.17</v>
      </c>
      <c r="L272" s="20">
        <f t="shared" si="53"/>
        <v>20610</v>
      </c>
      <c r="M272" s="15">
        <f t="shared" si="54"/>
        <v>817.74</v>
      </c>
      <c r="N272" s="66" t="str">
        <f t="shared" si="55"/>
        <v>2080</v>
      </c>
      <c r="O272" s="26">
        <f t="shared" si="60"/>
        <v>0.2</v>
      </c>
      <c r="P272" s="30">
        <f t="shared" si="61"/>
        <v>0.8</v>
      </c>
      <c r="Q272" s="20">
        <f t="shared" si="56"/>
        <v>22081.483473541051</v>
      </c>
      <c r="R272" s="15">
        <f t="shared" si="57"/>
        <v>4416.2966947082105</v>
      </c>
      <c r="S272" s="15">
        <f t="shared" si="58"/>
        <v>17665.186778832842</v>
      </c>
      <c r="T272" s="20">
        <f t="shared" si="62"/>
        <v>2146.0100000000002</v>
      </c>
      <c r="U272" s="15">
        <f t="shared" si="63"/>
        <v>15838.27</v>
      </c>
      <c r="V272" s="15">
        <f t="shared" si="65"/>
        <v>17984.28</v>
      </c>
      <c r="W272" s="13">
        <v>0</v>
      </c>
      <c r="X272" s="27">
        <f t="shared" si="64"/>
        <v>17984.28</v>
      </c>
    </row>
    <row r="273" spans="1:24">
      <c r="A273" t="s">
        <v>1889</v>
      </c>
      <c r="B273" t="s">
        <v>554</v>
      </c>
      <c r="C273" t="s">
        <v>553</v>
      </c>
      <c r="D273" s="2" t="str">
        <f t="shared" si="59"/>
        <v>M</v>
      </c>
      <c r="E273" t="s">
        <v>1890</v>
      </c>
      <c r="F273">
        <f>VLOOKUP($B273&amp;F$5,'Source - Attributes'!$J:$K,2,FALSE)</f>
        <v>6320</v>
      </c>
      <c r="G273">
        <f>VLOOKUP($B273&amp;G$5,'Source - Attributes'!$J:$K,2,FALSE)</f>
        <v>6320</v>
      </c>
      <c r="H273">
        <f>VLOOKUP($B273&amp;H$5,'Source - Attributes'!$J:$K,2,FALSE)</f>
        <v>0</v>
      </c>
      <c r="I273">
        <v>0</v>
      </c>
      <c r="J273">
        <f>VLOOKUP($B273&amp;J$5,'Source - Attributes'!$J:$K,2,FALSE)</f>
        <v>0</v>
      </c>
      <c r="K273">
        <f>VLOOKUP($B273&amp;K$5,'Source - Attributes'!$J:$K,2,FALSE)</f>
        <v>43.22</v>
      </c>
      <c r="L273" s="20">
        <f t="shared" si="53"/>
        <v>20610</v>
      </c>
      <c r="M273" s="15">
        <f t="shared" si="54"/>
        <v>817.74</v>
      </c>
      <c r="N273" s="66" t="str">
        <f t="shared" si="55"/>
        <v>2080</v>
      </c>
      <c r="O273" s="26">
        <f t="shared" si="60"/>
        <v>0.2</v>
      </c>
      <c r="P273" s="30">
        <f t="shared" si="61"/>
        <v>0.8</v>
      </c>
      <c r="Q273" s="20">
        <f t="shared" si="56"/>
        <v>22081.483473541051</v>
      </c>
      <c r="R273" s="15">
        <f t="shared" si="57"/>
        <v>4416.2966947082105</v>
      </c>
      <c r="S273" s="15">
        <f t="shared" si="58"/>
        <v>17665.186778832842</v>
      </c>
      <c r="T273" s="20">
        <f t="shared" si="62"/>
        <v>1354.25</v>
      </c>
      <c r="U273" s="15">
        <f t="shared" si="63"/>
        <v>933.66</v>
      </c>
      <c r="V273" s="15">
        <f t="shared" si="65"/>
        <v>2287.91</v>
      </c>
      <c r="W273" s="13">
        <v>0</v>
      </c>
      <c r="X273" s="27">
        <f t="shared" si="64"/>
        <v>2287.91</v>
      </c>
    </row>
    <row r="274" spans="1:24">
      <c r="A274" t="s">
        <v>1891</v>
      </c>
      <c r="B274" t="s">
        <v>556</v>
      </c>
      <c r="C274" t="s">
        <v>553</v>
      </c>
      <c r="D274" s="2" t="str">
        <f t="shared" si="59"/>
        <v>M</v>
      </c>
      <c r="E274" t="s">
        <v>1892</v>
      </c>
      <c r="F274">
        <f>VLOOKUP($B274&amp;F$5,'Source - Attributes'!$J:$K,2,FALSE)</f>
        <v>2164</v>
      </c>
      <c r="G274">
        <f>VLOOKUP($B274&amp;G$5,'Source - Attributes'!$J:$K,2,FALSE)</f>
        <v>2164</v>
      </c>
      <c r="H274">
        <f>VLOOKUP($B274&amp;H$5,'Source - Attributes'!$J:$K,2,FALSE)</f>
        <v>0</v>
      </c>
      <c r="I274">
        <v>0</v>
      </c>
      <c r="J274">
        <f>VLOOKUP($B274&amp;J$5,'Source - Attributes'!$J:$K,2,FALSE)</f>
        <v>0</v>
      </c>
      <c r="K274">
        <f>VLOOKUP($B274&amp;K$5,'Source - Attributes'!$J:$K,2,FALSE)</f>
        <v>16.64</v>
      </c>
      <c r="L274" s="20">
        <f t="shared" si="53"/>
        <v>20610</v>
      </c>
      <c r="M274" s="15">
        <f t="shared" si="54"/>
        <v>817.74</v>
      </c>
      <c r="N274" s="66" t="str">
        <f t="shared" si="55"/>
        <v>2080</v>
      </c>
      <c r="O274" s="26">
        <f t="shared" si="60"/>
        <v>0.2</v>
      </c>
      <c r="P274" s="30">
        <f t="shared" si="61"/>
        <v>0.8</v>
      </c>
      <c r="Q274" s="20">
        <f t="shared" si="56"/>
        <v>22081.483473541051</v>
      </c>
      <c r="R274" s="15">
        <f t="shared" si="57"/>
        <v>4416.2966947082105</v>
      </c>
      <c r="S274" s="15">
        <f t="shared" si="58"/>
        <v>17665.186778832842</v>
      </c>
      <c r="T274" s="20">
        <f t="shared" si="62"/>
        <v>463.7</v>
      </c>
      <c r="U274" s="15">
        <f t="shared" si="63"/>
        <v>359.46</v>
      </c>
      <c r="V274" s="15">
        <f t="shared" si="65"/>
        <v>823.16</v>
      </c>
      <c r="W274" s="13">
        <v>0</v>
      </c>
      <c r="X274" s="27">
        <f t="shared" si="64"/>
        <v>823.16</v>
      </c>
    </row>
    <row r="275" spans="1:24">
      <c r="A275" t="s">
        <v>1893</v>
      </c>
      <c r="B275" t="s">
        <v>558</v>
      </c>
      <c r="C275" t="s">
        <v>553</v>
      </c>
      <c r="D275" s="2" t="str">
        <f t="shared" si="59"/>
        <v>M</v>
      </c>
      <c r="E275" t="s">
        <v>1894</v>
      </c>
      <c r="F275">
        <f>VLOOKUP($B275&amp;F$5,'Source - Attributes'!$J:$K,2,FALSE)</f>
        <v>239</v>
      </c>
      <c r="G275">
        <f>VLOOKUP($B275&amp;G$5,'Source - Attributes'!$J:$K,2,FALSE)</f>
        <v>239</v>
      </c>
      <c r="H275">
        <f>VLOOKUP($B275&amp;H$5,'Source - Attributes'!$J:$K,2,FALSE)</f>
        <v>0</v>
      </c>
      <c r="I275">
        <v>0</v>
      </c>
      <c r="J275">
        <f>VLOOKUP($B275&amp;J$5,'Source - Attributes'!$J:$K,2,FALSE)</f>
        <v>0</v>
      </c>
      <c r="K275">
        <f>VLOOKUP($B275&amp;K$5,'Source - Attributes'!$J:$K,2,FALSE)</f>
        <v>2.6</v>
      </c>
      <c r="L275" s="20">
        <f t="shared" si="53"/>
        <v>20610</v>
      </c>
      <c r="M275" s="15">
        <f t="shared" si="54"/>
        <v>817.74</v>
      </c>
      <c r="N275" s="66" t="str">
        <f t="shared" si="55"/>
        <v>2080</v>
      </c>
      <c r="O275" s="26">
        <f t="shared" si="60"/>
        <v>0.2</v>
      </c>
      <c r="P275" s="30">
        <f t="shared" si="61"/>
        <v>0.8</v>
      </c>
      <c r="Q275" s="20">
        <f t="shared" si="56"/>
        <v>22081.483473541051</v>
      </c>
      <c r="R275" s="15">
        <f t="shared" si="57"/>
        <v>4416.2966947082105</v>
      </c>
      <c r="S275" s="15">
        <f t="shared" si="58"/>
        <v>17665.186778832842</v>
      </c>
      <c r="T275" s="20">
        <f t="shared" si="62"/>
        <v>51.21</v>
      </c>
      <c r="U275" s="15">
        <f t="shared" si="63"/>
        <v>56.17</v>
      </c>
      <c r="V275" s="15">
        <f t="shared" si="65"/>
        <v>107.38</v>
      </c>
      <c r="W275" s="13">
        <v>0</v>
      </c>
      <c r="X275" s="27">
        <f t="shared" si="64"/>
        <v>107.38</v>
      </c>
    </row>
    <row r="276" spans="1:24">
      <c r="A276" t="s">
        <v>1895</v>
      </c>
      <c r="B276" t="s">
        <v>560</v>
      </c>
      <c r="C276" t="s">
        <v>553</v>
      </c>
      <c r="D276" s="2" t="str">
        <f t="shared" si="59"/>
        <v>M</v>
      </c>
      <c r="E276" t="s">
        <v>1896</v>
      </c>
      <c r="F276">
        <f>VLOOKUP($B276&amp;F$5,'Source - Attributes'!$J:$K,2,FALSE)</f>
        <v>621</v>
      </c>
      <c r="G276">
        <f>VLOOKUP($B276&amp;G$5,'Source - Attributes'!$J:$K,2,FALSE)</f>
        <v>621</v>
      </c>
      <c r="H276">
        <f>VLOOKUP($B276&amp;H$5,'Source - Attributes'!$J:$K,2,FALSE)</f>
        <v>0</v>
      </c>
      <c r="I276">
        <v>0</v>
      </c>
      <c r="J276">
        <f>VLOOKUP($B276&amp;J$5,'Source - Attributes'!$J:$K,2,FALSE)</f>
        <v>0</v>
      </c>
      <c r="K276">
        <f>VLOOKUP($B276&amp;K$5,'Source - Attributes'!$J:$K,2,FALSE)</f>
        <v>7.42</v>
      </c>
      <c r="L276" s="20">
        <f t="shared" si="53"/>
        <v>20610</v>
      </c>
      <c r="M276" s="15">
        <f t="shared" si="54"/>
        <v>817.74</v>
      </c>
      <c r="N276" s="66" t="str">
        <f t="shared" si="55"/>
        <v>2080</v>
      </c>
      <c r="O276" s="26">
        <f t="shared" si="60"/>
        <v>0.2</v>
      </c>
      <c r="P276" s="30">
        <f t="shared" si="61"/>
        <v>0.8</v>
      </c>
      <c r="Q276" s="20">
        <f t="shared" si="56"/>
        <v>22081.483473541051</v>
      </c>
      <c r="R276" s="15">
        <f t="shared" si="57"/>
        <v>4416.2966947082105</v>
      </c>
      <c r="S276" s="15">
        <f t="shared" si="58"/>
        <v>17665.186778832842</v>
      </c>
      <c r="T276" s="20">
        <f t="shared" si="62"/>
        <v>133.07</v>
      </c>
      <c r="U276" s="15">
        <f t="shared" si="63"/>
        <v>160.29</v>
      </c>
      <c r="V276" s="15">
        <f t="shared" si="65"/>
        <v>293.36</v>
      </c>
      <c r="W276" s="13">
        <v>0</v>
      </c>
      <c r="X276" s="27">
        <f t="shared" si="64"/>
        <v>293.36</v>
      </c>
    </row>
    <row r="277" spans="1:24">
      <c r="A277" t="s">
        <v>1897</v>
      </c>
      <c r="B277" t="s">
        <v>562</v>
      </c>
      <c r="C277" t="s">
        <v>553</v>
      </c>
      <c r="D277" s="2" t="str">
        <f t="shared" si="59"/>
        <v>M</v>
      </c>
      <c r="E277" t="s">
        <v>1898</v>
      </c>
      <c r="F277">
        <f>VLOOKUP($B277&amp;F$5,'Source - Attributes'!$J:$K,2,FALSE)</f>
        <v>1100</v>
      </c>
      <c r="G277">
        <f>VLOOKUP($B277&amp;G$5,'Source - Attributes'!$J:$K,2,FALSE)</f>
        <v>1100</v>
      </c>
      <c r="H277">
        <f>VLOOKUP($B277&amp;H$5,'Source - Attributes'!$J:$K,2,FALSE)</f>
        <v>0</v>
      </c>
      <c r="I277">
        <v>0</v>
      </c>
      <c r="J277">
        <f>VLOOKUP($B277&amp;J$5,'Source - Attributes'!$J:$K,2,FALSE)</f>
        <v>0</v>
      </c>
      <c r="K277">
        <f>VLOOKUP($B277&amp;K$5,'Source - Attributes'!$J:$K,2,FALSE)</f>
        <v>11.59</v>
      </c>
      <c r="L277" s="20">
        <f t="shared" si="53"/>
        <v>20610</v>
      </c>
      <c r="M277" s="15">
        <f t="shared" si="54"/>
        <v>817.74</v>
      </c>
      <c r="N277" s="66" t="str">
        <f t="shared" si="55"/>
        <v>2080</v>
      </c>
      <c r="O277" s="26">
        <f t="shared" si="60"/>
        <v>0.2</v>
      </c>
      <c r="P277" s="30">
        <f t="shared" si="61"/>
        <v>0.8</v>
      </c>
      <c r="Q277" s="20">
        <f t="shared" si="56"/>
        <v>22081.483473541051</v>
      </c>
      <c r="R277" s="15">
        <f t="shared" si="57"/>
        <v>4416.2966947082105</v>
      </c>
      <c r="S277" s="15">
        <f t="shared" si="58"/>
        <v>17665.186778832842</v>
      </c>
      <c r="T277" s="20">
        <f t="shared" si="62"/>
        <v>235.71</v>
      </c>
      <c r="U277" s="15">
        <f t="shared" si="63"/>
        <v>250.37</v>
      </c>
      <c r="V277" s="15">
        <f t="shared" si="65"/>
        <v>486.08000000000004</v>
      </c>
      <c r="W277" s="13">
        <v>0</v>
      </c>
      <c r="X277" s="27">
        <f t="shared" si="64"/>
        <v>486.08000000000004</v>
      </c>
    </row>
    <row r="278" spans="1:24">
      <c r="A278" t="s">
        <v>1899</v>
      </c>
      <c r="B278" t="s">
        <v>564</v>
      </c>
      <c r="C278" t="s">
        <v>553</v>
      </c>
      <c r="D278" s="2" t="str">
        <f t="shared" si="59"/>
        <v>M</v>
      </c>
      <c r="E278" t="s">
        <v>1900</v>
      </c>
      <c r="F278">
        <f>VLOOKUP($B278&amp;F$5,'Source - Attributes'!$J:$K,2,FALSE)</f>
        <v>151</v>
      </c>
      <c r="G278">
        <f>VLOOKUP($B278&amp;G$5,'Source - Attributes'!$J:$K,2,FALSE)</f>
        <v>151</v>
      </c>
      <c r="H278">
        <f>VLOOKUP($B278&amp;H$5,'Source - Attributes'!$J:$K,2,FALSE)</f>
        <v>0</v>
      </c>
      <c r="I278">
        <v>0</v>
      </c>
      <c r="J278">
        <f>VLOOKUP($B278&amp;J$5,'Source - Attributes'!$J:$K,2,FALSE)</f>
        <v>0</v>
      </c>
      <c r="K278">
        <f>VLOOKUP($B278&amp;K$5,'Source - Attributes'!$J:$K,2,FALSE)</f>
        <v>3.1</v>
      </c>
      <c r="L278" s="20">
        <f t="shared" si="53"/>
        <v>20610</v>
      </c>
      <c r="M278" s="15">
        <f t="shared" si="54"/>
        <v>817.74</v>
      </c>
      <c r="N278" s="66" t="str">
        <f t="shared" si="55"/>
        <v>2080</v>
      </c>
      <c r="O278" s="26">
        <f t="shared" si="60"/>
        <v>0.2</v>
      </c>
      <c r="P278" s="30">
        <f t="shared" si="61"/>
        <v>0.8</v>
      </c>
      <c r="Q278" s="20">
        <f t="shared" si="56"/>
        <v>22081.483473541051</v>
      </c>
      <c r="R278" s="15">
        <f t="shared" si="57"/>
        <v>4416.2966947082105</v>
      </c>
      <c r="S278" s="15">
        <f t="shared" si="58"/>
        <v>17665.186778832842</v>
      </c>
      <c r="T278" s="20">
        <f t="shared" si="62"/>
        <v>32.36</v>
      </c>
      <c r="U278" s="15">
        <f t="shared" si="63"/>
        <v>66.97</v>
      </c>
      <c r="V278" s="15">
        <f t="shared" si="65"/>
        <v>99.33</v>
      </c>
      <c r="W278" s="13">
        <v>0</v>
      </c>
      <c r="X278" s="27">
        <f t="shared" si="64"/>
        <v>99.33</v>
      </c>
    </row>
    <row r="279" spans="1:24">
      <c r="A279" t="s">
        <v>1901</v>
      </c>
      <c r="B279" t="s">
        <v>566</v>
      </c>
      <c r="C279" t="s">
        <v>567</v>
      </c>
      <c r="D279" s="2" t="str">
        <f t="shared" si="59"/>
        <v>C</v>
      </c>
      <c r="E279" t="s">
        <v>1902</v>
      </c>
      <c r="F279">
        <f>VLOOKUP($B279&amp;F$5,'Source - Attributes'!$J:$K,2,FALSE)</f>
        <v>16632</v>
      </c>
      <c r="G279">
        <f>VLOOKUP($B279&amp;G$5,'Source - Attributes'!$J:$K,2,FALSE)</f>
        <v>16632</v>
      </c>
      <c r="H279">
        <f>VLOOKUP($B279&amp;H$5,'Source - Attributes'!$J:$K,2,FALSE)</f>
        <v>0</v>
      </c>
      <c r="I279">
        <v>0</v>
      </c>
      <c r="J279">
        <f>VLOOKUP($B279&amp;J$5,'Source - Attributes'!$J:$K,2,FALSE)</f>
        <v>20724</v>
      </c>
      <c r="K279">
        <f>VLOOKUP($B279&amp;K$5,'Source - Attributes'!$J:$K,2,FALSE)</f>
        <v>529.35</v>
      </c>
      <c r="L279" s="20">
        <f t="shared" si="53"/>
        <v>33147</v>
      </c>
      <c r="M279" s="15">
        <f t="shared" si="54"/>
        <v>619.32000000000005</v>
      </c>
      <c r="N279" s="66" t="str">
        <f t="shared" si="55"/>
        <v>2080</v>
      </c>
      <c r="O279" s="26">
        <f t="shared" si="60"/>
        <v>0.2</v>
      </c>
      <c r="P279" s="30">
        <f t="shared" si="61"/>
        <v>0.8</v>
      </c>
      <c r="Q279" s="20">
        <f t="shared" si="56"/>
        <v>35460.41561454202</v>
      </c>
      <c r="R279" s="15">
        <f t="shared" si="57"/>
        <v>7092.0831229084042</v>
      </c>
      <c r="S279" s="15">
        <f t="shared" si="58"/>
        <v>28368.332491633617</v>
      </c>
      <c r="T279" s="20">
        <f t="shared" si="62"/>
        <v>3558.56</v>
      </c>
      <c r="U279" s="15">
        <f t="shared" si="63"/>
        <v>24247.200000000001</v>
      </c>
      <c r="V279" s="15">
        <f t="shared" si="65"/>
        <v>27805.760000000002</v>
      </c>
      <c r="W279" s="13">
        <v>0</v>
      </c>
      <c r="X279" s="27">
        <f t="shared" si="64"/>
        <v>27805.760000000002</v>
      </c>
    </row>
    <row r="280" spans="1:24">
      <c r="A280" t="s">
        <v>1903</v>
      </c>
      <c r="B280" t="s">
        <v>568</v>
      </c>
      <c r="C280" t="s">
        <v>567</v>
      </c>
      <c r="D280" s="2" t="str">
        <f t="shared" si="59"/>
        <v>M</v>
      </c>
      <c r="E280" t="s">
        <v>1904</v>
      </c>
      <c r="F280">
        <f>VLOOKUP($B280&amp;F$5,'Source - Attributes'!$J:$K,2,FALSE)</f>
        <v>12357</v>
      </c>
      <c r="G280">
        <f>VLOOKUP($B280&amp;G$5,'Source - Attributes'!$J:$K,2,FALSE)</f>
        <v>12357</v>
      </c>
      <c r="H280">
        <f>VLOOKUP($B280&amp;H$5,'Source - Attributes'!$J:$K,2,FALSE)</f>
        <v>0</v>
      </c>
      <c r="I280">
        <v>0</v>
      </c>
      <c r="J280">
        <f>VLOOKUP($B280&amp;J$5,'Source - Attributes'!$J:$K,2,FALSE)</f>
        <v>0</v>
      </c>
      <c r="K280">
        <f>VLOOKUP($B280&amp;K$5,'Source - Attributes'!$J:$K,2,FALSE)</f>
        <v>70.72</v>
      </c>
      <c r="L280" s="20">
        <f t="shared" si="53"/>
        <v>33147</v>
      </c>
      <c r="M280" s="15">
        <f t="shared" si="54"/>
        <v>619.32000000000005</v>
      </c>
      <c r="N280" s="66" t="str">
        <f t="shared" si="55"/>
        <v>2080</v>
      </c>
      <c r="O280" s="26">
        <f t="shared" si="60"/>
        <v>0.2</v>
      </c>
      <c r="P280" s="30">
        <f t="shared" si="61"/>
        <v>0.8</v>
      </c>
      <c r="Q280" s="20">
        <f t="shared" si="56"/>
        <v>35460.41561454202</v>
      </c>
      <c r="R280" s="15">
        <f t="shared" si="57"/>
        <v>7092.0831229084042</v>
      </c>
      <c r="S280" s="15">
        <f t="shared" si="58"/>
        <v>28368.332491633617</v>
      </c>
      <c r="T280" s="20">
        <f t="shared" si="62"/>
        <v>2643.89</v>
      </c>
      <c r="U280" s="15">
        <f t="shared" si="63"/>
        <v>3239.37</v>
      </c>
      <c r="V280" s="15">
        <f t="shared" si="65"/>
        <v>5883.26</v>
      </c>
      <c r="W280" s="13">
        <v>0</v>
      </c>
      <c r="X280" s="27">
        <f t="shared" si="64"/>
        <v>5883.26</v>
      </c>
    </row>
    <row r="281" spans="1:24">
      <c r="A281" t="s">
        <v>1905</v>
      </c>
      <c r="B281" t="s">
        <v>570</v>
      </c>
      <c r="C281" t="s">
        <v>567</v>
      </c>
      <c r="D281" s="2" t="str">
        <f t="shared" si="59"/>
        <v>M</v>
      </c>
      <c r="E281" t="s">
        <v>1906</v>
      </c>
      <c r="F281">
        <f>VLOOKUP($B281&amp;F$5,'Source - Attributes'!$J:$K,2,FALSE)</f>
        <v>72</v>
      </c>
      <c r="G281">
        <f>VLOOKUP($B281&amp;G$5,'Source - Attributes'!$J:$K,2,FALSE)</f>
        <v>72</v>
      </c>
      <c r="H281">
        <f>VLOOKUP($B281&amp;H$5,'Source - Attributes'!$J:$K,2,FALSE)</f>
        <v>0</v>
      </c>
      <c r="I281">
        <v>0</v>
      </c>
      <c r="J281">
        <f>VLOOKUP($B281&amp;J$5,'Source - Attributes'!$J:$K,2,FALSE)</f>
        <v>0</v>
      </c>
      <c r="K281">
        <f>VLOOKUP($B281&amp;K$5,'Source - Attributes'!$J:$K,2,FALSE)</f>
        <v>0.91</v>
      </c>
      <c r="L281" s="20">
        <f t="shared" si="53"/>
        <v>33147</v>
      </c>
      <c r="M281" s="15">
        <f t="shared" si="54"/>
        <v>619.32000000000005</v>
      </c>
      <c r="N281" s="66" t="str">
        <f t="shared" si="55"/>
        <v>2080</v>
      </c>
      <c r="O281" s="26">
        <f t="shared" si="60"/>
        <v>0.2</v>
      </c>
      <c r="P281" s="30">
        <f t="shared" si="61"/>
        <v>0.8</v>
      </c>
      <c r="Q281" s="20">
        <f t="shared" si="56"/>
        <v>35460.41561454202</v>
      </c>
      <c r="R281" s="15">
        <f t="shared" si="57"/>
        <v>7092.0831229084042</v>
      </c>
      <c r="S281" s="15">
        <f t="shared" si="58"/>
        <v>28368.332491633617</v>
      </c>
      <c r="T281" s="20">
        <f t="shared" si="62"/>
        <v>15.41</v>
      </c>
      <c r="U281" s="15">
        <f t="shared" si="63"/>
        <v>41.68</v>
      </c>
      <c r="V281" s="15">
        <f t="shared" si="65"/>
        <v>57.09</v>
      </c>
      <c r="W281" s="13">
        <v>0</v>
      </c>
      <c r="X281" s="27">
        <f t="shared" si="64"/>
        <v>57.09</v>
      </c>
    </row>
    <row r="282" spans="1:24">
      <c r="A282" t="s">
        <v>1907</v>
      </c>
      <c r="B282" t="s">
        <v>572</v>
      </c>
      <c r="C282" t="s">
        <v>567</v>
      </c>
      <c r="D282" s="2" t="str">
        <f t="shared" si="59"/>
        <v>M</v>
      </c>
      <c r="E282" t="s">
        <v>1908</v>
      </c>
      <c r="F282">
        <f>VLOOKUP($B282&amp;F$5,'Source - Attributes'!$J:$K,2,FALSE)</f>
        <v>343</v>
      </c>
      <c r="G282">
        <f>VLOOKUP($B282&amp;G$5,'Source - Attributes'!$J:$K,2,FALSE)</f>
        <v>343</v>
      </c>
      <c r="H282">
        <f>VLOOKUP($B282&amp;H$5,'Source - Attributes'!$J:$K,2,FALSE)</f>
        <v>0</v>
      </c>
      <c r="I282">
        <v>0</v>
      </c>
      <c r="J282">
        <f>VLOOKUP($B282&amp;J$5,'Source - Attributes'!$J:$K,2,FALSE)</f>
        <v>0</v>
      </c>
      <c r="K282">
        <f>VLOOKUP($B282&amp;K$5,'Source - Attributes'!$J:$K,2,FALSE)</f>
        <v>3.52</v>
      </c>
      <c r="L282" s="20">
        <f t="shared" si="53"/>
        <v>33147</v>
      </c>
      <c r="M282" s="15">
        <f t="shared" si="54"/>
        <v>619.32000000000005</v>
      </c>
      <c r="N282" s="66" t="str">
        <f t="shared" si="55"/>
        <v>2080</v>
      </c>
      <c r="O282" s="26">
        <f t="shared" si="60"/>
        <v>0.2</v>
      </c>
      <c r="P282" s="30">
        <f t="shared" si="61"/>
        <v>0.8</v>
      </c>
      <c r="Q282" s="20">
        <f t="shared" si="56"/>
        <v>35460.41561454202</v>
      </c>
      <c r="R282" s="15">
        <f t="shared" si="57"/>
        <v>7092.0831229084042</v>
      </c>
      <c r="S282" s="15">
        <f t="shared" si="58"/>
        <v>28368.332491633617</v>
      </c>
      <c r="T282" s="20">
        <f t="shared" si="62"/>
        <v>73.39</v>
      </c>
      <c r="U282" s="15">
        <f t="shared" si="63"/>
        <v>161.24</v>
      </c>
      <c r="V282" s="15">
        <f t="shared" si="65"/>
        <v>234.63</v>
      </c>
      <c r="W282" s="13">
        <v>0</v>
      </c>
      <c r="X282" s="27">
        <f t="shared" si="64"/>
        <v>234.63</v>
      </c>
    </row>
    <row r="283" spans="1:24">
      <c r="A283" t="s">
        <v>1909</v>
      </c>
      <c r="B283" t="s">
        <v>574</v>
      </c>
      <c r="C283" t="s">
        <v>567</v>
      </c>
      <c r="D283" s="2" t="str">
        <f t="shared" si="59"/>
        <v>M</v>
      </c>
      <c r="E283" t="s">
        <v>1910</v>
      </c>
      <c r="F283">
        <f>VLOOKUP($B283&amp;F$5,'Source - Attributes'!$J:$K,2,FALSE)</f>
        <v>3743</v>
      </c>
      <c r="G283">
        <f>VLOOKUP($B283&amp;G$5,'Source - Attributes'!$J:$K,2,FALSE)</f>
        <v>3743</v>
      </c>
      <c r="H283">
        <f>VLOOKUP($B283&amp;H$5,'Source - Attributes'!$J:$K,2,FALSE)</f>
        <v>0</v>
      </c>
      <c r="I283">
        <v>0</v>
      </c>
      <c r="J283">
        <f>VLOOKUP($B283&amp;J$5,'Source - Attributes'!$J:$K,2,FALSE)</f>
        <v>0</v>
      </c>
      <c r="K283">
        <f>VLOOKUP($B283&amp;K$5,'Source - Attributes'!$J:$K,2,FALSE)</f>
        <v>14.82</v>
      </c>
      <c r="L283" s="20">
        <f t="shared" si="53"/>
        <v>33147</v>
      </c>
      <c r="M283" s="15">
        <f t="shared" si="54"/>
        <v>619.32000000000005</v>
      </c>
      <c r="N283" s="66" t="str">
        <f t="shared" si="55"/>
        <v>2080</v>
      </c>
      <c r="O283" s="26">
        <f t="shared" si="60"/>
        <v>0.2</v>
      </c>
      <c r="P283" s="30">
        <f t="shared" si="61"/>
        <v>0.8</v>
      </c>
      <c r="Q283" s="20">
        <f t="shared" si="56"/>
        <v>35460.41561454202</v>
      </c>
      <c r="R283" s="15">
        <f t="shared" si="57"/>
        <v>7092.0831229084042</v>
      </c>
      <c r="S283" s="15">
        <f t="shared" si="58"/>
        <v>28368.332491633617</v>
      </c>
      <c r="T283" s="20">
        <f t="shared" si="62"/>
        <v>800.85</v>
      </c>
      <c r="U283" s="15">
        <f t="shared" si="63"/>
        <v>678.84</v>
      </c>
      <c r="V283" s="15">
        <f t="shared" si="65"/>
        <v>1479.69</v>
      </c>
      <c r="W283" s="13">
        <v>0</v>
      </c>
      <c r="X283" s="27">
        <f t="shared" si="64"/>
        <v>1479.69</v>
      </c>
    </row>
    <row r="284" spans="1:24">
      <c r="A284" t="s">
        <v>1911</v>
      </c>
      <c r="B284" t="s">
        <v>576</v>
      </c>
      <c r="C284" t="s">
        <v>577</v>
      </c>
      <c r="D284" s="2" t="str">
        <f t="shared" si="59"/>
        <v>C</v>
      </c>
      <c r="E284" t="s">
        <v>1912</v>
      </c>
      <c r="F284">
        <f>VLOOKUP($B284&amp;F$5,'Source - Attributes'!$J:$K,2,FALSE)</f>
        <v>20769</v>
      </c>
      <c r="G284">
        <f>VLOOKUP($B284&amp;G$5,'Source - Attributes'!$J:$K,2,FALSE)</f>
        <v>20769</v>
      </c>
      <c r="H284">
        <f>VLOOKUP($B284&amp;H$5,'Source - Attributes'!$J:$K,2,FALSE)</f>
        <v>0</v>
      </c>
      <c r="I284">
        <v>0</v>
      </c>
      <c r="J284">
        <f>VLOOKUP($B284&amp;J$5,'Source - Attributes'!$J:$K,2,FALSE)</f>
        <v>18322</v>
      </c>
      <c r="K284">
        <f>VLOOKUP($B284&amp;K$5,'Source - Attributes'!$J:$K,2,FALSE)</f>
        <v>684</v>
      </c>
      <c r="L284" s="20">
        <f t="shared" si="53"/>
        <v>27613</v>
      </c>
      <c r="M284" s="15">
        <f t="shared" si="54"/>
        <v>734.79</v>
      </c>
      <c r="N284" s="66" t="str">
        <f t="shared" si="55"/>
        <v>2080</v>
      </c>
      <c r="O284" s="26">
        <f t="shared" si="60"/>
        <v>0.2</v>
      </c>
      <c r="P284" s="30">
        <f t="shared" si="61"/>
        <v>0.8</v>
      </c>
      <c r="Q284" s="20">
        <f t="shared" si="56"/>
        <v>31350.402185371498</v>
      </c>
      <c r="R284" s="15">
        <f t="shared" si="57"/>
        <v>6270.0804370742999</v>
      </c>
      <c r="S284" s="15">
        <f t="shared" si="58"/>
        <v>25080.3217482972</v>
      </c>
      <c r="T284" s="20">
        <f t="shared" si="62"/>
        <v>4716.01</v>
      </c>
      <c r="U284" s="15">
        <f t="shared" si="63"/>
        <v>23346.73</v>
      </c>
      <c r="V284" s="15">
        <f t="shared" si="65"/>
        <v>28062.739999999998</v>
      </c>
      <c r="W284" s="13">
        <v>0</v>
      </c>
      <c r="X284" s="27">
        <f t="shared" si="64"/>
        <v>28062.739999999998</v>
      </c>
    </row>
    <row r="285" spans="1:24">
      <c r="A285" t="s">
        <v>1913</v>
      </c>
      <c r="B285" t="s">
        <v>578</v>
      </c>
      <c r="C285" t="s">
        <v>577</v>
      </c>
      <c r="D285" s="2" t="str">
        <f t="shared" si="59"/>
        <v>M</v>
      </c>
      <c r="E285" t="s">
        <v>1914</v>
      </c>
      <c r="F285">
        <f>VLOOKUP($B285&amp;F$5,'Source - Attributes'!$J:$K,2,FALSE)</f>
        <v>6608</v>
      </c>
      <c r="G285">
        <f>VLOOKUP($B285&amp;G$5,'Source - Attributes'!$J:$K,2,FALSE)</f>
        <v>6608</v>
      </c>
      <c r="H285">
        <f>VLOOKUP($B285&amp;H$5,'Source - Attributes'!$J:$K,2,FALSE)</f>
        <v>0</v>
      </c>
      <c r="I285">
        <v>0</v>
      </c>
      <c r="J285">
        <f>VLOOKUP($B285&amp;J$5,'Source - Attributes'!$J:$K,2,FALSE)</f>
        <v>0</v>
      </c>
      <c r="K285">
        <f>VLOOKUP($B285&amp;K$5,'Source - Attributes'!$J:$K,2,FALSE)</f>
        <v>47.92</v>
      </c>
      <c r="L285" s="20">
        <f t="shared" si="53"/>
        <v>27613</v>
      </c>
      <c r="M285" s="15">
        <f t="shared" si="54"/>
        <v>734.79</v>
      </c>
      <c r="N285" s="66" t="str">
        <f t="shared" si="55"/>
        <v>2080</v>
      </c>
      <c r="O285" s="26">
        <f t="shared" si="60"/>
        <v>0.2</v>
      </c>
      <c r="P285" s="30">
        <f t="shared" si="61"/>
        <v>0.8</v>
      </c>
      <c r="Q285" s="20">
        <f t="shared" si="56"/>
        <v>31350.402185371498</v>
      </c>
      <c r="R285" s="15">
        <f t="shared" si="57"/>
        <v>6270.0804370742999</v>
      </c>
      <c r="S285" s="15">
        <f t="shared" si="58"/>
        <v>25080.3217482972</v>
      </c>
      <c r="T285" s="20">
        <f t="shared" si="62"/>
        <v>1500.48</v>
      </c>
      <c r="U285" s="15">
        <f t="shared" si="63"/>
        <v>1635.64</v>
      </c>
      <c r="V285" s="15">
        <f t="shared" si="65"/>
        <v>3136.12</v>
      </c>
      <c r="W285" s="13">
        <v>0</v>
      </c>
      <c r="X285" s="27">
        <f t="shared" si="64"/>
        <v>3136.12</v>
      </c>
    </row>
    <row r="286" spans="1:24">
      <c r="A286" t="s">
        <v>1915</v>
      </c>
      <c r="B286" t="s">
        <v>580</v>
      </c>
      <c r="C286" t="s">
        <v>577</v>
      </c>
      <c r="D286" s="2" t="str">
        <f t="shared" si="59"/>
        <v>M</v>
      </c>
      <c r="E286" t="s">
        <v>1916</v>
      </c>
      <c r="F286">
        <f>VLOOKUP($B286&amp;F$5,'Source - Attributes'!$J:$K,2,FALSE)</f>
        <v>236</v>
      </c>
      <c r="G286">
        <f>VLOOKUP($B286&amp;G$5,'Source - Attributes'!$J:$K,2,FALSE)</f>
        <v>236</v>
      </c>
      <c r="H286">
        <f>VLOOKUP($B286&amp;H$5,'Source - Attributes'!$J:$K,2,FALSE)</f>
        <v>0</v>
      </c>
      <c r="I286">
        <v>0</v>
      </c>
      <c r="J286">
        <f>VLOOKUP($B286&amp;J$5,'Source - Attributes'!$J:$K,2,FALSE)</f>
        <v>0</v>
      </c>
      <c r="K286">
        <f>VLOOKUP($B286&amp;K$5,'Source - Attributes'!$J:$K,2,FALSE)</f>
        <v>2.87</v>
      </c>
      <c r="L286" s="20">
        <f t="shared" si="53"/>
        <v>27613</v>
      </c>
      <c r="M286" s="15">
        <f t="shared" si="54"/>
        <v>734.79</v>
      </c>
      <c r="N286" s="66" t="str">
        <f t="shared" si="55"/>
        <v>2080</v>
      </c>
      <c r="O286" s="26">
        <f t="shared" si="60"/>
        <v>0.2</v>
      </c>
      <c r="P286" s="30">
        <f t="shared" si="61"/>
        <v>0.8</v>
      </c>
      <c r="Q286" s="20">
        <f t="shared" si="56"/>
        <v>31350.402185371498</v>
      </c>
      <c r="R286" s="15">
        <f t="shared" si="57"/>
        <v>6270.0804370742999</v>
      </c>
      <c r="S286" s="15">
        <f t="shared" si="58"/>
        <v>25080.3217482972</v>
      </c>
      <c r="T286" s="20">
        <f t="shared" si="62"/>
        <v>53.59</v>
      </c>
      <c r="U286" s="15">
        <f t="shared" si="63"/>
        <v>97.96</v>
      </c>
      <c r="V286" s="15">
        <f t="shared" si="65"/>
        <v>151.55000000000001</v>
      </c>
      <c r="W286" s="13">
        <v>0</v>
      </c>
      <c r="X286" s="27">
        <f t="shared" si="64"/>
        <v>151.55000000000001</v>
      </c>
    </row>
    <row r="287" spans="1:24">
      <c r="A287" t="s">
        <v>1917</v>
      </c>
      <c r="B287" t="s">
        <v>582</v>
      </c>
      <c r="C287" t="s">
        <v>583</v>
      </c>
      <c r="D287" s="2" t="str">
        <f t="shared" si="59"/>
        <v>C</v>
      </c>
      <c r="E287" t="s">
        <v>1918</v>
      </c>
      <c r="F287">
        <f>VLOOKUP($B287&amp;F$5,'Source - Attributes'!$J:$K,2,FALSE)</f>
        <v>46238</v>
      </c>
      <c r="G287">
        <f>VLOOKUP($B287&amp;G$5,'Source - Attributes'!$J:$K,2,FALSE)</f>
        <v>46238</v>
      </c>
      <c r="H287">
        <f>VLOOKUP($B287&amp;H$5,'Source - Attributes'!$J:$K,2,FALSE)</f>
        <v>0</v>
      </c>
      <c r="I287">
        <v>0</v>
      </c>
      <c r="J287">
        <f>VLOOKUP($B287&amp;J$5,'Source - Attributes'!$J:$K,2,FALSE)</f>
        <v>119071</v>
      </c>
      <c r="K287">
        <f>VLOOKUP($B287&amp;K$5,'Source - Attributes'!$J:$K,2,FALSE)</f>
        <v>579.94000000000005</v>
      </c>
      <c r="L287" s="20">
        <f t="shared" si="53"/>
        <v>162319</v>
      </c>
      <c r="M287" s="15">
        <f t="shared" si="54"/>
        <v>1090.99</v>
      </c>
      <c r="N287" s="66" t="str">
        <f t="shared" si="55"/>
        <v>6040</v>
      </c>
      <c r="O287" s="26">
        <f t="shared" si="60"/>
        <v>0.6</v>
      </c>
      <c r="P287" s="30">
        <f t="shared" si="61"/>
        <v>0.4</v>
      </c>
      <c r="Q287" s="20">
        <f t="shared" si="56"/>
        <v>203739.97045160842</v>
      </c>
      <c r="R287" s="15">
        <f t="shared" si="57"/>
        <v>122243.98227096505</v>
      </c>
      <c r="S287" s="15">
        <f t="shared" si="58"/>
        <v>81495.98818064337</v>
      </c>
      <c r="T287" s="20">
        <f t="shared" si="62"/>
        <v>34822.28</v>
      </c>
      <c r="U287" s="15">
        <f t="shared" si="63"/>
        <v>43321.01</v>
      </c>
      <c r="V287" s="15">
        <f t="shared" si="65"/>
        <v>78143.290000000008</v>
      </c>
      <c r="W287" s="13">
        <v>0</v>
      </c>
      <c r="X287" s="27">
        <f t="shared" si="64"/>
        <v>78143.290000000008</v>
      </c>
    </row>
    <row r="288" spans="1:24">
      <c r="A288" t="s">
        <v>1919</v>
      </c>
      <c r="B288" t="s">
        <v>584</v>
      </c>
      <c r="C288" t="s">
        <v>583</v>
      </c>
      <c r="D288" s="2" t="str">
        <f t="shared" si="59"/>
        <v>M</v>
      </c>
      <c r="E288" t="s">
        <v>1920</v>
      </c>
      <c r="F288">
        <f>VLOOKUP($B288&amp;F$5,'Source - Attributes'!$J:$K,2,FALSE)</f>
        <v>25313</v>
      </c>
      <c r="G288">
        <f>VLOOKUP($B288&amp;G$5,'Source - Attributes'!$J:$K,2,FALSE)</f>
        <v>25313</v>
      </c>
      <c r="H288">
        <f>VLOOKUP($B288&amp;H$5,'Source - Attributes'!$J:$K,2,FALSE)</f>
        <v>0</v>
      </c>
      <c r="I288">
        <v>0</v>
      </c>
      <c r="J288">
        <f>VLOOKUP($B288&amp;J$5,'Source - Attributes'!$J:$K,2,FALSE)</f>
        <v>0</v>
      </c>
      <c r="K288">
        <f>VLOOKUP($B288&amp;K$5,'Source - Attributes'!$J:$K,2,FALSE)</f>
        <v>122.54</v>
      </c>
      <c r="L288" s="20">
        <f t="shared" si="53"/>
        <v>162319</v>
      </c>
      <c r="M288" s="15">
        <f t="shared" si="54"/>
        <v>1090.99</v>
      </c>
      <c r="N288" s="66" t="str">
        <f t="shared" si="55"/>
        <v>6040</v>
      </c>
      <c r="O288" s="26">
        <f t="shared" si="60"/>
        <v>0.6</v>
      </c>
      <c r="P288" s="30">
        <f t="shared" si="61"/>
        <v>0.4</v>
      </c>
      <c r="Q288" s="20">
        <f t="shared" si="56"/>
        <v>203739.97045160842</v>
      </c>
      <c r="R288" s="15">
        <f t="shared" si="57"/>
        <v>122243.98227096505</v>
      </c>
      <c r="S288" s="15">
        <f t="shared" si="58"/>
        <v>81495.98818064337</v>
      </c>
      <c r="T288" s="20">
        <f t="shared" si="62"/>
        <v>19063.46</v>
      </c>
      <c r="U288" s="15">
        <f t="shared" si="63"/>
        <v>9153.6299999999992</v>
      </c>
      <c r="V288" s="15">
        <f t="shared" si="65"/>
        <v>28217.089999999997</v>
      </c>
      <c r="W288" s="13">
        <v>0</v>
      </c>
      <c r="X288" s="27">
        <f t="shared" si="64"/>
        <v>28217.089999999997</v>
      </c>
    </row>
    <row r="289" spans="1:24">
      <c r="A289" t="s">
        <v>1921</v>
      </c>
      <c r="B289" t="s">
        <v>586</v>
      </c>
      <c r="C289" t="s">
        <v>583</v>
      </c>
      <c r="D289" s="2" t="str">
        <f t="shared" si="59"/>
        <v>M</v>
      </c>
      <c r="E289" t="s">
        <v>1922</v>
      </c>
      <c r="F289">
        <f>VLOOKUP($B289&amp;F$5,'Source - Attributes'!$J:$K,2,FALSE)</f>
        <v>63830</v>
      </c>
      <c r="G289">
        <f>VLOOKUP($B289&amp;G$5,'Source - Attributes'!$J:$K,2,FALSE)</f>
        <v>63830</v>
      </c>
      <c r="H289">
        <f>VLOOKUP($B289&amp;H$5,'Source - Attributes'!$J:$K,2,FALSE)</f>
        <v>0</v>
      </c>
      <c r="I289">
        <v>0</v>
      </c>
      <c r="J289">
        <f>VLOOKUP($B289&amp;J$5,'Source - Attributes'!$J:$K,2,FALSE)</f>
        <v>0</v>
      </c>
      <c r="K289">
        <f>VLOOKUP($B289&amp;K$5,'Source - Attributes'!$J:$K,2,FALSE)</f>
        <v>233.71</v>
      </c>
      <c r="L289" s="20">
        <f t="shared" si="53"/>
        <v>162319</v>
      </c>
      <c r="M289" s="15">
        <f t="shared" si="54"/>
        <v>1090.99</v>
      </c>
      <c r="N289" s="66" t="str">
        <f t="shared" si="55"/>
        <v>6040</v>
      </c>
      <c r="O289" s="26">
        <f t="shared" si="60"/>
        <v>0.6</v>
      </c>
      <c r="P289" s="30">
        <f t="shared" si="61"/>
        <v>0.4</v>
      </c>
      <c r="Q289" s="20">
        <f t="shared" si="56"/>
        <v>203739.97045160842</v>
      </c>
      <c r="R289" s="15">
        <f t="shared" si="57"/>
        <v>122243.98227096505</v>
      </c>
      <c r="S289" s="15">
        <f t="shared" si="58"/>
        <v>81495.98818064337</v>
      </c>
      <c r="T289" s="20">
        <f t="shared" si="62"/>
        <v>48070.98</v>
      </c>
      <c r="U289" s="15">
        <f t="shared" si="63"/>
        <v>17457.93</v>
      </c>
      <c r="V289" s="15">
        <f t="shared" si="65"/>
        <v>65528.91</v>
      </c>
      <c r="W289" s="13">
        <v>0</v>
      </c>
      <c r="X289" s="27">
        <f t="shared" si="64"/>
        <v>65528.91</v>
      </c>
    </row>
    <row r="290" spans="1:24">
      <c r="A290" t="s">
        <v>1923</v>
      </c>
      <c r="B290" t="s">
        <v>588</v>
      </c>
      <c r="C290" t="s">
        <v>583</v>
      </c>
      <c r="D290" s="2" t="str">
        <f t="shared" si="59"/>
        <v>M</v>
      </c>
      <c r="E290" t="s">
        <v>1924</v>
      </c>
      <c r="F290">
        <f>VLOOKUP($B290&amp;F$5,'Source - Attributes'!$J:$K,2,FALSE)</f>
        <v>9560</v>
      </c>
      <c r="G290">
        <f>VLOOKUP($B290&amp;G$5,'Source - Attributes'!$J:$K,2,FALSE)</f>
        <v>9560</v>
      </c>
      <c r="H290">
        <f>VLOOKUP($B290&amp;H$5,'Source - Attributes'!$J:$K,2,FALSE)</f>
        <v>0</v>
      </c>
      <c r="I290">
        <v>0</v>
      </c>
      <c r="J290">
        <f>VLOOKUP($B290&amp;J$5,'Source - Attributes'!$J:$K,2,FALSE)</f>
        <v>0</v>
      </c>
      <c r="K290">
        <f>VLOOKUP($B290&amp;K$5,'Source - Attributes'!$J:$K,2,FALSE)</f>
        <v>41.48</v>
      </c>
      <c r="L290" s="20">
        <f t="shared" si="53"/>
        <v>162319</v>
      </c>
      <c r="M290" s="15">
        <f t="shared" si="54"/>
        <v>1090.99</v>
      </c>
      <c r="N290" s="66" t="str">
        <f t="shared" si="55"/>
        <v>6040</v>
      </c>
      <c r="O290" s="26">
        <f t="shared" si="60"/>
        <v>0.6</v>
      </c>
      <c r="P290" s="30">
        <f t="shared" si="61"/>
        <v>0.4</v>
      </c>
      <c r="Q290" s="20">
        <f t="shared" si="56"/>
        <v>203739.97045160842</v>
      </c>
      <c r="R290" s="15">
        <f t="shared" si="57"/>
        <v>122243.98227096505</v>
      </c>
      <c r="S290" s="15">
        <f t="shared" si="58"/>
        <v>81495.98818064337</v>
      </c>
      <c r="T290" s="20">
        <f t="shared" si="62"/>
        <v>7199.73</v>
      </c>
      <c r="U290" s="15">
        <f t="shared" si="63"/>
        <v>3098.52</v>
      </c>
      <c r="V290" s="15">
        <f t="shared" si="65"/>
        <v>10298.25</v>
      </c>
      <c r="W290" s="13">
        <v>0</v>
      </c>
      <c r="X290" s="27">
        <f t="shared" si="64"/>
        <v>10298.25</v>
      </c>
    </row>
    <row r="291" spans="1:24">
      <c r="A291" t="s">
        <v>1925</v>
      </c>
      <c r="B291" t="s">
        <v>590</v>
      </c>
      <c r="C291" t="s">
        <v>583</v>
      </c>
      <c r="D291" s="2" t="str">
        <f t="shared" si="59"/>
        <v>M</v>
      </c>
      <c r="E291" t="s">
        <v>1926</v>
      </c>
      <c r="F291">
        <f>VLOOKUP($B291&amp;F$5,'Source - Attributes'!$J:$K,2,FALSE)</f>
        <v>4435</v>
      </c>
      <c r="G291">
        <f>VLOOKUP($B291&amp;G$5,'Source - Attributes'!$J:$K,2,FALSE)</f>
        <v>4435</v>
      </c>
      <c r="H291">
        <f>VLOOKUP($B291&amp;H$5,'Source - Attributes'!$J:$K,2,FALSE)</f>
        <v>0</v>
      </c>
      <c r="I291">
        <v>0</v>
      </c>
      <c r="J291">
        <f>VLOOKUP($B291&amp;J$5,'Source - Attributes'!$J:$K,2,FALSE)</f>
        <v>0</v>
      </c>
      <c r="K291">
        <f>VLOOKUP($B291&amp;K$5,'Source - Attributes'!$J:$K,2,FALSE)</f>
        <v>27.04</v>
      </c>
      <c r="L291" s="20">
        <f t="shared" si="53"/>
        <v>162319</v>
      </c>
      <c r="M291" s="15">
        <f t="shared" si="54"/>
        <v>1090.99</v>
      </c>
      <c r="N291" s="66" t="str">
        <f t="shared" si="55"/>
        <v>6040</v>
      </c>
      <c r="O291" s="26">
        <f t="shared" si="60"/>
        <v>0.6</v>
      </c>
      <c r="P291" s="30">
        <f t="shared" si="61"/>
        <v>0.4</v>
      </c>
      <c r="Q291" s="20">
        <f t="shared" si="56"/>
        <v>203739.97045160842</v>
      </c>
      <c r="R291" s="15">
        <f t="shared" si="57"/>
        <v>122243.98227096505</v>
      </c>
      <c r="S291" s="15">
        <f t="shared" si="58"/>
        <v>81495.98818064337</v>
      </c>
      <c r="T291" s="20">
        <f t="shared" si="62"/>
        <v>3340.04</v>
      </c>
      <c r="U291" s="15">
        <f t="shared" si="63"/>
        <v>2019.86</v>
      </c>
      <c r="V291" s="15">
        <f t="shared" si="65"/>
        <v>5359.9</v>
      </c>
      <c r="W291" s="13">
        <v>0</v>
      </c>
      <c r="X291" s="27">
        <f t="shared" si="64"/>
        <v>5359.9</v>
      </c>
    </row>
    <row r="292" spans="1:24">
      <c r="A292" t="s">
        <v>1927</v>
      </c>
      <c r="B292" t="s">
        <v>592</v>
      </c>
      <c r="C292" t="s">
        <v>583</v>
      </c>
      <c r="D292" s="2" t="str">
        <f t="shared" si="59"/>
        <v>M</v>
      </c>
      <c r="E292" t="s">
        <v>1928</v>
      </c>
      <c r="F292">
        <f>VLOOKUP($B292&amp;F$5,'Source - Attributes'!$J:$K,2,FALSE)</f>
        <v>5550</v>
      </c>
      <c r="G292">
        <f>VLOOKUP($B292&amp;G$5,'Source - Attributes'!$J:$K,2,FALSE)</f>
        <v>5550</v>
      </c>
      <c r="H292">
        <f>VLOOKUP($B292&amp;H$5,'Source - Attributes'!$J:$K,2,FALSE)</f>
        <v>0</v>
      </c>
      <c r="I292">
        <v>0</v>
      </c>
      <c r="J292">
        <f>VLOOKUP($B292&amp;J$5,'Source - Attributes'!$J:$K,2,FALSE)</f>
        <v>0</v>
      </c>
      <c r="K292">
        <f>VLOOKUP($B292&amp;K$5,'Source - Attributes'!$J:$K,2,FALSE)</f>
        <v>23.53</v>
      </c>
      <c r="L292" s="20">
        <f t="shared" si="53"/>
        <v>162319</v>
      </c>
      <c r="M292" s="15">
        <f t="shared" si="54"/>
        <v>1090.99</v>
      </c>
      <c r="N292" s="66" t="str">
        <f t="shared" si="55"/>
        <v>6040</v>
      </c>
      <c r="O292" s="26">
        <f t="shared" si="60"/>
        <v>0.6</v>
      </c>
      <c r="P292" s="30">
        <f t="shared" si="61"/>
        <v>0.4</v>
      </c>
      <c r="Q292" s="20">
        <f t="shared" si="56"/>
        <v>203739.97045160842</v>
      </c>
      <c r="R292" s="15">
        <f t="shared" si="57"/>
        <v>122243.98227096505</v>
      </c>
      <c r="S292" s="15">
        <f t="shared" si="58"/>
        <v>81495.98818064337</v>
      </c>
      <c r="T292" s="20">
        <f t="shared" si="62"/>
        <v>4179.76</v>
      </c>
      <c r="U292" s="15">
        <f t="shared" si="63"/>
        <v>1757.67</v>
      </c>
      <c r="V292" s="15">
        <f t="shared" si="65"/>
        <v>5937.43</v>
      </c>
      <c r="W292" s="13">
        <v>0</v>
      </c>
      <c r="X292" s="27">
        <f t="shared" si="64"/>
        <v>5937.43</v>
      </c>
    </row>
    <row r="293" spans="1:24">
      <c r="A293" t="s">
        <v>1929</v>
      </c>
      <c r="B293" t="s">
        <v>594</v>
      </c>
      <c r="C293" t="s">
        <v>583</v>
      </c>
      <c r="D293" s="2" t="str">
        <f t="shared" si="59"/>
        <v>M</v>
      </c>
      <c r="E293" t="s">
        <v>1930</v>
      </c>
      <c r="F293">
        <f>VLOOKUP($B293&amp;F$5,'Source - Attributes'!$J:$K,2,FALSE)</f>
        <v>1372</v>
      </c>
      <c r="G293">
        <f>VLOOKUP($B293&amp;G$5,'Source - Attributes'!$J:$K,2,FALSE)</f>
        <v>1372</v>
      </c>
      <c r="H293">
        <f>VLOOKUP($B293&amp;H$5,'Source - Attributes'!$J:$K,2,FALSE)</f>
        <v>0</v>
      </c>
      <c r="I293">
        <v>0</v>
      </c>
      <c r="J293">
        <f>VLOOKUP($B293&amp;J$5,'Source - Attributes'!$J:$K,2,FALSE)</f>
        <v>0</v>
      </c>
      <c r="K293">
        <f>VLOOKUP($B293&amp;K$5,'Source - Attributes'!$J:$K,2,FALSE)</f>
        <v>14.27</v>
      </c>
      <c r="L293" s="20">
        <f t="shared" si="53"/>
        <v>162319</v>
      </c>
      <c r="M293" s="15">
        <f t="shared" si="54"/>
        <v>1090.99</v>
      </c>
      <c r="N293" s="66" t="str">
        <f t="shared" si="55"/>
        <v>6040</v>
      </c>
      <c r="O293" s="26">
        <f t="shared" si="60"/>
        <v>0.6</v>
      </c>
      <c r="P293" s="30">
        <f t="shared" si="61"/>
        <v>0.4</v>
      </c>
      <c r="Q293" s="20">
        <f t="shared" si="56"/>
        <v>203739.97045160842</v>
      </c>
      <c r="R293" s="15">
        <f t="shared" si="57"/>
        <v>122243.98227096505</v>
      </c>
      <c r="S293" s="15">
        <f t="shared" si="58"/>
        <v>81495.98818064337</v>
      </c>
      <c r="T293" s="20">
        <f t="shared" si="62"/>
        <v>1033.27</v>
      </c>
      <c r="U293" s="15">
        <f t="shared" si="63"/>
        <v>1065.96</v>
      </c>
      <c r="V293" s="15">
        <f t="shared" si="65"/>
        <v>2099.23</v>
      </c>
      <c r="W293" s="13">
        <v>0</v>
      </c>
      <c r="X293" s="27">
        <f t="shared" si="64"/>
        <v>2099.23</v>
      </c>
    </row>
    <row r="294" spans="1:24">
      <c r="A294" t="s">
        <v>1931</v>
      </c>
      <c r="B294" t="s">
        <v>596</v>
      </c>
      <c r="C294" t="s">
        <v>583</v>
      </c>
      <c r="D294" s="2" t="str">
        <f t="shared" si="59"/>
        <v>M</v>
      </c>
      <c r="E294" t="s">
        <v>1932</v>
      </c>
      <c r="F294">
        <f>VLOOKUP($B294&amp;F$5,'Source - Attributes'!$J:$K,2,FALSE)</f>
        <v>1422</v>
      </c>
      <c r="G294">
        <f>VLOOKUP($B294&amp;G$5,'Source - Attributes'!$J:$K,2,FALSE)</f>
        <v>1422</v>
      </c>
      <c r="H294">
        <f>VLOOKUP($B294&amp;H$5,'Source - Attributes'!$J:$K,2,FALSE)</f>
        <v>0</v>
      </c>
      <c r="I294">
        <v>0</v>
      </c>
      <c r="J294">
        <f>VLOOKUP($B294&amp;J$5,'Source - Attributes'!$J:$K,2,FALSE)</f>
        <v>0</v>
      </c>
      <c r="K294">
        <f>VLOOKUP($B294&amp;K$5,'Source - Attributes'!$J:$K,2,FALSE)</f>
        <v>10.46</v>
      </c>
      <c r="L294" s="20">
        <f t="shared" si="53"/>
        <v>162319</v>
      </c>
      <c r="M294" s="15">
        <f t="shared" si="54"/>
        <v>1090.99</v>
      </c>
      <c r="N294" s="66" t="str">
        <f t="shared" si="55"/>
        <v>6040</v>
      </c>
      <c r="O294" s="26">
        <f t="shared" si="60"/>
        <v>0.6</v>
      </c>
      <c r="P294" s="30">
        <f t="shared" si="61"/>
        <v>0.4</v>
      </c>
      <c r="Q294" s="20">
        <f t="shared" si="56"/>
        <v>203739.97045160842</v>
      </c>
      <c r="R294" s="15">
        <f t="shared" si="57"/>
        <v>122243.98227096505</v>
      </c>
      <c r="S294" s="15">
        <f t="shared" si="58"/>
        <v>81495.98818064337</v>
      </c>
      <c r="T294" s="20">
        <f t="shared" si="62"/>
        <v>1070.92</v>
      </c>
      <c r="U294" s="15">
        <f t="shared" si="63"/>
        <v>781.35</v>
      </c>
      <c r="V294" s="15">
        <f t="shared" si="65"/>
        <v>1852.27</v>
      </c>
      <c r="W294" s="13">
        <v>0</v>
      </c>
      <c r="X294" s="27">
        <f t="shared" si="64"/>
        <v>1852.27</v>
      </c>
    </row>
    <row r="295" spans="1:24">
      <c r="A295" t="s">
        <v>1933</v>
      </c>
      <c r="B295" t="s">
        <v>598</v>
      </c>
      <c r="C295" t="s">
        <v>583</v>
      </c>
      <c r="D295" s="2" t="str">
        <f t="shared" si="59"/>
        <v>M</v>
      </c>
      <c r="E295" t="s">
        <v>1934</v>
      </c>
      <c r="F295">
        <f>VLOOKUP($B295&amp;F$5,'Source - Attributes'!$J:$K,2,FALSE)</f>
        <v>4599</v>
      </c>
      <c r="G295">
        <f>VLOOKUP($B295&amp;G$5,'Source - Attributes'!$J:$K,2,FALSE)</f>
        <v>4599</v>
      </c>
      <c r="H295">
        <f>VLOOKUP($B295&amp;H$5,'Source - Attributes'!$J:$K,2,FALSE)</f>
        <v>0</v>
      </c>
      <c r="I295">
        <v>0</v>
      </c>
      <c r="J295">
        <f>VLOOKUP($B295&amp;J$5,'Source - Attributes'!$J:$K,2,FALSE)</f>
        <v>0</v>
      </c>
      <c r="K295">
        <f>VLOOKUP($B295&amp;K$5,'Source - Attributes'!$J:$K,2,FALSE)</f>
        <v>38.020000000000003</v>
      </c>
      <c r="L295" s="20">
        <f t="shared" si="53"/>
        <v>162319</v>
      </c>
      <c r="M295" s="15">
        <f t="shared" si="54"/>
        <v>1090.99</v>
      </c>
      <c r="N295" s="66" t="str">
        <f t="shared" si="55"/>
        <v>6040</v>
      </c>
      <c r="O295" s="26">
        <f t="shared" si="60"/>
        <v>0.6</v>
      </c>
      <c r="P295" s="30">
        <f t="shared" si="61"/>
        <v>0.4</v>
      </c>
      <c r="Q295" s="20">
        <f t="shared" si="56"/>
        <v>203739.97045160842</v>
      </c>
      <c r="R295" s="15">
        <f t="shared" si="57"/>
        <v>122243.98227096505</v>
      </c>
      <c r="S295" s="15">
        <f t="shared" si="58"/>
        <v>81495.98818064337</v>
      </c>
      <c r="T295" s="20">
        <f t="shared" si="62"/>
        <v>3463.55</v>
      </c>
      <c r="U295" s="15">
        <f t="shared" si="63"/>
        <v>2840.06</v>
      </c>
      <c r="V295" s="15">
        <f t="shared" si="65"/>
        <v>6303.6100000000006</v>
      </c>
      <c r="W295" s="13">
        <v>0</v>
      </c>
      <c r="X295" s="27">
        <f t="shared" si="64"/>
        <v>6303.6100000000006</v>
      </c>
    </row>
    <row r="296" spans="1:24">
      <c r="A296" t="s">
        <v>1935</v>
      </c>
      <c r="B296" t="s">
        <v>600</v>
      </c>
      <c r="C296" t="s">
        <v>601</v>
      </c>
      <c r="D296" s="2" t="str">
        <f t="shared" si="59"/>
        <v>C</v>
      </c>
      <c r="E296" t="s">
        <v>1936</v>
      </c>
      <c r="F296">
        <f>VLOOKUP($B296&amp;F$5,'Source - Attributes'!$J:$K,2,FALSE)</f>
        <v>13727</v>
      </c>
      <c r="G296">
        <f>VLOOKUP($B296&amp;G$5,'Source - Attributes'!$J:$K,2,FALSE)</f>
        <v>13727</v>
      </c>
      <c r="H296">
        <f>VLOOKUP($B296&amp;H$5,'Source - Attributes'!$J:$K,2,FALSE)</f>
        <v>0</v>
      </c>
      <c r="I296">
        <v>0</v>
      </c>
      <c r="J296">
        <f>VLOOKUP($B296&amp;J$5,'Source - Attributes'!$J:$K,2,FALSE)</f>
        <v>22122</v>
      </c>
      <c r="K296">
        <f>VLOOKUP($B296&amp;K$5,'Source - Attributes'!$J:$K,2,FALSE)</f>
        <v>860.64</v>
      </c>
      <c r="L296" s="20">
        <f t="shared" si="53"/>
        <v>36282</v>
      </c>
      <c r="M296" s="15">
        <f t="shared" si="54"/>
        <v>1036.3899999999999</v>
      </c>
      <c r="N296" s="66" t="str">
        <f t="shared" si="55"/>
        <v>2080</v>
      </c>
      <c r="O296" s="26">
        <f t="shared" si="60"/>
        <v>0.2</v>
      </c>
      <c r="P296" s="30">
        <f t="shared" si="61"/>
        <v>0.8</v>
      </c>
      <c r="Q296" s="20">
        <f t="shared" si="56"/>
        <v>37852.505029188309</v>
      </c>
      <c r="R296" s="15">
        <f t="shared" si="57"/>
        <v>7570.501005837662</v>
      </c>
      <c r="S296" s="15">
        <f t="shared" si="58"/>
        <v>30282.004023350648</v>
      </c>
      <c r="T296" s="20">
        <f t="shared" si="62"/>
        <v>2864.24</v>
      </c>
      <c r="U296" s="15">
        <f t="shared" si="63"/>
        <v>25146.81</v>
      </c>
      <c r="V296" s="15">
        <f t="shared" si="65"/>
        <v>28011.050000000003</v>
      </c>
      <c r="W296" s="13">
        <v>0</v>
      </c>
      <c r="X296" s="27">
        <f t="shared" si="64"/>
        <v>28011.050000000003</v>
      </c>
    </row>
    <row r="297" spans="1:24">
      <c r="A297" t="s">
        <v>1937</v>
      </c>
      <c r="B297" t="s">
        <v>602</v>
      </c>
      <c r="C297" t="s">
        <v>601</v>
      </c>
      <c r="D297" s="2" t="str">
        <f t="shared" si="59"/>
        <v>M</v>
      </c>
      <c r="E297" t="s">
        <v>1938</v>
      </c>
      <c r="F297">
        <f>VLOOKUP($B297&amp;F$5,'Source - Attributes'!$J:$K,2,FALSE)</f>
        <v>16759</v>
      </c>
      <c r="G297">
        <f>VLOOKUP($B297&amp;G$5,'Source - Attributes'!$J:$K,2,FALSE)</f>
        <v>16759</v>
      </c>
      <c r="H297">
        <f>VLOOKUP($B297&amp;H$5,'Source - Attributes'!$J:$K,2,FALSE)</f>
        <v>0</v>
      </c>
      <c r="I297">
        <v>0</v>
      </c>
      <c r="J297">
        <f>VLOOKUP($B297&amp;J$5,'Source - Attributes'!$J:$K,2,FALSE)</f>
        <v>0</v>
      </c>
      <c r="K297">
        <f>VLOOKUP($B297&amp;K$5,'Source - Attributes'!$J:$K,2,FALSE)</f>
        <v>110.86</v>
      </c>
      <c r="L297" s="20">
        <f t="shared" si="53"/>
        <v>36282</v>
      </c>
      <c r="M297" s="15">
        <f t="shared" si="54"/>
        <v>1036.3899999999999</v>
      </c>
      <c r="N297" s="66" t="str">
        <f t="shared" si="55"/>
        <v>2080</v>
      </c>
      <c r="O297" s="26">
        <f t="shared" si="60"/>
        <v>0.2</v>
      </c>
      <c r="P297" s="30">
        <f t="shared" si="61"/>
        <v>0.8</v>
      </c>
      <c r="Q297" s="20">
        <f t="shared" si="56"/>
        <v>37852.505029188309</v>
      </c>
      <c r="R297" s="15">
        <f t="shared" si="57"/>
        <v>7570.501005837662</v>
      </c>
      <c r="S297" s="15">
        <f t="shared" si="58"/>
        <v>30282.004023350648</v>
      </c>
      <c r="T297" s="20">
        <f t="shared" si="62"/>
        <v>3496.89</v>
      </c>
      <c r="U297" s="15">
        <f t="shared" si="63"/>
        <v>3239.19</v>
      </c>
      <c r="V297" s="15">
        <f t="shared" si="65"/>
        <v>6736.08</v>
      </c>
      <c r="W297" s="13">
        <v>0</v>
      </c>
      <c r="X297" s="27">
        <f t="shared" si="64"/>
        <v>6736.08</v>
      </c>
    </row>
    <row r="298" spans="1:24">
      <c r="A298" t="s">
        <v>1939</v>
      </c>
      <c r="B298" t="s">
        <v>604</v>
      </c>
      <c r="C298" t="s">
        <v>601</v>
      </c>
      <c r="D298" s="2" t="str">
        <f t="shared" si="59"/>
        <v>M</v>
      </c>
      <c r="E298" t="s">
        <v>1940</v>
      </c>
      <c r="F298">
        <f>VLOOKUP($B298&amp;F$5,'Source - Attributes'!$J:$K,2,FALSE)</f>
        <v>3029</v>
      </c>
      <c r="G298">
        <f>VLOOKUP($B298&amp;G$5,'Source - Attributes'!$J:$K,2,FALSE)</f>
        <v>3029</v>
      </c>
      <c r="H298">
        <f>VLOOKUP($B298&amp;H$5,'Source - Attributes'!$J:$K,2,FALSE)</f>
        <v>0</v>
      </c>
      <c r="I298">
        <v>0</v>
      </c>
      <c r="J298">
        <f>VLOOKUP($B298&amp;J$5,'Source - Attributes'!$J:$K,2,FALSE)</f>
        <v>0</v>
      </c>
      <c r="K298">
        <f>VLOOKUP($B298&amp;K$5,'Source - Attributes'!$J:$K,2,FALSE)</f>
        <v>29.6</v>
      </c>
      <c r="L298" s="20">
        <f t="shared" si="53"/>
        <v>36282</v>
      </c>
      <c r="M298" s="15">
        <f t="shared" si="54"/>
        <v>1036.3899999999999</v>
      </c>
      <c r="N298" s="66" t="str">
        <f t="shared" si="55"/>
        <v>2080</v>
      </c>
      <c r="O298" s="26">
        <f t="shared" si="60"/>
        <v>0.2</v>
      </c>
      <c r="P298" s="30">
        <f t="shared" si="61"/>
        <v>0.8</v>
      </c>
      <c r="Q298" s="20">
        <f t="shared" si="56"/>
        <v>37852.505029188309</v>
      </c>
      <c r="R298" s="15">
        <f t="shared" si="57"/>
        <v>7570.501005837662</v>
      </c>
      <c r="S298" s="15">
        <f t="shared" si="58"/>
        <v>30282.004023350648</v>
      </c>
      <c r="T298" s="20">
        <f t="shared" si="62"/>
        <v>632.02</v>
      </c>
      <c r="U298" s="15">
        <f t="shared" si="63"/>
        <v>864.87</v>
      </c>
      <c r="V298" s="15">
        <f t="shared" si="65"/>
        <v>1496.8899999999999</v>
      </c>
      <c r="W298" s="13">
        <v>0</v>
      </c>
      <c r="X298" s="27">
        <f t="shared" si="64"/>
        <v>1496.8899999999999</v>
      </c>
    </row>
    <row r="299" spans="1:24">
      <c r="A299" t="s">
        <v>1941</v>
      </c>
      <c r="B299" t="s">
        <v>606</v>
      </c>
      <c r="C299" t="s">
        <v>601</v>
      </c>
      <c r="D299" s="2" t="str">
        <f t="shared" si="59"/>
        <v>M</v>
      </c>
      <c r="E299" t="s">
        <v>1942</v>
      </c>
      <c r="F299">
        <f>VLOOKUP($B299&amp;F$5,'Source - Attributes'!$J:$K,2,FALSE)</f>
        <v>450</v>
      </c>
      <c r="G299">
        <f>VLOOKUP($B299&amp;G$5,'Source - Attributes'!$J:$K,2,FALSE)</f>
        <v>450</v>
      </c>
      <c r="H299">
        <f>VLOOKUP($B299&amp;H$5,'Source - Attributes'!$J:$K,2,FALSE)</f>
        <v>0</v>
      </c>
      <c r="I299">
        <v>0</v>
      </c>
      <c r="J299">
        <f>VLOOKUP($B299&amp;J$5,'Source - Attributes'!$J:$K,2,FALSE)</f>
        <v>0</v>
      </c>
      <c r="K299">
        <f>VLOOKUP($B299&amp;K$5,'Source - Attributes'!$J:$K,2,FALSE)</f>
        <v>4.93</v>
      </c>
      <c r="L299" s="20">
        <f t="shared" si="53"/>
        <v>36282</v>
      </c>
      <c r="M299" s="15">
        <f t="shared" si="54"/>
        <v>1036.3899999999999</v>
      </c>
      <c r="N299" s="66" t="str">
        <f t="shared" si="55"/>
        <v>2080</v>
      </c>
      <c r="O299" s="26">
        <f t="shared" si="60"/>
        <v>0.2</v>
      </c>
      <c r="P299" s="30">
        <f t="shared" si="61"/>
        <v>0.8</v>
      </c>
      <c r="Q299" s="20">
        <f t="shared" si="56"/>
        <v>37852.505029188309</v>
      </c>
      <c r="R299" s="15">
        <f t="shared" si="57"/>
        <v>7570.501005837662</v>
      </c>
      <c r="S299" s="15">
        <f t="shared" si="58"/>
        <v>30282.004023350648</v>
      </c>
      <c r="T299" s="20">
        <f t="shared" si="62"/>
        <v>93.9</v>
      </c>
      <c r="U299" s="15">
        <f t="shared" si="63"/>
        <v>144.05000000000001</v>
      </c>
      <c r="V299" s="15">
        <f t="shared" si="65"/>
        <v>237.95000000000002</v>
      </c>
      <c r="W299" s="13">
        <v>0</v>
      </c>
      <c r="X299" s="27">
        <f t="shared" si="64"/>
        <v>237.95000000000002</v>
      </c>
    </row>
    <row r="300" spans="1:24">
      <c r="A300" t="s">
        <v>1943</v>
      </c>
      <c r="B300" t="s">
        <v>608</v>
      </c>
      <c r="C300" t="s">
        <v>601</v>
      </c>
      <c r="D300" s="2" t="str">
        <f t="shared" si="59"/>
        <v>M</v>
      </c>
      <c r="E300" t="s">
        <v>1944</v>
      </c>
      <c r="F300">
        <f>VLOOKUP($B300&amp;F$5,'Source - Attributes'!$J:$K,2,FALSE)</f>
        <v>199</v>
      </c>
      <c r="G300">
        <f>VLOOKUP($B300&amp;G$5,'Source - Attributes'!$J:$K,2,FALSE)</f>
        <v>199</v>
      </c>
      <c r="H300">
        <f>VLOOKUP($B300&amp;H$5,'Source - Attributes'!$J:$K,2,FALSE)</f>
        <v>0</v>
      </c>
      <c r="I300">
        <v>0</v>
      </c>
      <c r="J300">
        <f>VLOOKUP($B300&amp;J$5,'Source - Attributes'!$J:$K,2,FALSE)</f>
        <v>0</v>
      </c>
      <c r="K300">
        <f>VLOOKUP($B300&amp;K$5,'Source - Attributes'!$J:$K,2,FALSE)</f>
        <v>2.66</v>
      </c>
      <c r="L300" s="20">
        <f t="shared" si="53"/>
        <v>36282</v>
      </c>
      <c r="M300" s="15">
        <f t="shared" si="54"/>
        <v>1036.3899999999999</v>
      </c>
      <c r="N300" s="66" t="str">
        <f t="shared" si="55"/>
        <v>2080</v>
      </c>
      <c r="O300" s="26">
        <f t="shared" si="60"/>
        <v>0.2</v>
      </c>
      <c r="P300" s="30">
        <f t="shared" si="61"/>
        <v>0.8</v>
      </c>
      <c r="Q300" s="20">
        <f t="shared" si="56"/>
        <v>37852.505029188309</v>
      </c>
      <c r="R300" s="15">
        <f t="shared" si="57"/>
        <v>7570.501005837662</v>
      </c>
      <c r="S300" s="15">
        <f t="shared" si="58"/>
        <v>30282.004023350648</v>
      </c>
      <c r="T300" s="20">
        <f t="shared" si="62"/>
        <v>41.52</v>
      </c>
      <c r="U300" s="15">
        <f t="shared" si="63"/>
        <v>77.72</v>
      </c>
      <c r="V300" s="15">
        <f t="shared" si="65"/>
        <v>119.24000000000001</v>
      </c>
      <c r="W300" s="13">
        <v>0</v>
      </c>
      <c r="X300" s="27">
        <f t="shared" si="64"/>
        <v>119.24000000000001</v>
      </c>
    </row>
    <row r="301" spans="1:24">
      <c r="A301" t="s">
        <v>1945</v>
      </c>
      <c r="B301" t="s">
        <v>610</v>
      </c>
      <c r="C301" t="s">
        <v>601</v>
      </c>
      <c r="D301" s="2" t="str">
        <f t="shared" si="59"/>
        <v>M</v>
      </c>
      <c r="E301" t="s">
        <v>1946</v>
      </c>
      <c r="F301">
        <f>VLOOKUP($B301&amp;F$5,'Source - Attributes'!$J:$K,2,FALSE)</f>
        <v>286</v>
      </c>
      <c r="G301">
        <f>VLOOKUP($B301&amp;G$5,'Source - Attributes'!$J:$K,2,FALSE)</f>
        <v>286</v>
      </c>
      <c r="H301">
        <f>VLOOKUP($B301&amp;H$5,'Source - Attributes'!$J:$K,2,FALSE)</f>
        <v>0</v>
      </c>
      <c r="I301">
        <v>0</v>
      </c>
      <c r="J301">
        <f>VLOOKUP($B301&amp;J$5,'Source - Attributes'!$J:$K,2,FALSE)</f>
        <v>0</v>
      </c>
      <c r="K301">
        <f>VLOOKUP($B301&amp;K$5,'Source - Attributes'!$J:$K,2,FALSE)</f>
        <v>4.53</v>
      </c>
      <c r="L301" s="20">
        <f t="shared" si="53"/>
        <v>36282</v>
      </c>
      <c r="M301" s="15">
        <f t="shared" si="54"/>
        <v>1036.3899999999999</v>
      </c>
      <c r="N301" s="66" t="str">
        <f t="shared" si="55"/>
        <v>2080</v>
      </c>
      <c r="O301" s="26">
        <f t="shared" si="60"/>
        <v>0.2</v>
      </c>
      <c r="P301" s="30">
        <f t="shared" si="61"/>
        <v>0.8</v>
      </c>
      <c r="Q301" s="20">
        <f t="shared" si="56"/>
        <v>37852.505029188309</v>
      </c>
      <c r="R301" s="15">
        <f t="shared" si="57"/>
        <v>7570.501005837662</v>
      </c>
      <c r="S301" s="15">
        <f t="shared" si="58"/>
        <v>30282.004023350648</v>
      </c>
      <c r="T301" s="20">
        <f t="shared" si="62"/>
        <v>59.68</v>
      </c>
      <c r="U301" s="15">
        <f t="shared" si="63"/>
        <v>132.36000000000001</v>
      </c>
      <c r="V301" s="15">
        <f t="shared" si="65"/>
        <v>192.04000000000002</v>
      </c>
      <c r="W301" s="13">
        <v>0</v>
      </c>
      <c r="X301" s="27">
        <f t="shared" si="64"/>
        <v>192.04000000000002</v>
      </c>
    </row>
    <row r="302" spans="1:24">
      <c r="A302" t="s">
        <v>1947</v>
      </c>
      <c r="B302" t="s">
        <v>612</v>
      </c>
      <c r="C302" t="s">
        <v>601</v>
      </c>
      <c r="D302" s="2" t="str">
        <f t="shared" si="59"/>
        <v>M</v>
      </c>
      <c r="E302" t="s">
        <v>1948</v>
      </c>
      <c r="F302">
        <f>VLOOKUP($B302&amp;F$5,'Source - Attributes'!$J:$K,2,FALSE)</f>
        <v>502</v>
      </c>
      <c r="G302">
        <f>VLOOKUP($B302&amp;G$5,'Source - Attributes'!$J:$K,2,FALSE)</f>
        <v>502</v>
      </c>
      <c r="H302">
        <f>VLOOKUP($B302&amp;H$5,'Source - Attributes'!$J:$K,2,FALSE)</f>
        <v>0</v>
      </c>
      <c r="I302">
        <v>0</v>
      </c>
      <c r="J302">
        <f>VLOOKUP($B302&amp;J$5,'Source - Attributes'!$J:$K,2,FALSE)</f>
        <v>0</v>
      </c>
      <c r="K302">
        <f>VLOOKUP($B302&amp;K$5,'Source - Attributes'!$J:$K,2,FALSE)</f>
        <v>5.32</v>
      </c>
      <c r="L302" s="20">
        <f t="shared" si="53"/>
        <v>36282</v>
      </c>
      <c r="M302" s="15">
        <f t="shared" si="54"/>
        <v>1036.3899999999999</v>
      </c>
      <c r="N302" s="66" t="str">
        <f t="shared" si="55"/>
        <v>2080</v>
      </c>
      <c r="O302" s="26">
        <f t="shared" si="60"/>
        <v>0.2</v>
      </c>
      <c r="P302" s="30">
        <f t="shared" si="61"/>
        <v>0.8</v>
      </c>
      <c r="Q302" s="20">
        <f t="shared" si="56"/>
        <v>37852.505029188309</v>
      </c>
      <c r="R302" s="15">
        <f t="shared" si="57"/>
        <v>7570.501005837662</v>
      </c>
      <c r="S302" s="15">
        <f t="shared" si="58"/>
        <v>30282.004023350648</v>
      </c>
      <c r="T302" s="20">
        <f t="shared" si="62"/>
        <v>104.75</v>
      </c>
      <c r="U302" s="15">
        <f t="shared" si="63"/>
        <v>155.44</v>
      </c>
      <c r="V302" s="15">
        <f t="shared" si="65"/>
        <v>260.19</v>
      </c>
      <c r="W302" s="13">
        <v>0</v>
      </c>
      <c r="X302" s="27">
        <f t="shared" si="64"/>
        <v>260.19</v>
      </c>
    </row>
    <row r="303" spans="1:24">
      <c r="A303" t="s">
        <v>1949</v>
      </c>
      <c r="B303" t="s">
        <v>614</v>
      </c>
      <c r="C303" t="s">
        <v>601</v>
      </c>
      <c r="D303" s="2" t="str">
        <f t="shared" si="59"/>
        <v>M</v>
      </c>
      <c r="E303" t="s">
        <v>1950</v>
      </c>
      <c r="F303">
        <f>VLOOKUP($B303&amp;F$5,'Source - Attributes'!$J:$K,2,FALSE)</f>
        <v>581</v>
      </c>
      <c r="G303">
        <f>VLOOKUP($B303&amp;G$5,'Source - Attributes'!$J:$K,2,FALSE)</f>
        <v>581</v>
      </c>
      <c r="H303">
        <f>VLOOKUP($B303&amp;H$5,'Source - Attributes'!$J:$K,2,FALSE)</f>
        <v>0</v>
      </c>
      <c r="I303">
        <v>0</v>
      </c>
      <c r="J303">
        <f>VLOOKUP($B303&amp;J$5,'Source - Attributes'!$J:$K,2,FALSE)</f>
        <v>0</v>
      </c>
      <c r="K303">
        <f>VLOOKUP($B303&amp;K$5,'Source - Attributes'!$J:$K,2,FALSE)</f>
        <v>6.05</v>
      </c>
      <c r="L303" s="20">
        <f t="shared" si="53"/>
        <v>36282</v>
      </c>
      <c r="M303" s="15">
        <f t="shared" si="54"/>
        <v>1036.3899999999999</v>
      </c>
      <c r="N303" s="66" t="str">
        <f t="shared" si="55"/>
        <v>2080</v>
      </c>
      <c r="O303" s="26">
        <f t="shared" si="60"/>
        <v>0.2</v>
      </c>
      <c r="P303" s="30">
        <f t="shared" si="61"/>
        <v>0.8</v>
      </c>
      <c r="Q303" s="20">
        <f t="shared" si="56"/>
        <v>37852.505029188309</v>
      </c>
      <c r="R303" s="15">
        <f t="shared" si="57"/>
        <v>7570.501005837662</v>
      </c>
      <c r="S303" s="15">
        <f t="shared" si="58"/>
        <v>30282.004023350648</v>
      </c>
      <c r="T303" s="20">
        <f t="shared" si="62"/>
        <v>121.23</v>
      </c>
      <c r="U303" s="15">
        <f t="shared" si="63"/>
        <v>176.77</v>
      </c>
      <c r="V303" s="15">
        <f t="shared" si="65"/>
        <v>298</v>
      </c>
      <c r="W303" s="13">
        <v>0</v>
      </c>
      <c r="X303" s="27">
        <f t="shared" si="64"/>
        <v>298</v>
      </c>
    </row>
    <row r="304" spans="1:24">
      <c r="A304" t="s">
        <v>1951</v>
      </c>
      <c r="B304" t="s">
        <v>616</v>
      </c>
      <c r="C304" t="s">
        <v>601</v>
      </c>
      <c r="D304" s="2" t="str">
        <f t="shared" si="59"/>
        <v>M</v>
      </c>
      <c r="E304" t="s">
        <v>1952</v>
      </c>
      <c r="F304">
        <f>VLOOKUP($B304&amp;F$5,'Source - Attributes'!$J:$K,2,FALSE)</f>
        <v>359</v>
      </c>
      <c r="G304">
        <f>VLOOKUP($B304&amp;G$5,'Source - Attributes'!$J:$K,2,FALSE)</f>
        <v>359</v>
      </c>
      <c r="H304">
        <f>VLOOKUP($B304&amp;H$5,'Source - Attributes'!$J:$K,2,FALSE)</f>
        <v>0</v>
      </c>
      <c r="I304">
        <v>0</v>
      </c>
      <c r="J304">
        <f>VLOOKUP($B304&amp;J$5,'Source - Attributes'!$J:$K,2,FALSE)</f>
        <v>0</v>
      </c>
      <c r="K304">
        <f>VLOOKUP($B304&amp;K$5,'Source - Attributes'!$J:$K,2,FALSE)</f>
        <v>4.8</v>
      </c>
      <c r="L304" s="20">
        <f t="shared" si="53"/>
        <v>36282</v>
      </c>
      <c r="M304" s="15">
        <f t="shared" si="54"/>
        <v>1036.3899999999999</v>
      </c>
      <c r="N304" s="66" t="str">
        <f t="shared" si="55"/>
        <v>2080</v>
      </c>
      <c r="O304" s="26">
        <f t="shared" si="60"/>
        <v>0.2</v>
      </c>
      <c r="P304" s="30">
        <f t="shared" si="61"/>
        <v>0.8</v>
      </c>
      <c r="Q304" s="20">
        <f t="shared" si="56"/>
        <v>37852.505029188309</v>
      </c>
      <c r="R304" s="15">
        <f t="shared" si="57"/>
        <v>7570.501005837662</v>
      </c>
      <c r="S304" s="15">
        <f t="shared" si="58"/>
        <v>30282.004023350648</v>
      </c>
      <c r="T304" s="20">
        <f t="shared" si="62"/>
        <v>74.91</v>
      </c>
      <c r="U304" s="15">
        <f t="shared" si="63"/>
        <v>140.25</v>
      </c>
      <c r="V304" s="15">
        <f t="shared" si="65"/>
        <v>215.16</v>
      </c>
      <c r="W304" s="13">
        <v>0</v>
      </c>
      <c r="X304" s="27">
        <f t="shared" si="64"/>
        <v>215.16</v>
      </c>
    </row>
    <row r="305" spans="1:24">
      <c r="A305" t="s">
        <v>1953</v>
      </c>
      <c r="B305" t="s">
        <v>618</v>
      </c>
      <c r="C305" t="s">
        <v>601</v>
      </c>
      <c r="D305" s="2" t="str">
        <f t="shared" si="59"/>
        <v>M</v>
      </c>
      <c r="E305" t="s">
        <v>1954</v>
      </c>
      <c r="F305">
        <f>VLOOKUP($B305&amp;F$5,'Source - Attributes'!$J:$K,2,FALSE)</f>
        <v>390</v>
      </c>
      <c r="G305">
        <f>VLOOKUP($B305&amp;G$5,'Source - Attributes'!$J:$K,2,FALSE)</f>
        <v>390</v>
      </c>
      <c r="H305">
        <f>VLOOKUP($B305&amp;H$5,'Source - Attributes'!$J:$K,2,FALSE)</f>
        <v>0</v>
      </c>
      <c r="I305">
        <v>0</v>
      </c>
      <c r="J305">
        <f>VLOOKUP($B305&amp;J$5,'Source - Attributes'!$J:$K,2,FALSE)</f>
        <v>0</v>
      </c>
      <c r="K305">
        <f>VLOOKUP($B305&amp;K$5,'Source - Attributes'!$J:$K,2,FALSE)</f>
        <v>7</v>
      </c>
      <c r="L305" s="20">
        <f t="shared" si="53"/>
        <v>36282</v>
      </c>
      <c r="M305" s="15">
        <f t="shared" si="54"/>
        <v>1036.3899999999999</v>
      </c>
      <c r="N305" s="66" t="str">
        <f t="shared" si="55"/>
        <v>2080</v>
      </c>
      <c r="O305" s="26">
        <f t="shared" si="60"/>
        <v>0.2</v>
      </c>
      <c r="P305" s="30">
        <f t="shared" si="61"/>
        <v>0.8</v>
      </c>
      <c r="Q305" s="20">
        <f t="shared" si="56"/>
        <v>37852.505029188309</v>
      </c>
      <c r="R305" s="15">
        <f t="shared" si="57"/>
        <v>7570.501005837662</v>
      </c>
      <c r="S305" s="15">
        <f t="shared" si="58"/>
        <v>30282.004023350648</v>
      </c>
      <c r="T305" s="20">
        <f t="shared" si="62"/>
        <v>81.38</v>
      </c>
      <c r="U305" s="15">
        <f t="shared" si="63"/>
        <v>204.53</v>
      </c>
      <c r="V305" s="15">
        <f t="shared" si="65"/>
        <v>285.90999999999997</v>
      </c>
      <c r="W305" s="13">
        <v>0</v>
      </c>
      <c r="X305" s="27">
        <f t="shared" si="64"/>
        <v>285.90999999999997</v>
      </c>
    </row>
    <row r="306" spans="1:24">
      <c r="A306" t="s">
        <v>1955</v>
      </c>
      <c r="B306" t="s">
        <v>620</v>
      </c>
      <c r="C306" t="s">
        <v>621</v>
      </c>
      <c r="D306" s="2" t="str">
        <f t="shared" si="59"/>
        <v>C</v>
      </c>
      <c r="E306" t="s">
        <v>1956</v>
      </c>
      <c r="F306">
        <f>VLOOKUP($B306&amp;F$5,'Source - Attributes'!$J:$K,2,FALSE)</f>
        <v>48847</v>
      </c>
      <c r="G306">
        <f>VLOOKUP($B306&amp;G$5,'Source - Attributes'!$J:$K,2,FALSE)</f>
        <v>48847</v>
      </c>
      <c r="H306">
        <f>VLOOKUP($B306&amp;H$5,'Source - Attributes'!$J:$K,2,FALSE)</f>
        <v>0</v>
      </c>
      <c r="I306">
        <v>0</v>
      </c>
      <c r="J306">
        <f>VLOOKUP($B306&amp;J$5,'Source - Attributes'!$J:$K,2,FALSE)</f>
        <v>54230</v>
      </c>
      <c r="K306">
        <f>VLOOKUP($B306&amp;K$5,'Source - Attributes'!$J:$K,2,FALSE)</f>
        <v>1163.21</v>
      </c>
      <c r="L306" s="20">
        <f t="shared" si="53"/>
        <v>79916</v>
      </c>
      <c r="M306" s="15">
        <f t="shared" si="54"/>
        <v>1380.8500000000006</v>
      </c>
      <c r="N306" s="66" t="str">
        <f t="shared" si="55"/>
        <v>6040</v>
      </c>
      <c r="O306" s="26">
        <f t="shared" si="60"/>
        <v>0.6</v>
      </c>
      <c r="P306" s="30">
        <f t="shared" si="61"/>
        <v>0.4</v>
      </c>
      <c r="Q306" s="20">
        <f t="shared" si="56"/>
        <v>92791.851900048918</v>
      </c>
      <c r="R306" s="15">
        <f t="shared" si="57"/>
        <v>55675.111140029352</v>
      </c>
      <c r="S306" s="15">
        <f t="shared" si="58"/>
        <v>37116.740760019566</v>
      </c>
      <c r="T306" s="20">
        <f t="shared" si="62"/>
        <v>34030.26</v>
      </c>
      <c r="U306" s="15">
        <f t="shared" si="63"/>
        <v>31266.66</v>
      </c>
      <c r="V306" s="15">
        <f t="shared" si="65"/>
        <v>65296.92</v>
      </c>
      <c r="W306" s="13">
        <v>0</v>
      </c>
      <c r="X306" s="27">
        <f t="shared" si="64"/>
        <v>65296.92</v>
      </c>
    </row>
    <row r="307" spans="1:24">
      <c r="A307" t="s">
        <v>1957</v>
      </c>
      <c r="B307" t="s">
        <v>622</v>
      </c>
      <c r="C307" t="s">
        <v>621</v>
      </c>
      <c r="D307" s="2" t="str">
        <f t="shared" si="59"/>
        <v>M</v>
      </c>
      <c r="E307" t="s">
        <v>1958</v>
      </c>
      <c r="F307">
        <f>VLOOKUP($B307&amp;F$5,'Source - Attributes'!$J:$K,2,FALSE)</f>
        <v>15804</v>
      </c>
      <c r="G307">
        <f>VLOOKUP($B307&amp;G$5,'Source - Attributes'!$J:$K,2,FALSE)</f>
        <v>15804</v>
      </c>
      <c r="H307">
        <f>VLOOKUP($B307&amp;H$5,'Source - Attributes'!$J:$K,2,FALSE)</f>
        <v>0</v>
      </c>
      <c r="I307">
        <v>0</v>
      </c>
      <c r="J307">
        <f>VLOOKUP($B307&amp;J$5,'Source - Attributes'!$J:$K,2,FALSE)</f>
        <v>0</v>
      </c>
      <c r="K307">
        <f>VLOOKUP($B307&amp;K$5,'Source - Attributes'!$J:$K,2,FALSE)</f>
        <v>103.69</v>
      </c>
      <c r="L307" s="20">
        <f t="shared" si="53"/>
        <v>79916</v>
      </c>
      <c r="M307" s="15">
        <f t="shared" si="54"/>
        <v>1380.8500000000006</v>
      </c>
      <c r="N307" s="66" t="str">
        <f t="shared" si="55"/>
        <v>6040</v>
      </c>
      <c r="O307" s="26">
        <f t="shared" si="60"/>
        <v>0.6</v>
      </c>
      <c r="P307" s="30">
        <f t="shared" si="61"/>
        <v>0.4</v>
      </c>
      <c r="Q307" s="20">
        <f t="shared" si="56"/>
        <v>92791.851900048918</v>
      </c>
      <c r="R307" s="15">
        <f t="shared" si="57"/>
        <v>55675.111140029352</v>
      </c>
      <c r="S307" s="15">
        <f t="shared" si="58"/>
        <v>37116.740760019566</v>
      </c>
      <c r="T307" s="20">
        <f t="shared" si="62"/>
        <v>11010.18</v>
      </c>
      <c r="U307" s="15">
        <f t="shared" si="63"/>
        <v>2787.15</v>
      </c>
      <c r="V307" s="15">
        <f t="shared" si="65"/>
        <v>13797.33</v>
      </c>
      <c r="W307" s="13">
        <v>0</v>
      </c>
      <c r="X307" s="27">
        <f t="shared" si="64"/>
        <v>13797.33</v>
      </c>
    </row>
    <row r="308" spans="1:24">
      <c r="A308" t="s">
        <v>1959</v>
      </c>
      <c r="B308" t="s">
        <v>624</v>
      </c>
      <c r="C308" t="s">
        <v>621</v>
      </c>
      <c r="D308" s="2" t="str">
        <f t="shared" si="59"/>
        <v>M</v>
      </c>
      <c r="E308" t="s">
        <v>1960</v>
      </c>
      <c r="F308">
        <f>VLOOKUP($B308&amp;F$5,'Source - Attributes'!$J:$K,2,FALSE)</f>
        <v>123</v>
      </c>
      <c r="G308">
        <f>VLOOKUP($B308&amp;G$5,'Source - Attributes'!$J:$K,2,FALSE)</f>
        <v>123</v>
      </c>
      <c r="H308">
        <f>VLOOKUP($B308&amp;H$5,'Source - Attributes'!$J:$K,2,FALSE)</f>
        <v>0</v>
      </c>
      <c r="I308">
        <v>0</v>
      </c>
      <c r="J308">
        <f>VLOOKUP($B308&amp;J$5,'Source - Attributes'!$J:$K,2,FALSE)</f>
        <v>0</v>
      </c>
      <c r="K308">
        <f>VLOOKUP($B308&amp;K$5,'Source - Attributes'!$J:$K,2,FALSE)</f>
        <v>1.99</v>
      </c>
      <c r="L308" s="20">
        <f t="shared" si="53"/>
        <v>79916</v>
      </c>
      <c r="M308" s="15">
        <f t="shared" si="54"/>
        <v>1380.8500000000006</v>
      </c>
      <c r="N308" s="66" t="str">
        <f t="shared" si="55"/>
        <v>6040</v>
      </c>
      <c r="O308" s="26">
        <f t="shared" si="60"/>
        <v>0.6</v>
      </c>
      <c r="P308" s="30">
        <f t="shared" si="61"/>
        <v>0.4</v>
      </c>
      <c r="Q308" s="20">
        <f t="shared" si="56"/>
        <v>92791.851900048918</v>
      </c>
      <c r="R308" s="15">
        <f t="shared" si="57"/>
        <v>55675.111140029352</v>
      </c>
      <c r="S308" s="15">
        <f t="shared" si="58"/>
        <v>37116.740760019566</v>
      </c>
      <c r="T308" s="20">
        <f t="shared" si="62"/>
        <v>85.69</v>
      </c>
      <c r="U308" s="15">
        <f t="shared" si="63"/>
        <v>53.49</v>
      </c>
      <c r="V308" s="15">
        <f t="shared" si="65"/>
        <v>139.18</v>
      </c>
      <c r="W308" s="13">
        <v>0</v>
      </c>
      <c r="X308" s="27">
        <f t="shared" si="64"/>
        <v>139.18</v>
      </c>
    </row>
    <row r="309" spans="1:24">
      <c r="A309" t="s">
        <v>1961</v>
      </c>
      <c r="B309" t="s">
        <v>626</v>
      </c>
      <c r="C309" t="s">
        <v>621</v>
      </c>
      <c r="D309" s="2" t="str">
        <f t="shared" si="59"/>
        <v>M</v>
      </c>
      <c r="E309" t="s">
        <v>1962</v>
      </c>
      <c r="F309">
        <f>VLOOKUP($B309&amp;F$5,'Source - Attributes'!$J:$K,2,FALSE)</f>
        <v>396</v>
      </c>
      <c r="G309">
        <f>VLOOKUP($B309&amp;G$5,'Source - Attributes'!$J:$K,2,FALSE)</f>
        <v>396</v>
      </c>
      <c r="H309">
        <f>VLOOKUP($B309&amp;H$5,'Source - Attributes'!$J:$K,2,FALSE)</f>
        <v>0</v>
      </c>
      <c r="I309">
        <v>0</v>
      </c>
      <c r="J309">
        <f>VLOOKUP($B309&amp;J$5,'Source - Attributes'!$J:$K,2,FALSE)</f>
        <v>0</v>
      </c>
      <c r="K309">
        <f>VLOOKUP($B309&amp;K$5,'Source - Attributes'!$J:$K,2,FALSE)</f>
        <v>2.88</v>
      </c>
      <c r="L309" s="20">
        <f t="shared" si="53"/>
        <v>79916</v>
      </c>
      <c r="M309" s="15">
        <f t="shared" si="54"/>
        <v>1380.8500000000006</v>
      </c>
      <c r="N309" s="66" t="str">
        <f t="shared" si="55"/>
        <v>6040</v>
      </c>
      <c r="O309" s="26">
        <f t="shared" si="60"/>
        <v>0.6</v>
      </c>
      <c r="P309" s="30">
        <f t="shared" si="61"/>
        <v>0.4</v>
      </c>
      <c r="Q309" s="20">
        <f t="shared" si="56"/>
        <v>92791.851900048918</v>
      </c>
      <c r="R309" s="15">
        <f t="shared" si="57"/>
        <v>55675.111140029352</v>
      </c>
      <c r="S309" s="15">
        <f t="shared" si="58"/>
        <v>37116.740760019566</v>
      </c>
      <c r="T309" s="20">
        <f t="shared" si="62"/>
        <v>275.88</v>
      </c>
      <c r="U309" s="15">
        <f t="shared" si="63"/>
        <v>77.41</v>
      </c>
      <c r="V309" s="15">
        <f t="shared" si="65"/>
        <v>353.28999999999996</v>
      </c>
      <c r="W309" s="13">
        <v>0</v>
      </c>
      <c r="X309" s="27">
        <f t="shared" si="64"/>
        <v>353.28999999999996</v>
      </c>
    </row>
    <row r="310" spans="1:24">
      <c r="A310" t="s">
        <v>1963</v>
      </c>
      <c r="B310" t="s">
        <v>628</v>
      </c>
      <c r="C310" t="s">
        <v>621</v>
      </c>
      <c r="D310" s="2" t="str">
        <f t="shared" si="59"/>
        <v>M</v>
      </c>
      <c r="E310" t="s">
        <v>1964</v>
      </c>
      <c r="F310">
        <f>VLOOKUP($B310&amp;F$5,'Source - Attributes'!$J:$K,2,FALSE)</f>
        <v>570</v>
      </c>
      <c r="G310">
        <f>VLOOKUP($B310&amp;G$5,'Source - Attributes'!$J:$K,2,FALSE)</f>
        <v>570</v>
      </c>
      <c r="H310">
        <f>VLOOKUP($B310&amp;H$5,'Source - Attributes'!$J:$K,2,FALSE)</f>
        <v>0</v>
      </c>
      <c r="I310">
        <v>0</v>
      </c>
      <c r="J310">
        <f>VLOOKUP($B310&amp;J$5,'Source - Attributes'!$J:$K,2,FALSE)</f>
        <v>0</v>
      </c>
      <c r="K310">
        <f>VLOOKUP($B310&amp;K$5,'Source - Attributes'!$J:$K,2,FALSE)</f>
        <v>3.92</v>
      </c>
      <c r="L310" s="20">
        <f t="shared" si="53"/>
        <v>79916</v>
      </c>
      <c r="M310" s="15">
        <f t="shared" si="54"/>
        <v>1380.8500000000006</v>
      </c>
      <c r="N310" s="66" t="str">
        <f t="shared" si="55"/>
        <v>6040</v>
      </c>
      <c r="O310" s="26">
        <f t="shared" si="60"/>
        <v>0.6</v>
      </c>
      <c r="P310" s="30">
        <f t="shared" si="61"/>
        <v>0.4</v>
      </c>
      <c r="Q310" s="20">
        <f t="shared" si="56"/>
        <v>92791.851900048918</v>
      </c>
      <c r="R310" s="15">
        <f t="shared" si="57"/>
        <v>55675.111140029352</v>
      </c>
      <c r="S310" s="15">
        <f t="shared" si="58"/>
        <v>37116.740760019566</v>
      </c>
      <c r="T310" s="20">
        <f t="shared" si="62"/>
        <v>397.1</v>
      </c>
      <c r="U310" s="15">
        <f t="shared" si="63"/>
        <v>105.37</v>
      </c>
      <c r="V310" s="15">
        <f t="shared" si="65"/>
        <v>502.47</v>
      </c>
      <c r="W310" s="13">
        <v>0</v>
      </c>
      <c r="X310" s="27">
        <f t="shared" si="64"/>
        <v>502.47</v>
      </c>
    </row>
    <row r="311" spans="1:24">
      <c r="A311" t="s">
        <v>1965</v>
      </c>
      <c r="B311" t="s">
        <v>630</v>
      </c>
      <c r="C311" t="s">
        <v>621</v>
      </c>
      <c r="D311" s="2" t="str">
        <f t="shared" si="59"/>
        <v>M</v>
      </c>
      <c r="E311" t="s">
        <v>1966</v>
      </c>
      <c r="F311">
        <f>VLOOKUP($B311&amp;F$5,'Source - Attributes'!$J:$K,2,FALSE)</f>
        <v>555</v>
      </c>
      <c r="G311">
        <f>VLOOKUP($B311&amp;G$5,'Source - Attributes'!$J:$K,2,FALSE)</f>
        <v>555</v>
      </c>
      <c r="H311">
        <f>VLOOKUP($B311&amp;H$5,'Source - Attributes'!$J:$K,2,FALSE)</f>
        <v>0</v>
      </c>
      <c r="I311">
        <v>0</v>
      </c>
      <c r="J311">
        <f>VLOOKUP($B311&amp;J$5,'Source - Attributes'!$J:$K,2,FALSE)</f>
        <v>0</v>
      </c>
      <c r="K311">
        <f>VLOOKUP($B311&amp;K$5,'Source - Attributes'!$J:$K,2,FALSE)</f>
        <v>4.63</v>
      </c>
      <c r="L311" s="20">
        <f t="shared" si="53"/>
        <v>79916</v>
      </c>
      <c r="M311" s="15">
        <f t="shared" si="54"/>
        <v>1380.8500000000006</v>
      </c>
      <c r="N311" s="66" t="str">
        <f t="shared" si="55"/>
        <v>6040</v>
      </c>
      <c r="O311" s="26">
        <f t="shared" si="60"/>
        <v>0.6</v>
      </c>
      <c r="P311" s="30">
        <f t="shared" si="61"/>
        <v>0.4</v>
      </c>
      <c r="Q311" s="20">
        <f t="shared" si="56"/>
        <v>92791.851900048918</v>
      </c>
      <c r="R311" s="15">
        <f t="shared" si="57"/>
        <v>55675.111140029352</v>
      </c>
      <c r="S311" s="15">
        <f t="shared" si="58"/>
        <v>37116.740760019566</v>
      </c>
      <c r="T311" s="20">
        <f t="shared" si="62"/>
        <v>386.65</v>
      </c>
      <c r="U311" s="15">
        <f t="shared" si="63"/>
        <v>124.45</v>
      </c>
      <c r="V311" s="15">
        <f t="shared" si="65"/>
        <v>511.09999999999997</v>
      </c>
      <c r="W311" s="13">
        <v>0</v>
      </c>
      <c r="X311" s="27">
        <f t="shared" si="64"/>
        <v>511.09999999999997</v>
      </c>
    </row>
    <row r="312" spans="1:24">
      <c r="A312" t="s">
        <v>1967</v>
      </c>
      <c r="B312" t="s">
        <v>632</v>
      </c>
      <c r="C312" t="s">
        <v>621</v>
      </c>
      <c r="D312" s="2" t="str">
        <f t="shared" si="59"/>
        <v>M</v>
      </c>
      <c r="E312" t="s">
        <v>1968</v>
      </c>
      <c r="F312">
        <f>VLOOKUP($B312&amp;F$5,'Source - Attributes'!$J:$K,2,FALSE)</f>
        <v>943</v>
      </c>
      <c r="G312">
        <f>VLOOKUP($B312&amp;G$5,'Source - Attributes'!$J:$K,2,FALSE)</f>
        <v>943</v>
      </c>
      <c r="H312">
        <f>VLOOKUP($B312&amp;H$5,'Source - Attributes'!$J:$K,2,FALSE)</f>
        <v>0</v>
      </c>
      <c r="I312">
        <v>0</v>
      </c>
      <c r="J312">
        <f>VLOOKUP($B312&amp;J$5,'Source - Attributes'!$J:$K,2,FALSE)</f>
        <v>0</v>
      </c>
      <c r="K312">
        <f>VLOOKUP($B312&amp;K$5,'Source - Attributes'!$J:$K,2,FALSE)</f>
        <v>6.05</v>
      </c>
      <c r="L312" s="20">
        <f t="shared" si="53"/>
        <v>79916</v>
      </c>
      <c r="M312" s="15">
        <f t="shared" si="54"/>
        <v>1380.8500000000006</v>
      </c>
      <c r="N312" s="66" t="str">
        <f t="shared" si="55"/>
        <v>6040</v>
      </c>
      <c r="O312" s="26">
        <f t="shared" si="60"/>
        <v>0.6</v>
      </c>
      <c r="P312" s="30">
        <f t="shared" si="61"/>
        <v>0.4</v>
      </c>
      <c r="Q312" s="20">
        <f t="shared" si="56"/>
        <v>92791.851900048918</v>
      </c>
      <c r="R312" s="15">
        <f t="shared" si="57"/>
        <v>55675.111140029352</v>
      </c>
      <c r="S312" s="15">
        <f t="shared" si="58"/>
        <v>37116.740760019566</v>
      </c>
      <c r="T312" s="20">
        <f t="shared" si="62"/>
        <v>656.96</v>
      </c>
      <c r="U312" s="15">
        <f t="shared" si="63"/>
        <v>162.62</v>
      </c>
      <c r="V312" s="15">
        <f t="shared" si="65"/>
        <v>819.58</v>
      </c>
      <c r="W312" s="13">
        <v>0</v>
      </c>
      <c r="X312" s="27">
        <f t="shared" si="64"/>
        <v>819.58</v>
      </c>
    </row>
    <row r="313" spans="1:24">
      <c r="A313" t="s">
        <v>1969</v>
      </c>
      <c r="B313" t="s">
        <v>634</v>
      </c>
      <c r="C313" t="s">
        <v>621</v>
      </c>
      <c r="D313" s="2" t="str">
        <f t="shared" si="59"/>
        <v>M</v>
      </c>
      <c r="E313" t="s">
        <v>1970</v>
      </c>
      <c r="F313">
        <f>VLOOKUP($B313&amp;F$5,'Source - Attributes'!$J:$K,2,FALSE)</f>
        <v>1614</v>
      </c>
      <c r="G313">
        <f>VLOOKUP($B313&amp;G$5,'Source - Attributes'!$J:$K,2,FALSE)</f>
        <v>1614</v>
      </c>
      <c r="H313">
        <f>VLOOKUP($B313&amp;H$5,'Source - Attributes'!$J:$K,2,FALSE)</f>
        <v>0</v>
      </c>
      <c r="I313">
        <v>0</v>
      </c>
      <c r="J313">
        <f>VLOOKUP($B313&amp;J$5,'Source - Attributes'!$J:$K,2,FALSE)</f>
        <v>0</v>
      </c>
      <c r="K313">
        <f>VLOOKUP($B313&amp;K$5,'Source - Attributes'!$J:$K,2,FALSE)</f>
        <v>13.78</v>
      </c>
      <c r="L313" s="20">
        <f t="shared" si="53"/>
        <v>79916</v>
      </c>
      <c r="M313" s="15">
        <f t="shared" si="54"/>
        <v>1380.8500000000006</v>
      </c>
      <c r="N313" s="66" t="str">
        <f t="shared" si="55"/>
        <v>6040</v>
      </c>
      <c r="O313" s="26">
        <f t="shared" si="60"/>
        <v>0.6</v>
      </c>
      <c r="P313" s="30">
        <f t="shared" si="61"/>
        <v>0.4</v>
      </c>
      <c r="Q313" s="20">
        <f t="shared" si="56"/>
        <v>92791.851900048918</v>
      </c>
      <c r="R313" s="15">
        <f t="shared" si="57"/>
        <v>55675.111140029352</v>
      </c>
      <c r="S313" s="15">
        <f t="shared" si="58"/>
        <v>37116.740760019566</v>
      </c>
      <c r="T313" s="20">
        <f t="shared" si="62"/>
        <v>1124.43</v>
      </c>
      <c r="U313" s="15">
        <f t="shared" si="63"/>
        <v>370.4</v>
      </c>
      <c r="V313" s="15">
        <f t="shared" si="65"/>
        <v>1494.83</v>
      </c>
      <c r="W313" s="13">
        <v>0</v>
      </c>
      <c r="X313" s="27">
        <f t="shared" si="64"/>
        <v>1494.83</v>
      </c>
    </row>
    <row r="314" spans="1:24">
      <c r="A314" t="s">
        <v>1971</v>
      </c>
      <c r="B314" t="s">
        <v>636</v>
      </c>
      <c r="C314" t="s">
        <v>621</v>
      </c>
      <c r="D314" s="2" t="str">
        <f t="shared" si="59"/>
        <v>M</v>
      </c>
      <c r="E314" t="s">
        <v>1972</v>
      </c>
      <c r="F314">
        <f>VLOOKUP($B314&amp;F$5,'Source - Attributes'!$J:$K,2,FALSE)</f>
        <v>998</v>
      </c>
      <c r="G314">
        <f>VLOOKUP($B314&amp;G$5,'Source - Attributes'!$J:$K,2,FALSE)</f>
        <v>998</v>
      </c>
      <c r="H314">
        <f>VLOOKUP($B314&amp;H$5,'Source - Attributes'!$J:$K,2,FALSE)</f>
        <v>0</v>
      </c>
      <c r="I314">
        <v>0</v>
      </c>
      <c r="J314">
        <f>VLOOKUP($B314&amp;J$5,'Source - Attributes'!$J:$K,2,FALSE)</f>
        <v>0</v>
      </c>
      <c r="K314">
        <f>VLOOKUP($B314&amp;K$5,'Source - Attributes'!$J:$K,2,FALSE)</f>
        <v>10.27</v>
      </c>
      <c r="L314" s="20">
        <f t="shared" si="53"/>
        <v>79916</v>
      </c>
      <c r="M314" s="15">
        <f t="shared" si="54"/>
        <v>1380.8500000000006</v>
      </c>
      <c r="N314" s="66" t="str">
        <f t="shared" si="55"/>
        <v>6040</v>
      </c>
      <c r="O314" s="26">
        <f t="shared" si="60"/>
        <v>0.6</v>
      </c>
      <c r="P314" s="30">
        <f t="shared" si="61"/>
        <v>0.4</v>
      </c>
      <c r="Q314" s="20">
        <f t="shared" si="56"/>
        <v>92791.851900048918</v>
      </c>
      <c r="R314" s="15">
        <f t="shared" si="57"/>
        <v>55675.111140029352</v>
      </c>
      <c r="S314" s="15">
        <f t="shared" si="58"/>
        <v>37116.740760019566</v>
      </c>
      <c r="T314" s="20">
        <f t="shared" si="62"/>
        <v>695.28</v>
      </c>
      <c r="U314" s="15">
        <f t="shared" si="63"/>
        <v>276.05</v>
      </c>
      <c r="V314" s="15">
        <f t="shared" si="65"/>
        <v>971.32999999999993</v>
      </c>
      <c r="W314" s="13">
        <v>0</v>
      </c>
      <c r="X314" s="27">
        <f t="shared" si="64"/>
        <v>971.32999999999993</v>
      </c>
    </row>
    <row r="315" spans="1:24">
      <c r="A315" t="s">
        <v>1973</v>
      </c>
      <c r="B315" t="s">
        <v>638</v>
      </c>
      <c r="C315" t="s">
        <v>621</v>
      </c>
      <c r="D315" s="2" t="str">
        <f t="shared" si="59"/>
        <v>M</v>
      </c>
      <c r="E315" t="s">
        <v>1974</v>
      </c>
      <c r="F315">
        <f>VLOOKUP($B315&amp;F$5,'Source - Attributes'!$J:$K,2,FALSE)</f>
        <v>928</v>
      </c>
      <c r="G315">
        <f>VLOOKUP($B315&amp;G$5,'Source - Attributes'!$J:$K,2,FALSE)</f>
        <v>928</v>
      </c>
      <c r="H315">
        <f>VLOOKUP($B315&amp;H$5,'Source - Attributes'!$J:$K,2,FALSE)</f>
        <v>0</v>
      </c>
      <c r="I315">
        <v>0</v>
      </c>
      <c r="J315">
        <f>VLOOKUP($B315&amp;J$5,'Source - Attributes'!$J:$K,2,FALSE)</f>
        <v>0</v>
      </c>
      <c r="K315">
        <f>VLOOKUP($B315&amp;K$5,'Source - Attributes'!$J:$K,2,FALSE)</f>
        <v>9.91</v>
      </c>
      <c r="L315" s="20">
        <f t="shared" si="53"/>
        <v>79916</v>
      </c>
      <c r="M315" s="15">
        <f t="shared" si="54"/>
        <v>1380.8500000000006</v>
      </c>
      <c r="N315" s="66" t="str">
        <f t="shared" si="55"/>
        <v>6040</v>
      </c>
      <c r="O315" s="26">
        <f t="shared" si="60"/>
        <v>0.6</v>
      </c>
      <c r="P315" s="30">
        <f t="shared" si="61"/>
        <v>0.4</v>
      </c>
      <c r="Q315" s="20">
        <f t="shared" si="56"/>
        <v>92791.851900048918</v>
      </c>
      <c r="R315" s="15">
        <f t="shared" si="57"/>
        <v>55675.111140029352</v>
      </c>
      <c r="S315" s="15">
        <f t="shared" si="58"/>
        <v>37116.740760019566</v>
      </c>
      <c r="T315" s="20">
        <f t="shared" si="62"/>
        <v>646.51</v>
      </c>
      <c r="U315" s="15">
        <f t="shared" si="63"/>
        <v>266.38</v>
      </c>
      <c r="V315" s="15">
        <f t="shared" si="65"/>
        <v>912.89</v>
      </c>
      <c r="W315" s="13">
        <v>0</v>
      </c>
      <c r="X315" s="27">
        <f t="shared" si="64"/>
        <v>912.89</v>
      </c>
    </row>
    <row r="316" spans="1:24">
      <c r="A316" t="s">
        <v>1975</v>
      </c>
      <c r="B316" t="s">
        <v>640</v>
      </c>
      <c r="C316" t="s">
        <v>621</v>
      </c>
      <c r="D316" s="2" t="str">
        <f t="shared" si="59"/>
        <v>M</v>
      </c>
      <c r="E316" t="s">
        <v>1976</v>
      </c>
      <c r="F316">
        <f>VLOOKUP($B316&amp;F$5,'Source - Attributes'!$J:$K,2,FALSE)</f>
        <v>131</v>
      </c>
      <c r="G316">
        <f>VLOOKUP($B316&amp;G$5,'Source - Attributes'!$J:$K,2,FALSE)</f>
        <v>131</v>
      </c>
      <c r="H316">
        <f>VLOOKUP($B316&amp;H$5,'Source - Attributes'!$J:$K,2,FALSE)</f>
        <v>0</v>
      </c>
      <c r="I316">
        <v>0</v>
      </c>
      <c r="J316">
        <f>VLOOKUP($B316&amp;J$5,'Source - Attributes'!$J:$K,2,FALSE)</f>
        <v>0</v>
      </c>
      <c r="K316">
        <f>VLOOKUP($B316&amp;K$5,'Source - Attributes'!$J:$K,2,FALSE)</f>
        <v>1.22</v>
      </c>
      <c r="L316" s="20">
        <f t="shared" si="53"/>
        <v>79916</v>
      </c>
      <c r="M316" s="15">
        <f t="shared" si="54"/>
        <v>1380.8500000000006</v>
      </c>
      <c r="N316" s="66" t="str">
        <f t="shared" si="55"/>
        <v>6040</v>
      </c>
      <c r="O316" s="26">
        <f t="shared" si="60"/>
        <v>0.6</v>
      </c>
      <c r="P316" s="30">
        <f t="shared" si="61"/>
        <v>0.4</v>
      </c>
      <c r="Q316" s="20">
        <f t="shared" si="56"/>
        <v>92791.851900048918</v>
      </c>
      <c r="R316" s="15">
        <f t="shared" si="57"/>
        <v>55675.111140029352</v>
      </c>
      <c r="S316" s="15">
        <f t="shared" si="58"/>
        <v>37116.740760019566</v>
      </c>
      <c r="T316" s="20">
        <f t="shared" si="62"/>
        <v>91.26</v>
      </c>
      <c r="U316" s="15">
        <f t="shared" si="63"/>
        <v>32.79</v>
      </c>
      <c r="V316" s="15">
        <f t="shared" si="65"/>
        <v>124.05000000000001</v>
      </c>
      <c r="W316" s="13">
        <v>0</v>
      </c>
      <c r="X316" s="27">
        <f t="shared" si="64"/>
        <v>124.05000000000001</v>
      </c>
    </row>
    <row r="317" spans="1:24">
      <c r="A317" t="s">
        <v>1977</v>
      </c>
      <c r="B317" t="s">
        <v>642</v>
      </c>
      <c r="C317" t="s">
        <v>621</v>
      </c>
      <c r="D317" s="2" t="str">
        <f t="shared" si="59"/>
        <v>M</v>
      </c>
      <c r="E317" t="s">
        <v>1978</v>
      </c>
      <c r="F317">
        <f>VLOOKUP($B317&amp;F$5,'Source - Attributes'!$J:$K,2,FALSE)</f>
        <v>875</v>
      </c>
      <c r="G317">
        <f>VLOOKUP($B317&amp;G$5,'Source - Attributes'!$J:$K,2,FALSE)</f>
        <v>875</v>
      </c>
      <c r="H317">
        <f>VLOOKUP($B317&amp;H$5,'Source - Attributes'!$J:$K,2,FALSE)</f>
        <v>0</v>
      </c>
      <c r="I317">
        <v>0</v>
      </c>
      <c r="J317">
        <f>VLOOKUP($B317&amp;J$5,'Source - Attributes'!$J:$K,2,FALSE)</f>
        <v>0</v>
      </c>
      <c r="K317">
        <f>VLOOKUP($B317&amp;K$5,'Source - Attributes'!$J:$K,2,FALSE)</f>
        <v>6.18</v>
      </c>
      <c r="L317" s="20">
        <f t="shared" si="53"/>
        <v>79916</v>
      </c>
      <c r="M317" s="15">
        <f t="shared" si="54"/>
        <v>1380.8500000000006</v>
      </c>
      <c r="N317" s="66" t="str">
        <f t="shared" si="55"/>
        <v>6040</v>
      </c>
      <c r="O317" s="26">
        <f t="shared" si="60"/>
        <v>0.6</v>
      </c>
      <c r="P317" s="30">
        <f t="shared" si="61"/>
        <v>0.4</v>
      </c>
      <c r="Q317" s="20">
        <f t="shared" si="56"/>
        <v>92791.851900048918</v>
      </c>
      <c r="R317" s="15">
        <f t="shared" si="57"/>
        <v>55675.111140029352</v>
      </c>
      <c r="S317" s="15">
        <f t="shared" si="58"/>
        <v>37116.740760019566</v>
      </c>
      <c r="T317" s="20">
        <f t="shared" si="62"/>
        <v>609.59</v>
      </c>
      <c r="U317" s="15">
        <f t="shared" si="63"/>
        <v>166.12</v>
      </c>
      <c r="V317" s="15">
        <f t="shared" si="65"/>
        <v>775.71</v>
      </c>
      <c r="W317" s="13">
        <v>0</v>
      </c>
      <c r="X317" s="27">
        <f t="shared" si="64"/>
        <v>775.71</v>
      </c>
    </row>
    <row r="318" spans="1:24">
      <c r="A318" t="s">
        <v>1979</v>
      </c>
      <c r="B318" t="s">
        <v>644</v>
      </c>
      <c r="C318" t="s">
        <v>621</v>
      </c>
      <c r="D318" s="2" t="str">
        <f t="shared" si="59"/>
        <v>M</v>
      </c>
      <c r="E318" t="s">
        <v>1980</v>
      </c>
      <c r="F318">
        <f>VLOOKUP($B318&amp;F$5,'Source - Attributes'!$J:$K,2,FALSE)</f>
        <v>3079</v>
      </c>
      <c r="G318">
        <f>VLOOKUP($B318&amp;G$5,'Source - Attributes'!$J:$K,2,FALSE)</f>
        <v>3079</v>
      </c>
      <c r="H318">
        <f>VLOOKUP($B318&amp;H$5,'Source - Attributes'!$J:$K,2,FALSE)</f>
        <v>0</v>
      </c>
      <c r="I318">
        <v>0</v>
      </c>
      <c r="J318">
        <f>VLOOKUP($B318&amp;J$5,'Source - Attributes'!$J:$K,2,FALSE)</f>
        <v>0</v>
      </c>
      <c r="K318">
        <f>VLOOKUP($B318&amp;K$5,'Source - Attributes'!$J:$K,2,FALSE)</f>
        <v>22.69</v>
      </c>
      <c r="L318" s="20">
        <f t="shared" si="53"/>
        <v>79916</v>
      </c>
      <c r="M318" s="15">
        <f t="shared" si="54"/>
        <v>1380.8500000000006</v>
      </c>
      <c r="N318" s="66" t="str">
        <f t="shared" si="55"/>
        <v>6040</v>
      </c>
      <c r="O318" s="26">
        <f t="shared" si="60"/>
        <v>0.6</v>
      </c>
      <c r="P318" s="30">
        <f t="shared" si="61"/>
        <v>0.4</v>
      </c>
      <c r="Q318" s="20">
        <f t="shared" si="56"/>
        <v>92791.851900048918</v>
      </c>
      <c r="R318" s="15">
        <f t="shared" si="57"/>
        <v>55675.111140029352</v>
      </c>
      <c r="S318" s="15">
        <f t="shared" si="58"/>
        <v>37116.740760019566</v>
      </c>
      <c r="T318" s="20">
        <f t="shared" si="62"/>
        <v>2145.0500000000002</v>
      </c>
      <c r="U318" s="15">
        <f t="shared" si="63"/>
        <v>609.9</v>
      </c>
      <c r="V318" s="15">
        <f t="shared" si="65"/>
        <v>2754.9500000000003</v>
      </c>
      <c r="W318" s="13">
        <v>0</v>
      </c>
      <c r="X318" s="27">
        <f t="shared" si="64"/>
        <v>2754.9500000000003</v>
      </c>
    </row>
    <row r="319" spans="1:24">
      <c r="A319" t="s">
        <v>1981</v>
      </c>
      <c r="B319" t="s">
        <v>646</v>
      </c>
      <c r="C319" t="s">
        <v>621</v>
      </c>
      <c r="D319" s="2" t="str">
        <f t="shared" si="59"/>
        <v>M</v>
      </c>
      <c r="E319" t="s">
        <v>1982</v>
      </c>
      <c r="F319">
        <f>VLOOKUP($B319&amp;F$5,'Source - Attributes'!$J:$K,2,FALSE)</f>
        <v>5053</v>
      </c>
      <c r="G319">
        <f>VLOOKUP($B319&amp;G$5,'Source - Attributes'!$J:$K,2,FALSE)</f>
        <v>5053</v>
      </c>
      <c r="H319">
        <f>VLOOKUP($B319&amp;H$5,'Source - Attributes'!$J:$K,2,FALSE)</f>
        <v>0</v>
      </c>
      <c r="I319">
        <v>0</v>
      </c>
      <c r="J319">
        <f>VLOOKUP($B319&amp;J$5,'Source - Attributes'!$J:$K,2,FALSE)</f>
        <v>0</v>
      </c>
      <c r="K319">
        <f>VLOOKUP($B319&amp;K$5,'Source - Attributes'!$J:$K,2,FALSE)</f>
        <v>30.43</v>
      </c>
      <c r="L319" s="20">
        <f t="shared" si="53"/>
        <v>79916</v>
      </c>
      <c r="M319" s="15">
        <f t="shared" si="54"/>
        <v>1380.8500000000006</v>
      </c>
      <c r="N319" s="66" t="str">
        <f t="shared" si="55"/>
        <v>6040</v>
      </c>
      <c r="O319" s="26">
        <f t="shared" si="60"/>
        <v>0.6</v>
      </c>
      <c r="P319" s="30">
        <f t="shared" si="61"/>
        <v>0.4</v>
      </c>
      <c r="Q319" s="20">
        <f t="shared" si="56"/>
        <v>92791.851900048918</v>
      </c>
      <c r="R319" s="15">
        <f t="shared" si="57"/>
        <v>55675.111140029352</v>
      </c>
      <c r="S319" s="15">
        <f t="shared" si="58"/>
        <v>37116.740760019566</v>
      </c>
      <c r="T319" s="20">
        <f t="shared" si="62"/>
        <v>3520.28</v>
      </c>
      <c r="U319" s="15">
        <f t="shared" si="63"/>
        <v>817.95</v>
      </c>
      <c r="V319" s="15">
        <f t="shared" si="65"/>
        <v>4338.2300000000005</v>
      </c>
      <c r="W319" s="13">
        <v>0</v>
      </c>
      <c r="X319" s="27">
        <f t="shared" si="64"/>
        <v>4338.2300000000005</v>
      </c>
    </row>
    <row r="320" spans="1:24">
      <c r="A320" t="s">
        <v>1983</v>
      </c>
      <c r="B320" t="s">
        <v>648</v>
      </c>
      <c r="C320" t="s">
        <v>649</v>
      </c>
      <c r="D320" s="2" t="str">
        <f t="shared" si="59"/>
        <v>C</v>
      </c>
      <c r="E320" t="s">
        <v>1984</v>
      </c>
      <c r="F320">
        <f>VLOOKUP($B320&amp;F$5,'Source - Attributes'!$J:$K,2,FALSE)</f>
        <v>35273</v>
      </c>
      <c r="G320">
        <f>VLOOKUP($B320&amp;G$5,'Source - Attributes'!$J:$K,2,FALSE)</f>
        <v>35273</v>
      </c>
      <c r="H320">
        <f>VLOOKUP($B320&amp;H$5,'Source - Attributes'!$J:$K,2,FALSE)</f>
        <v>0</v>
      </c>
      <c r="I320">
        <v>0</v>
      </c>
      <c r="J320">
        <f>VLOOKUP($B320&amp;J$5,'Source - Attributes'!$J:$K,2,FALSE)</f>
        <v>18016</v>
      </c>
      <c r="K320">
        <f>VLOOKUP($B320&amp;K$5,'Source - Attributes'!$J:$K,2,FALSE)</f>
        <v>780.46</v>
      </c>
      <c r="L320" s="20">
        <f t="shared" si="53"/>
        <v>41037</v>
      </c>
      <c r="M320" s="15">
        <f t="shared" si="54"/>
        <v>823.0200000000001</v>
      </c>
      <c r="N320" s="66" t="str">
        <f t="shared" si="55"/>
        <v>2080</v>
      </c>
      <c r="O320" s="26">
        <f t="shared" si="60"/>
        <v>0.2</v>
      </c>
      <c r="P320" s="30">
        <f t="shared" si="61"/>
        <v>0.8</v>
      </c>
      <c r="Q320" s="20">
        <f t="shared" si="56"/>
        <v>30826.811798474664</v>
      </c>
      <c r="R320" s="15">
        <f t="shared" si="57"/>
        <v>6165.3623596949328</v>
      </c>
      <c r="S320" s="15">
        <f t="shared" si="58"/>
        <v>24661.449438779731</v>
      </c>
      <c r="T320" s="20">
        <f t="shared" si="62"/>
        <v>5299.38</v>
      </c>
      <c r="U320" s="15">
        <f t="shared" si="63"/>
        <v>23386.16</v>
      </c>
      <c r="V320" s="15">
        <f t="shared" si="65"/>
        <v>28685.54</v>
      </c>
      <c r="W320" s="13">
        <v>0</v>
      </c>
      <c r="X320" s="27">
        <f t="shared" si="64"/>
        <v>28685.54</v>
      </c>
    </row>
    <row r="321" spans="1:24">
      <c r="A321" t="s">
        <v>1985</v>
      </c>
      <c r="B321" t="s">
        <v>650</v>
      </c>
      <c r="C321" t="s">
        <v>649</v>
      </c>
      <c r="D321" s="2" t="str">
        <f t="shared" si="59"/>
        <v>M</v>
      </c>
      <c r="E321" t="s">
        <v>1986</v>
      </c>
      <c r="F321">
        <f>VLOOKUP($B321&amp;F$5,'Source - Attributes'!$J:$K,2,FALSE)</f>
        <v>2715</v>
      </c>
      <c r="G321">
        <f>VLOOKUP($B321&amp;G$5,'Source - Attributes'!$J:$K,2,FALSE)</f>
        <v>2715</v>
      </c>
      <c r="H321">
        <f>VLOOKUP($B321&amp;H$5,'Source - Attributes'!$J:$K,2,FALSE)</f>
        <v>0</v>
      </c>
      <c r="I321">
        <v>0</v>
      </c>
      <c r="J321">
        <f>VLOOKUP($B321&amp;J$5,'Source - Attributes'!$J:$K,2,FALSE)</f>
        <v>0</v>
      </c>
      <c r="K321">
        <f>VLOOKUP($B321&amp;K$5,'Source - Attributes'!$J:$K,2,FALSE)</f>
        <v>17.34</v>
      </c>
      <c r="L321" s="20">
        <f t="shared" si="53"/>
        <v>41037</v>
      </c>
      <c r="M321" s="15">
        <f t="shared" si="54"/>
        <v>823.0200000000001</v>
      </c>
      <c r="N321" s="66" t="str">
        <f t="shared" si="55"/>
        <v>2080</v>
      </c>
      <c r="O321" s="26">
        <f t="shared" si="60"/>
        <v>0.2</v>
      </c>
      <c r="P321" s="30">
        <f t="shared" si="61"/>
        <v>0.8</v>
      </c>
      <c r="Q321" s="20">
        <f t="shared" si="56"/>
        <v>30826.811798474664</v>
      </c>
      <c r="R321" s="15">
        <f t="shared" si="57"/>
        <v>6165.3623596949328</v>
      </c>
      <c r="S321" s="15">
        <f t="shared" si="58"/>
        <v>24661.449438779731</v>
      </c>
      <c r="T321" s="20">
        <f t="shared" si="62"/>
        <v>407.9</v>
      </c>
      <c r="U321" s="15">
        <f t="shared" si="63"/>
        <v>519.59</v>
      </c>
      <c r="V321" s="15">
        <f t="shared" si="65"/>
        <v>927.49</v>
      </c>
      <c r="W321" s="13">
        <v>0</v>
      </c>
      <c r="X321" s="27">
        <f t="shared" si="64"/>
        <v>927.49</v>
      </c>
    </row>
    <row r="322" spans="1:24">
      <c r="A322" t="s">
        <v>1987</v>
      </c>
      <c r="B322" t="s">
        <v>652</v>
      </c>
      <c r="C322" t="s">
        <v>649</v>
      </c>
      <c r="D322" s="2" t="str">
        <f t="shared" si="59"/>
        <v>M</v>
      </c>
      <c r="E322" t="s">
        <v>1988</v>
      </c>
      <c r="F322">
        <f>VLOOKUP($B322&amp;F$5,'Source - Attributes'!$J:$K,2,FALSE)</f>
        <v>839</v>
      </c>
      <c r="G322">
        <f>VLOOKUP($B322&amp;G$5,'Source - Attributes'!$J:$K,2,FALSE)</f>
        <v>839</v>
      </c>
      <c r="H322">
        <f>VLOOKUP($B322&amp;H$5,'Source - Attributes'!$J:$K,2,FALSE)</f>
        <v>0</v>
      </c>
      <c r="I322">
        <v>0</v>
      </c>
      <c r="J322">
        <f>VLOOKUP($B322&amp;J$5,'Source - Attributes'!$J:$K,2,FALSE)</f>
        <v>0</v>
      </c>
      <c r="K322">
        <f>VLOOKUP($B322&amp;K$5,'Source - Attributes'!$J:$K,2,FALSE)</f>
        <v>9.1300000000000008</v>
      </c>
      <c r="L322" s="20">
        <f t="shared" si="53"/>
        <v>41037</v>
      </c>
      <c r="M322" s="15">
        <f t="shared" si="54"/>
        <v>823.0200000000001</v>
      </c>
      <c r="N322" s="66" t="str">
        <f t="shared" si="55"/>
        <v>2080</v>
      </c>
      <c r="O322" s="26">
        <f t="shared" si="60"/>
        <v>0.2</v>
      </c>
      <c r="P322" s="30">
        <f t="shared" si="61"/>
        <v>0.8</v>
      </c>
      <c r="Q322" s="20">
        <f t="shared" si="56"/>
        <v>30826.811798474664</v>
      </c>
      <c r="R322" s="15">
        <f t="shared" si="57"/>
        <v>6165.3623596949328</v>
      </c>
      <c r="S322" s="15">
        <f t="shared" si="58"/>
        <v>24661.449438779731</v>
      </c>
      <c r="T322" s="20">
        <f t="shared" si="62"/>
        <v>126.05</v>
      </c>
      <c r="U322" s="15">
        <f t="shared" si="63"/>
        <v>273.58</v>
      </c>
      <c r="V322" s="15">
        <f t="shared" si="65"/>
        <v>399.63</v>
      </c>
      <c r="W322" s="13">
        <v>0</v>
      </c>
      <c r="X322" s="27">
        <f t="shared" si="64"/>
        <v>399.63</v>
      </c>
    </row>
    <row r="323" spans="1:24">
      <c r="A323" t="s">
        <v>1989</v>
      </c>
      <c r="B323" t="s">
        <v>654</v>
      </c>
      <c r="C323" t="s">
        <v>649</v>
      </c>
      <c r="D323" s="2" t="str">
        <f t="shared" si="59"/>
        <v>M</v>
      </c>
      <c r="E323" t="s">
        <v>1990</v>
      </c>
      <c r="F323">
        <f>VLOOKUP($B323&amp;F$5,'Source - Attributes'!$J:$K,2,FALSE)</f>
        <v>1206</v>
      </c>
      <c r="G323">
        <f>VLOOKUP($B323&amp;G$5,'Source - Attributes'!$J:$K,2,FALSE)</f>
        <v>1206</v>
      </c>
      <c r="H323">
        <f>VLOOKUP($B323&amp;H$5,'Source - Attributes'!$J:$K,2,FALSE)</f>
        <v>0</v>
      </c>
      <c r="I323">
        <v>0</v>
      </c>
      <c r="J323">
        <f>VLOOKUP($B323&amp;J$5,'Source - Attributes'!$J:$K,2,FALSE)</f>
        <v>0</v>
      </c>
      <c r="K323">
        <f>VLOOKUP($B323&amp;K$5,'Source - Attributes'!$J:$K,2,FALSE)</f>
        <v>10.36</v>
      </c>
      <c r="L323" s="20">
        <f t="shared" si="53"/>
        <v>41037</v>
      </c>
      <c r="M323" s="15">
        <f t="shared" si="54"/>
        <v>823.0200000000001</v>
      </c>
      <c r="N323" s="66" t="str">
        <f t="shared" si="55"/>
        <v>2080</v>
      </c>
      <c r="O323" s="26">
        <f t="shared" si="60"/>
        <v>0.2</v>
      </c>
      <c r="P323" s="30">
        <f t="shared" si="61"/>
        <v>0.8</v>
      </c>
      <c r="Q323" s="20">
        <f t="shared" si="56"/>
        <v>30826.811798474664</v>
      </c>
      <c r="R323" s="15">
        <f t="shared" si="57"/>
        <v>6165.3623596949328</v>
      </c>
      <c r="S323" s="15">
        <f t="shared" si="58"/>
        <v>24661.449438779731</v>
      </c>
      <c r="T323" s="20">
        <f t="shared" si="62"/>
        <v>181.19</v>
      </c>
      <c r="U323" s="15">
        <f t="shared" si="63"/>
        <v>310.43</v>
      </c>
      <c r="V323" s="15">
        <f t="shared" si="65"/>
        <v>491.62</v>
      </c>
      <c r="W323" s="13">
        <v>0</v>
      </c>
      <c r="X323" s="27">
        <f t="shared" si="64"/>
        <v>491.62</v>
      </c>
    </row>
    <row r="324" spans="1:24">
      <c r="A324" t="s">
        <v>1991</v>
      </c>
      <c r="B324" t="s">
        <v>656</v>
      </c>
      <c r="C324" t="s">
        <v>649</v>
      </c>
      <c r="D324" s="2" t="str">
        <f t="shared" si="59"/>
        <v>M</v>
      </c>
      <c r="E324" t="s">
        <v>1992</v>
      </c>
      <c r="F324">
        <f>VLOOKUP($B324&amp;F$5,'Source - Attributes'!$J:$K,2,FALSE)</f>
        <v>1004</v>
      </c>
      <c r="G324">
        <f>VLOOKUP($B324&amp;G$5,'Source - Attributes'!$J:$K,2,FALSE)</f>
        <v>1004</v>
      </c>
      <c r="H324">
        <f>VLOOKUP($B324&amp;H$5,'Source - Attributes'!$J:$K,2,FALSE)</f>
        <v>0</v>
      </c>
      <c r="I324">
        <v>0</v>
      </c>
      <c r="J324">
        <f>VLOOKUP($B324&amp;J$5,'Source - Attributes'!$J:$K,2,FALSE)</f>
        <v>0</v>
      </c>
      <c r="K324">
        <f>VLOOKUP($B324&amp;K$5,'Source - Attributes'!$J:$K,2,FALSE)</f>
        <v>5.73</v>
      </c>
      <c r="L324" s="20">
        <f t="shared" si="53"/>
        <v>41037</v>
      </c>
      <c r="M324" s="15">
        <f t="shared" si="54"/>
        <v>823.0200000000001</v>
      </c>
      <c r="N324" s="66" t="str">
        <f t="shared" si="55"/>
        <v>2080</v>
      </c>
      <c r="O324" s="26">
        <f t="shared" si="60"/>
        <v>0.2</v>
      </c>
      <c r="P324" s="30">
        <f t="shared" si="61"/>
        <v>0.8</v>
      </c>
      <c r="Q324" s="20">
        <f t="shared" si="56"/>
        <v>30826.811798474664</v>
      </c>
      <c r="R324" s="15">
        <f t="shared" si="57"/>
        <v>6165.3623596949328</v>
      </c>
      <c r="S324" s="15">
        <f t="shared" si="58"/>
        <v>24661.449438779731</v>
      </c>
      <c r="T324" s="20">
        <f t="shared" si="62"/>
        <v>150.84</v>
      </c>
      <c r="U324" s="15">
        <f t="shared" si="63"/>
        <v>171.7</v>
      </c>
      <c r="V324" s="15">
        <f t="shared" si="65"/>
        <v>322.53999999999996</v>
      </c>
      <c r="W324" s="13">
        <v>0</v>
      </c>
      <c r="X324" s="27">
        <f t="shared" si="64"/>
        <v>322.53999999999996</v>
      </c>
    </row>
    <row r="325" spans="1:24">
      <c r="A325" t="s">
        <v>1993</v>
      </c>
      <c r="B325" t="s">
        <v>658</v>
      </c>
      <c r="C325" t="s">
        <v>659</v>
      </c>
      <c r="D325" s="2" t="str">
        <f t="shared" si="59"/>
        <v>C</v>
      </c>
      <c r="E325" t="s">
        <v>1994</v>
      </c>
      <c r="F325">
        <f>VLOOKUP($B325&amp;F$5,'Source - Attributes'!$J:$K,2,FALSE)</f>
        <v>42362</v>
      </c>
      <c r="G325">
        <f>VLOOKUP($B325&amp;G$5,'Source - Attributes'!$J:$K,2,FALSE)</f>
        <v>42362</v>
      </c>
      <c r="H325">
        <f>VLOOKUP($B325&amp;H$5,'Source - Attributes'!$J:$K,2,FALSE)</f>
        <v>0</v>
      </c>
      <c r="I325">
        <v>0</v>
      </c>
      <c r="J325">
        <f>VLOOKUP($B325&amp;J$5,'Source - Attributes'!$J:$K,2,FALSE)</f>
        <v>326362</v>
      </c>
      <c r="K325">
        <f>VLOOKUP($B325&amp;K$5,'Source - Attributes'!$J:$K,2,FALSE)</f>
        <v>519.17999999999995</v>
      </c>
      <c r="L325" s="20">
        <f t="shared" si="53"/>
        <v>498700</v>
      </c>
      <c r="M325" s="15">
        <f t="shared" si="54"/>
        <v>2637.1299999999997</v>
      </c>
      <c r="N325" s="66" t="str">
        <f t="shared" si="55"/>
        <v>6040</v>
      </c>
      <c r="O325" s="26">
        <f t="shared" si="60"/>
        <v>0.6</v>
      </c>
      <c r="P325" s="30">
        <f t="shared" si="61"/>
        <v>0.4</v>
      </c>
      <c r="Q325" s="20">
        <f t="shared" si="56"/>
        <v>558431.39166151138</v>
      </c>
      <c r="R325" s="15">
        <f t="shared" si="57"/>
        <v>335058.83499690681</v>
      </c>
      <c r="S325" s="15">
        <f t="shared" si="58"/>
        <v>223372.55666460458</v>
      </c>
      <c r="T325" s="20">
        <f t="shared" si="62"/>
        <v>28461.52</v>
      </c>
      <c r="U325" s="15">
        <f t="shared" si="63"/>
        <v>43976.05</v>
      </c>
      <c r="V325" s="15">
        <f t="shared" si="65"/>
        <v>72437.570000000007</v>
      </c>
      <c r="W325" s="13">
        <v>0</v>
      </c>
      <c r="X325" s="27">
        <f t="shared" si="64"/>
        <v>72437.570000000007</v>
      </c>
    </row>
    <row r="326" spans="1:24">
      <c r="A326" t="s">
        <v>1995</v>
      </c>
      <c r="B326" t="s">
        <v>660</v>
      </c>
      <c r="C326" t="s">
        <v>659</v>
      </c>
      <c r="D326" s="2" t="str">
        <f t="shared" si="59"/>
        <v>M</v>
      </c>
      <c r="E326" t="s">
        <v>1996</v>
      </c>
      <c r="F326">
        <f>VLOOKUP($B326&amp;F$5,'Source - Attributes'!$J:$K,2,FALSE)</f>
        <v>69093</v>
      </c>
      <c r="G326">
        <f>VLOOKUP($B326&amp;G$5,'Source - Attributes'!$J:$K,2,FALSE)</f>
        <v>69093</v>
      </c>
      <c r="H326">
        <f>VLOOKUP($B326&amp;H$5,'Source - Attributes'!$J:$K,2,FALSE)</f>
        <v>0</v>
      </c>
      <c r="I326">
        <v>0</v>
      </c>
      <c r="J326">
        <f>VLOOKUP($B326&amp;J$5,'Source - Attributes'!$J:$K,2,FALSE)</f>
        <v>0</v>
      </c>
      <c r="K326">
        <f>VLOOKUP($B326&amp;K$5,'Source - Attributes'!$J:$K,2,FALSE)</f>
        <v>433.97</v>
      </c>
      <c r="L326" s="20">
        <f t="shared" ref="L326:L389" si="66">SUMIFS(G:G,C:C,C326)+SUMIFS(I:I,C:C,C326)</f>
        <v>498700</v>
      </c>
      <c r="M326" s="15">
        <f t="shared" ref="M326:M389" si="67">SUMIFS(K:K,C:C,C326)</f>
        <v>2637.1299999999997</v>
      </c>
      <c r="N326" s="66" t="str">
        <f t="shared" ref="N326:N389" si="68">IF(L326&gt;49999,"6040","2080")</f>
        <v>6040</v>
      </c>
      <c r="O326" s="26">
        <f t="shared" si="60"/>
        <v>0.6</v>
      </c>
      <c r="P326" s="30">
        <f t="shared" si="61"/>
        <v>0.4</v>
      </c>
      <c r="Q326" s="20">
        <f t="shared" ref="Q326:Q389" si="69">IF(D326="C",J326/$J$4*$B$1,Q325)</f>
        <v>558431.39166151138</v>
      </c>
      <c r="R326" s="15">
        <f t="shared" ref="R326:R389" si="70">Q326*O326</f>
        <v>335058.83499690681</v>
      </c>
      <c r="S326" s="15">
        <f t="shared" ref="S326:S389" si="71">+Q326*P326</f>
        <v>223372.55666460458</v>
      </c>
      <c r="T326" s="20">
        <f t="shared" si="62"/>
        <v>46421.14</v>
      </c>
      <c r="U326" s="15">
        <f t="shared" si="63"/>
        <v>36758.519999999997</v>
      </c>
      <c r="V326" s="15">
        <f t="shared" si="65"/>
        <v>83179.66</v>
      </c>
      <c r="W326" s="13">
        <v>0</v>
      </c>
      <c r="X326" s="27">
        <f t="shared" si="64"/>
        <v>83179.66</v>
      </c>
    </row>
    <row r="327" spans="1:24">
      <c r="A327" t="s">
        <v>1997</v>
      </c>
      <c r="B327" t="s">
        <v>662</v>
      </c>
      <c r="C327" t="s">
        <v>659</v>
      </c>
      <c r="D327" s="2" t="str">
        <f t="shared" ref="D327:D390" si="72">LEFT(E327,1)</f>
        <v>M</v>
      </c>
      <c r="E327" t="s">
        <v>1998</v>
      </c>
      <c r="F327">
        <f>VLOOKUP($B327&amp;F$5,'Source - Attributes'!$J:$K,2,FALSE)</f>
        <v>77879</v>
      </c>
      <c r="G327">
        <f>VLOOKUP($B327&amp;G$5,'Source - Attributes'!$J:$K,2,FALSE)</f>
        <v>77879</v>
      </c>
      <c r="H327">
        <f>VLOOKUP($B327&amp;H$5,'Source - Attributes'!$J:$K,2,FALSE)</f>
        <v>0</v>
      </c>
      <c r="I327">
        <v>0</v>
      </c>
      <c r="J327">
        <f>VLOOKUP($B327&amp;J$5,'Source - Attributes'!$J:$K,2,FALSE)</f>
        <v>0</v>
      </c>
      <c r="K327">
        <f>VLOOKUP($B327&amp;K$5,'Source - Attributes'!$J:$K,2,FALSE)</f>
        <v>267.77999999999997</v>
      </c>
      <c r="L327" s="20">
        <f t="shared" si="66"/>
        <v>498700</v>
      </c>
      <c r="M327" s="15">
        <f t="shared" si="67"/>
        <v>2637.1299999999997</v>
      </c>
      <c r="N327" s="66" t="str">
        <f t="shared" si="68"/>
        <v>6040</v>
      </c>
      <c r="O327" s="26">
        <f t="shared" ref="O327:O390" si="73">LEFT(N327,2)/100</f>
        <v>0.6</v>
      </c>
      <c r="P327" s="30">
        <f t="shared" ref="P327:P390" si="74">RIGHT(N327,2)/100</f>
        <v>0.4</v>
      </c>
      <c r="Q327" s="20">
        <f t="shared" si="69"/>
        <v>558431.39166151138</v>
      </c>
      <c r="R327" s="15">
        <f t="shared" si="70"/>
        <v>335058.83499690681</v>
      </c>
      <c r="S327" s="15">
        <f t="shared" si="71"/>
        <v>223372.55666460458</v>
      </c>
      <c r="T327" s="20">
        <f t="shared" ref="T327:T390" si="75">ROUND(+R327*(G327+I327)/L327,2)</f>
        <v>52324.14</v>
      </c>
      <c r="U327" s="15">
        <f t="shared" ref="U327:U390" si="76">ROUND(+S327*K327/M327,2)</f>
        <v>22681.74</v>
      </c>
      <c r="V327" s="15">
        <f t="shared" si="65"/>
        <v>75005.88</v>
      </c>
      <c r="W327" s="13">
        <v>0</v>
      </c>
      <c r="X327" s="27">
        <f t="shared" ref="X327:X390" si="77">+V327+W327</f>
        <v>75005.88</v>
      </c>
    </row>
    <row r="328" spans="1:24">
      <c r="A328" t="s">
        <v>1999</v>
      </c>
      <c r="B328" t="s">
        <v>664</v>
      </c>
      <c r="C328" t="s">
        <v>659</v>
      </c>
      <c r="D328" s="2" t="str">
        <f t="shared" si="72"/>
        <v>M</v>
      </c>
      <c r="E328" t="s">
        <v>2000</v>
      </c>
      <c r="F328">
        <f>VLOOKUP($B328&amp;F$5,'Source - Attributes'!$J:$K,2,FALSE)</f>
        <v>26370</v>
      </c>
      <c r="G328">
        <f>VLOOKUP($B328&amp;G$5,'Source - Attributes'!$J:$K,2,FALSE)</f>
        <v>26370</v>
      </c>
      <c r="H328">
        <f>VLOOKUP($B328&amp;H$5,'Source - Attributes'!$J:$K,2,FALSE)</f>
        <v>0</v>
      </c>
      <c r="I328">
        <v>0</v>
      </c>
      <c r="J328">
        <f>VLOOKUP($B328&amp;J$5,'Source - Attributes'!$J:$K,2,FALSE)</f>
        <v>0</v>
      </c>
      <c r="K328">
        <f>VLOOKUP($B328&amp;K$5,'Source - Attributes'!$J:$K,2,FALSE)</f>
        <v>78.95</v>
      </c>
      <c r="L328" s="20">
        <f t="shared" si="66"/>
        <v>498700</v>
      </c>
      <c r="M328" s="15">
        <f t="shared" si="67"/>
        <v>2637.1299999999997</v>
      </c>
      <c r="N328" s="66" t="str">
        <f t="shared" si="68"/>
        <v>6040</v>
      </c>
      <c r="O328" s="26">
        <f t="shared" si="73"/>
        <v>0.6</v>
      </c>
      <c r="P328" s="30">
        <f t="shared" si="74"/>
        <v>0.4</v>
      </c>
      <c r="Q328" s="20">
        <f t="shared" si="69"/>
        <v>558431.39166151138</v>
      </c>
      <c r="R328" s="15">
        <f t="shared" si="70"/>
        <v>335058.83499690681</v>
      </c>
      <c r="S328" s="15">
        <f t="shared" si="71"/>
        <v>223372.55666460458</v>
      </c>
      <c r="T328" s="20">
        <f t="shared" si="75"/>
        <v>17717.07</v>
      </c>
      <c r="U328" s="15">
        <f t="shared" si="76"/>
        <v>6687.29</v>
      </c>
      <c r="V328" s="15">
        <f t="shared" si="65"/>
        <v>24404.36</v>
      </c>
      <c r="W328" s="13">
        <v>0</v>
      </c>
      <c r="X328" s="27">
        <f t="shared" si="77"/>
        <v>24404.36</v>
      </c>
    </row>
    <row r="329" spans="1:24">
      <c r="A329" t="s">
        <v>2001</v>
      </c>
      <c r="B329" t="s">
        <v>666</v>
      </c>
      <c r="C329" t="s">
        <v>659</v>
      </c>
      <c r="D329" s="2" t="str">
        <f t="shared" si="72"/>
        <v>M</v>
      </c>
      <c r="E329" t="s">
        <v>2002</v>
      </c>
      <c r="F329">
        <f>VLOOKUP($B329&amp;F$5,'Source - Attributes'!$J:$K,2,FALSE)</f>
        <v>29752</v>
      </c>
      <c r="G329">
        <f>VLOOKUP($B329&amp;G$5,'Source - Attributes'!$J:$K,2,FALSE)</f>
        <v>29752</v>
      </c>
      <c r="H329">
        <f>VLOOKUP($B329&amp;H$5,'Source - Attributes'!$J:$K,2,FALSE)</f>
        <v>0</v>
      </c>
      <c r="I329">
        <v>0</v>
      </c>
      <c r="J329">
        <f>VLOOKUP($B329&amp;J$5,'Source - Attributes'!$J:$K,2,FALSE)</f>
        <v>0</v>
      </c>
      <c r="K329">
        <f>VLOOKUP($B329&amp;K$5,'Source - Attributes'!$J:$K,2,FALSE)</f>
        <v>152.72999999999999</v>
      </c>
      <c r="L329" s="20">
        <f t="shared" si="66"/>
        <v>498700</v>
      </c>
      <c r="M329" s="15">
        <f t="shared" si="67"/>
        <v>2637.1299999999997</v>
      </c>
      <c r="N329" s="66" t="str">
        <f t="shared" si="68"/>
        <v>6040</v>
      </c>
      <c r="O329" s="26">
        <f t="shared" si="73"/>
        <v>0.6</v>
      </c>
      <c r="P329" s="30">
        <f t="shared" si="74"/>
        <v>0.4</v>
      </c>
      <c r="Q329" s="20">
        <f t="shared" si="69"/>
        <v>558431.39166151138</v>
      </c>
      <c r="R329" s="15">
        <f t="shared" si="70"/>
        <v>335058.83499690681</v>
      </c>
      <c r="S329" s="15">
        <f t="shared" si="71"/>
        <v>223372.55666460458</v>
      </c>
      <c r="T329" s="20">
        <f t="shared" si="75"/>
        <v>19989.310000000001</v>
      </c>
      <c r="U329" s="15">
        <f t="shared" si="76"/>
        <v>12936.67</v>
      </c>
      <c r="V329" s="15">
        <f t="shared" si="65"/>
        <v>32925.980000000003</v>
      </c>
      <c r="W329" s="13">
        <v>0</v>
      </c>
      <c r="X329" s="27">
        <f t="shared" si="77"/>
        <v>32925.980000000003</v>
      </c>
    </row>
    <row r="330" spans="1:24">
      <c r="A330" t="s">
        <v>2003</v>
      </c>
      <c r="B330" t="s">
        <v>668</v>
      </c>
      <c r="C330" t="s">
        <v>659</v>
      </c>
      <c r="D330" s="2" t="str">
        <f t="shared" si="72"/>
        <v>M</v>
      </c>
      <c r="E330" t="s">
        <v>2004</v>
      </c>
      <c r="F330">
        <f>VLOOKUP($B330&amp;F$5,'Source - Attributes'!$J:$K,2,FALSE)</f>
        <v>33899</v>
      </c>
      <c r="G330">
        <f>VLOOKUP($B330&amp;G$5,'Source - Attributes'!$J:$K,2,FALSE)</f>
        <v>33899</v>
      </c>
      <c r="H330">
        <f>VLOOKUP($B330&amp;H$5,'Source - Attributes'!$J:$K,2,FALSE)</f>
        <v>0</v>
      </c>
      <c r="I330">
        <v>0</v>
      </c>
      <c r="J330">
        <f>VLOOKUP($B330&amp;J$5,'Source - Attributes'!$J:$K,2,FALSE)</f>
        <v>0</v>
      </c>
      <c r="K330">
        <f>VLOOKUP($B330&amp;K$5,'Source - Attributes'!$J:$K,2,FALSE)</f>
        <v>156.33000000000001</v>
      </c>
      <c r="L330" s="20">
        <f t="shared" si="66"/>
        <v>498700</v>
      </c>
      <c r="M330" s="15">
        <f t="shared" si="67"/>
        <v>2637.1299999999997</v>
      </c>
      <c r="N330" s="66" t="str">
        <f t="shared" si="68"/>
        <v>6040</v>
      </c>
      <c r="O330" s="26">
        <f t="shared" si="73"/>
        <v>0.6</v>
      </c>
      <c r="P330" s="30">
        <f t="shared" si="74"/>
        <v>0.4</v>
      </c>
      <c r="Q330" s="20">
        <f t="shared" si="69"/>
        <v>558431.39166151138</v>
      </c>
      <c r="R330" s="15">
        <f t="shared" si="70"/>
        <v>335058.83499690681</v>
      </c>
      <c r="S330" s="15">
        <f t="shared" si="71"/>
        <v>223372.55666460458</v>
      </c>
      <c r="T330" s="20">
        <f t="shared" si="75"/>
        <v>22775.54</v>
      </c>
      <c r="U330" s="15">
        <f t="shared" si="76"/>
        <v>13241.6</v>
      </c>
      <c r="V330" s="15">
        <f t="shared" ref="V330:V393" si="78">+T330+U330</f>
        <v>36017.14</v>
      </c>
      <c r="W330" s="13">
        <v>0</v>
      </c>
      <c r="X330" s="27">
        <f t="shared" si="77"/>
        <v>36017.14</v>
      </c>
    </row>
    <row r="331" spans="1:24">
      <c r="A331" t="s">
        <v>2005</v>
      </c>
      <c r="B331" t="s">
        <v>670</v>
      </c>
      <c r="C331" t="s">
        <v>659</v>
      </c>
      <c r="D331" s="2" t="str">
        <f t="shared" si="72"/>
        <v>M</v>
      </c>
      <c r="E331" t="s">
        <v>2006</v>
      </c>
      <c r="F331">
        <f>VLOOKUP($B331&amp;F$5,'Source - Attributes'!$J:$K,2,FALSE)</f>
        <v>4559</v>
      </c>
      <c r="G331">
        <f>VLOOKUP($B331&amp;G$5,'Source - Attributes'!$J:$K,2,FALSE)</f>
        <v>4559</v>
      </c>
      <c r="H331">
        <f>VLOOKUP($B331&amp;H$5,'Source - Attributes'!$J:$K,2,FALSE)</f>
        <v>0</v>
      </c>
      <c r="I331">
        <v>0</v>
      </c>
      <c r="J331">
        <f>VLOOKUP($B331&amp;J$5,'Source - Attributes'!$J:$K,2,FALSE)</f>
        <v>0</v>
      </c>
      <c r="K331">
        <f>VLOOKUP($B331&amp;K$5,'Source - Attributes'!$J:$K,2,FALSE)</f>
        <v>13.06</v>
      </c>
      <c r="L331" s="20">
        <f t="shared" si="66"/>
        <v>498700</v>
      </c>
      <c r="M331" s="15">
        <f t="shared" si="67"/>
        <v>2637.1299999999997</v>
      </c>
      <c r="N331" s="66" t="str">
        <f t="shared" si="68"/>
        <v>6040</v>
      </c>
      <c r="O331" s="26">
        <f t="shared" si="73"/>
        <v>0.6</v>
      </c>
      <c r="P331" s="30">
        <f t="shared" si="74"/>
        <v>0.4</v>
      </c>
      <c r="Q331" s="20">
        <f t="shared" si="69"/>
        <v>558431.39166151138</v>
      </c>
      <c r="R331" s="15">
        <f t="shared" si="70"/>
        <v>335058.83499690681</v>
      </c>
      <c r="S331" s="15">
        <f t="shared" si="71"/>
        <v>223372.55666460458</v>
      </c>
      <c r="T331" s="20">
        <f t="shared" si="75"/>
        <v>3063.03</v>
      </c>
      <c r="U331" s="15">
        <f t="shared" si="76"/>
        <v>1106.22</v>
      </c>
      <c r="V331" s="15">
        <f t="shared" si="78"/>
        <v>4169.25</v>
      </c>
      <c r="W331" s="13">
        <v>0</v>
      </c>
      <c r="X331" s="27">
        <f t="shared" si="77"/>
        <v>4169.25</v>
      </c>
    </row>
    <row r="332" spans="1:24">
      <c r="A332" t="s">
        <v>2007</v>
      </c>
      <c r="B332" t="s">
        <v>672</v>
      </c>
      <c r="C332" t="s">
        <v>659</v>
      </c>
      <c r="D332" s="2" t="str">
        <f t="shared" si="72"/>
        <v>M</v>
      </c>
      <c r="E332" t="s">
        <v>2008</v>
      </c>
      <c r="F332">
        <f>VLOOKUP($B332&amp;F$5,'Source - Attributes'!$J:$K,2,FALSE)</f>
        <v>13235</v>
      </c>
      <c r="G332">
        <f>VLOOKUP($B332&amp;G$5,'Source - Attributes'!$J:$K,2,FALSE)</f>
        <v>13235</v>
      </c>
      <c r="H332">
        <f>VLOOKUP($B332&amp;H$5,'Source - Attributes'!$J:$K,2,FALSE)</f>
        <v>0</v>
      </c>
      <c r="I332">
        <v>0</v>
      </c>
      <c r="J332">
        <f>VLOOKUP($B332&amp;J$5,'Source - Attributes'!$J:$K,2,FALSE)</f>
        <v>0</v>
      </c>
      <c r="K332">
        <f>VLOOKUP($B332&amp;K$5,'Source - Attributes'!$J:$K,2,FALSE)</f>
        <v>67.84</v>
      </c>
      <c r="L332" s="20">
        <f t="shared" si="66"/>
        <v>498700</v>
      </c>
      <c r="M332" s="15">
        <f t="shared" si="67"/>
        <v>2637.1299999999997</v>
      </c>
      <c r="N332" s="66" t="str">
        <f t="shared" si="68"/>
        <v>6040</v>
      </c>
      <c r="O332" s="26">
        <f t="shared" si="73"/>
        <v>0.6</v>
      </c>
      <c r="P332" s="30">
        <f t="shared" si="74"/>
        <v>0.4</v>
      </c>
      <c r="Q332" s="20">
        <f t="shared" si="69"/>
        <v>558431.39166151138</v>
      </c>
      <c r="R332" s="15">
        <f t="shared" si="70"/>
        <v>335058.83499690681</v>
      </c>
      <c r="S332" s="15">
        <f t="shared" si="71"/>
        <v>223372.55666460458</v>
      </c>
      <c r="T332" s="20">
        <f t="shared" si="75"/>
        <v>8892.1299999999992</v>
      </c>
      <c r="U332" s="15">
        <f t="shared" si="76"/>
        <v>5746.24</v>
      </c>
      <c r="V332" s="15">
        <f t="shared" si="78"/>
        <v>14638.369999999999</v>
      </c>
      <c r="W332" s="13">
        <v>0</v>
      </c>
      <c r="X332" s="27">
        <f t="shared" si="77"/>
        <v>14638.369999999999</v>
      </c>
    </row>
    <row r="333" spans="1:24">
      <c r="A333" t="s">
        <v>2009</v>
      </c>
      <c r="B333" t="s">
        <v>674</v>
      </c>
      <c r="C333" t="s">
        <v>659</v>
      </c>
      <c r="D333" s="2" t="str">
        <f t="shared" si="72"/>
        <v>M</v>
      </c>
      <c r="E333" t="s">
        <v>2010</v>
      </c>
      <c r="F333">
        <f>VLOOKUP($B333&amp;F$5,'Source - Attributes'!$J:$K,2,FALSE)</f>
        <v>14106</v>
      </c>
      <c r="G333">
        <f>VLOOKUP($B333&amp;G$5,'Source - Attributes'!$J:$K,2,FALSE)</f>
        <v>14106</v>
      </c>
      <c r="H333">
        <f>VLOOKUP($B333&amp;H$5,'Source - Attributes'!$J:$K,2,FALSE)</f>
        <v>0</v>
      </c>
      <c r="I333">
        <v>0</v>
      </c>
      <c r="J333">
        <f>VLOOKUP($B333&amp;J$5,'Source - Attributes'!$J:$K,2,FALSE)</f>
        <v>0</v>
      </c>
      <c r="K333">
        <f>VLOOKUP($B333&amp;K$5,'Source - Attributes'!$J:$K,2,FALSE)</f>
        <v>73.849999999999994</v>
      </c>
      <c r="L333" s="20">
        <f t="shared" si="66"/>
        <v>498700</v>
      </c>
      <c r="M333" s="15">
        <f t="shared" si="67"/>
        <v>2637.1299999999997</v>
      </c>
      <c r="N333" s="66" t="str">
        <f t="shared" si="68"/>
        <v>6040</v>
      </c>
      <c r="O333" s="26">
        <f t="shared" si="73"/>
        <v>0.6</v>
      </c>
      <c r="P333" s="30">
        <f t="shared" si="74"/>
        <v>0.4</v>
      </c>
      <c r="Q333" s="20">
        <f t="shared" si="69"/>
        <v>558431.39166151138</v>
      </c>
      <c r="R333" s="15">
        <f t="shared" si="70"/>
        <v>335058.83499690681</v>
      </c>
      <c r="S333" s="15">
        <f t="shared" si="71"/>
        <v>223372.55666460458</v>
      </c>
      <c r="T333" s="20">
        <f t="shared" si="75"/>
        <v>9477.32</v>
      </c>
      <c r="U333" s="15">
        <f t="shared" si="76"/>
        <v>6255.31</v>
      </c>
      <c r="V333" s="15">
        <f t="shared" si="78"/>
        <v>15732.630000000001</v>
      </c>
      <c r="W333" s="13">
        <v>0</v>
      </c>
      <c r="X333" s="27">
        <f t="shared" si="77"/>
        <v>15732.630000000001</v>
      </c>
    </row>
    <row r="334" spans="1:24">
      <c r="A334" t="s">
        <v>2011</v>
      </c>
      <c r="B334" t="s">
        <v>676</v>
      </c>
      <c r="C334" t="s">
        <v>659</v>
      </c>
      <c r="D334" s="2" t="str">
        <f t="shared" si="72"/>
        <v>M</v>
      </c>
      <c r="E334" t="s">
        <v>2012</v>
      </c>
      <c r="F334">
        <f>VLOOKUP($B334&amp;F$5,'Source - Attributes'!$J:$K,2,FALSE)</f>
        <v>16528</v>
      </c>
      <c r="G334">
        <f>VLOOKUP($B334&amp;G$5,'Source - Attributes'!$J:$K,2,FALSE)</f>
        <v>16528</v>
      </c>
      <c r="H334">
        <f>VLOOKUP($B334&amp;H$5,'Source - Attributes'!$J:$K,2,FALSE)</f>
        <v>0</v>
      </c>
      <c r="I334">
        <v>0</v>
      </c>
      <c r="J334">
        <f>VLOOKUP($B334&amp;J$5,'Source - Attributes'!$J:$K,2,FALSE)</f>
        <v>0</v>
      </c>
      <c r="K334">
        <f>VLOOKUP($B334&amp;K$5,'Source - Attributes'!$J:$K,2,FALSE)</f>
        <v>65.91</v>
      </c>
      <c r="L334" s="20">
        <f t="shared" si="66"/>
        <v>498700</v>
      </c>
      <c r="M334" s="15">
        <f t="shared" si="67"/>
        <v>2637.1299999999997</v>
      </c>
      <c r="N334" s="66" t="str">
        <f t="shared" si="68"/>
        <v>6040</v>
      </c>
      <c r="O334" s="26">
        <f t="shared" si="73"/>
        <v>0.6</v>
      </c>
      <c r="P334" s="30">
        <f t="shared" si="74"/>
        <v>0.4</v>
      </c>
      <c r="Q334" s="20">
        <f t="shared" si="69"/>
        <v>558431.39166151138</v>
      </c>
      <c r="R334" s="15">
        <f t="shared" si="70"/>
        <v>335058.83499690681</v>
      </c>
      <c r="S334" s="15">
        <f t="shared" si="71"/>
        <v>223372.55666460458</v>
      </c>
      <c r="T334" s="20">
        <f t="shared" si="75"/>
        <v>11104.58</v>
      </c>
      <c r="U334" s="15">
        <f t="shared" si="76"/>
        <v>5582.77</v>
      </c>
      <c r="V334" s="15">
        <f t="shared" si="78"/>
        <v>16687.349999999999</v>
      </c>
      <c r="W334" s="13">
        <v>0</v>
      </c>
      <c r="X334" s="27">
        <f t="shared" si="77"/>
        <v>16687.349999999999</v>
      </c>
    </row>
    <row r="335" spans="1:24">
      <c r="A335" t="s">
        <v>2013</v>
      </c>
      <c r="B335" t="s">
        <v>678</v>
      </c>
      <c r="C335" t="s">
        <v>659</v>
      </c>
      <c r="D335" s="2" t="str">
        <f t="shared" si="72"/>
        <v>M</v>
      </c>
      <c r="E335" t="s">
        <v>2014</v>
      </c>
      <c r="F335">
        <f>VLOOKUP($B335&amp;F$5,'Source - Attributes'!$J:$K,2,FALSE)</f>
        <v>23984</v>
      </c>
      <c r="G335">
        <f>VLOOKUP($B335&amp;G$5,'Source - Attributes'!$J:$K,2,FALSE)</f>
        <v>23984</v>
      </c>
      <c r="H335">
        <f>VLOOKUP($B335&amp;H$5,'Source - Attributes'!$J:$K,2,FALSE)</f>
        <v>0</v>
      </c>
      <c r="I335">
        <v>0</v>
      </c>
      <c r="J335">
        <f>VLOOKUP($B335&amp;J$5,'Source - Attributes'!$J:$K,2,FALSE)</f>
        <v>0</v>
      </c>
      <c r="K335">
        <f>VLOOKUP($B335&amp;K$5,'Source - Attributes'!$J:$K,2,FALSE)</f>
        <v>89.34</v>
      </c>
      <c r="L335" s="20">
        <f t="shared" si="66"/>
        <v>498700</v>
      </c>
      <c r="M335" s="15">
        <f t="shared" si="67"/>
        <v>2637.1299999999997</v>
      </c>
      <c r="N335" s="66" t="str">
        <f t="shared" si="68"/>
        <v>6040</v>
      </c>
      <c r="O335" s="26">
        <f t="shared" si="73"/>
        <v>0.6</v>
      </c>
      <c r="P335" s="30">
        <f t="shared" si="74"/>
        <v>0.4</v>
      </c>
      <c r="Q335" s="20">
        <f t="shared" si="69"/>
        <v>558431.39166151138</v>
      </c>
      <c r="R335" s="15">
        <f t="shared" si="70"/>
        <v>335058.83499690681</v>
      </c>
      <c r="S335" s="15">
        <f t="shared" si="71"/>
        <v>223372.55666460458</v>
      </c>
      <c r="T335" s="20">
        <f t="shared" si="75"/>
        <v>16114</v>
      </c>
      <c r="U335" s="15">
        <f t="shared" si="76"/>
        <v>7567.36</v>
      </c>
      <c r="V335" s="15">
        <f t="shared" si="78"/>
        <v>23681.360000000001</v>
      </c>
      <c r="W335" s="13">
        <v>0</v>
      </c>
      <c r="X335" s="27">
        <f t="shared" si="77"/>
        <v>23681.360000000001</v>
      </c>
    </row>
    <row r="336" spans="1:24">
      <c r="A336" t="s">
        <v>2015</v>
      </c>
      <c r="B336" t="s">
        <v>680</v>
      </c>
      <c r="C336" t="s">
        <v>659</v>
      </c>
      <c r="D336" s="2" t="str">
        <f t="shared" si="72"/>
        <v>M</v>
      </c>
      <c r="E336" t="s">
        <v>2016</v>
      </c>
      <c r="F336">
        <f>VLOOKUP($B336&amp;F$5,'Source - Attributes'!$J:$K,2,FALSE)</f>
        <v>23894</v>
      </c>
      <c r="G336">
        <f>VLOOKUP($B336&amp;G$5,'Source - Attributes'!$J:$K,2,FALSE)</f>
        <v>23894</v>
      </c>
      <c r="H336">
        <f>VLOOKUP($B336&amp;H$5,'Source - Attributes'!$J:$K,2,FALSE)</f>
        <v>0</v>
      </c>
      <c r="I336">
        <v>0</v>
      </c>
      <c r="J336">
        <f>VLOOKUP($B336&amp;J$5,'Source - Attributes'!$J:$K,2,FALSE)</f>
        <v>0</v>
      </c>
      <c r="K336">
        <f>VLOOKUP($B336&amp;K$5,'Source - Attributes'!$J:$K,2,FALSE)</f>
        <v>103.51</v>
      </c>
      <c r="L336" s="20">
        <f t="shared" si="66"/>
        <v>498700</v>
      </c>
      <c r="M336" s="15">
        <f t="shared" si="67"/>
        <v>2637.1299999999997</v>
      </c>
      <c r="N336" s="66" t="str">
        <f t="shared" si="68"/>
        <v>6040</v>
      </c>
      <c r="O336" s="26">
        <f t="shared" si="73"/>
        <v>0.6</v>
      </c>
      <c r="P336" s="30">
        <f t="shared" si="74"/>
        <v>0.4</v>
      </c>
      <c r="Q336" s="20">
        <f t="shared" si="69"/>
        <v>558431.39166151138</v>
      </c>
      <c r="R336" s="15">
        <f t="shared" si="70"/>
        <v>335058.83499690681</v>
      </c>
      <c r="S336" s="15">
        <f t="shared" si="71"/>
        <v>223372.55666460458</v>
      </c>
      <c r="T336" s="20">
        <f t="shared" si="75"/>
        <v>16053.53</v>
      </c>
      <c r="U336" s="15">
        <f t="shared" si="76"/>
        <v>8767.6</v>
      </c>
      <c r="V336" s="15">
        <f t="shared" si="78"/>
        <v>24821.13</v>
      </c>
      <c r="W336" s="13">
        <v>0</v>
      </c>
      <c r="X336" s="27">
        <f t="shared" si="77"/>
        <v>24821.13</v>
      </c>
    </row>
    <row r="337" spans="1:24">
      <c r="A337" t="s">
        <v>2017</v>
      </c>
      <c r="B337" t="s">
        <v>682</v>
      </c>
      <c r="C337" t="s">
        <v>659</v>
      </c>
      <c r="D337" s="2" t="str">
        <f t="shared" si="72"/>
        <v>M</v>
      </c>
      <c r="E337" t="s">
        <v>2018</v>
      </c>
      <c r="F337">
        <f>VLOOKUP($B337&amp;F$5,'Source - Attributes'!$J:$K,2,FALSE)</f>
        <v>36444</v>
      </c>
      <c r="G337">
        <f>VLOOKUP($B337&amp;G$5,'Source - Attributes'!$J:$K,2,FALSE)</f>
        <v>36444</v>
      </c>
      <c r="H337">
        <f>VLOOKUP($B337&amp;H$5,'Source - Attributes'!$J:$K,2,FALSE)</f>
        <v>0</v>
      </c>
      <c r="I337">
        <v>0</v>
      </c>
      <c r="J337">
        <f>VLOOKUP($B337&amp;J$5,'Source - Attributes'!$J:$K,2,FALSE)</f>
        <v>0</v>
      </c>
      <c r="K337">
        <f>VLOOKUP($B337&amp;K$5,'Source - Attributes'!$J:$K,2,FALSE)</f>
        <v>181.07</v>
      </c>
      <c r="L337" s="20">
        <f t="shared" si="66"/>
        <v>498700</v>
      </c>
      <c r="M337" s="15">
        <f t="shared" si="67"/>
        <v>2637.1299999999997</v>
      </c>
      <c r="N337" s="66" t="str">
        <f t="shared" si="68"/>
        <v>6040</v>
      </c>
      <c r="O337" s="26">
        <f t="shared" si="73"/>
        <v>0.6</v>
      </c>
      <c r="P337" s="30">
        <f t="shared" si="74"/>
        <v>0.4</v>
      </c>
      <c r="Q337" s="20">
        <f t="shared" si="69"/>
        <v>558431.39166151138</v>
      </c>
      <c r="R337" s="15">
        <f t="shared" si="70"/>
        <v>335058.83499690681</v>
      </c>
      <c r="S337" s="15">
        <f t="shared" si="71"/>
        <v>223372.55666460458</v>
      </c>
      <c r="T337" s="20">
        <f t="shared" si="75"/>
        <v>24485.43</v>
      </c>
      <c r="U337" s="15">
        <f t="shared" si="76"/>
        <v>15337.15</v>
      </c>
      <c r="V337" s="15">
        <f t="shared" si="78"/>
        <v>39822.58</v>
      </c>
      <c r="W337" s="13">
        <v>0</v>
      </c>
      <c r="X337" s="27">
        <f t="shared" si="77"/>
        <v>39822.58</v>
      </c>
    </row>
    <row r="338" spans="1:24">
      <c r="A338" t="s">
        <v>2019</v>
      </c>
      <c r="B338" t="s">
        <v>684</v>
      </c>
      <c r="C338" t="s">
        <v>659</v>
      </c>
      <c r="D338" s="2" t="str">
        <f t="shared" si="72"/>
        <v>M</v>
      </c>
      <c r="E338" t="s">
        <v>2020</v>
      </c>
      <c r="F338">
        <f>VLOOKUP($B338&amp;F$5,'Source - Attributes'!$J:$K,2,FALSE)</f>
        <v>16517</v>
      </c>
      <c r="G338">
        <f>VLOOKUP($B338&amp;G$5,'Source - Attributes'!$J:$K,2,FALSE)</f>
        <v>16517</v>
      </c>
      <c r="H338">
        <f>VLOOKUP($B338&amp;H$5,'Source - Attributes'!$J:$K,2,FALSE)</f>
        <v>0</v>
      </c>
      <c r="I338">
        <v>0</v>
      </c>
      <c r="J338">
        <f>VLOOKUP($B338&amp;J$5,'Source - Attributes'!$J:$K,2,FALSE)</f>
        <v>0</v>
      </c>
      <c r="K338">
        <f>VLOOKUP($B338&amp;K$5,'Source - Attributes'!$J:$K,2,FALSE)</f>
        <v>65.400000000000006</v>
      </c>
      <c r="L338" s="20">
        <f t="shared" si="66"/>
        <v>498700</v>
      </c>
      <c r="M338" s="15">
        <f t="shared" si="67"/>
        <v>2637.1299999999997</v>
      </c>
      <c r="N338" s="66" t="str">
        <f t="shared" si="68"/>
        <v>6040</v>
      </c>
      <c r="O338" s="26">
        <f t="shared" si="73"/>
        <v>0.6</v>
      </c>
      <c r="P338" s="30">
        <f t="shared" si="74"/>
        <v>0.4</v>
      </c>
      <c r="Q338" s="20">
        <f t="shared" si="69"/>
        <v>558431.39166151138</v>
      </c>
      <c r="R338" s="15">
        <f t="shared" si="70"/>
        <v>335058.83499690681</v>
      </c>
      <c r="S338" s="15">
        <f t="shared" si="71"/>
        <v>223372.55666460458</v>
      </c>
      <c r="T338" s="20">
        <f t="shared" si="75"/>
        <v>11097.19</v>
      </c>
      <c r="U338" s="15">
        <f t="shared" si="76"/>
        <v>5539.57</v>
      </c>
      <c r="V338" s="15">
        <f t="shared" si="78"/>
        <v>16636.760000000002</v>
      </c>
      <c r="W338" s="13">
        <v>0</v>
      </c>
      <c r="X338" s="27">
        <f t="shared" si="77"/>
        <v>16636.760000000002</v>
      </c>
    </row>
    <row r="339" spans="1:24">
      <c r="A339" t="s">
        <v>2021</v>
      </c>
      <c r="B339" t="s">
        <v>686</v>
      </c>
      <c r="C339" t="s">
        <v>659</v>
      </c>
      <c r="D339" s="2" t="str">
        <f t="shared" si="72"/>
        <v>M</v>
      </c>
      <c r="E339" t="s">
        <v>2022</v>
      </c>
      <c r="F339">
        <f>VLOOKUP($B339&amp;F$5,'Source - Attributes'!$J:$K,2,FALSE)</f>
        <v>10680</v>
      </c>
      <c r="G339">
        <f>VLOOKUP($B339&amp;G$5,'Source - Attributes'!$J:$K,2,FALSE)</f>
        <v>10680</v>
      </c>
      <c r="H339">
        <f>VLOOKUP($B339&amp;H$5,'Source - Attributes'!$J:$K,2,FALSE)</f>
        <v>0</v>
      </c>
      <c r="I339">
        <v>0</v>
      </c>
      <c r="J339">
        <f>VLOOKUP($B339&amp;J$5,'Source - Attributes'!$J:$K,2,FALSE)</f>
        <v>0</v>
      </c>
      <c r="K339">
        <f>VLOOKUP($B339&amp;K$5,'Source - Attributes'!$J:$K,2,FALSE)</f>
        <v>56.86</v>
      </c>
      <c r="L339" s="20">
        <f t="shared" si="66"/>
        <v>498700</v>
      </c>
      <c r="M339" s="15">
        <f t="shared" si="67"/>
        <v>2637.1299999999997</v>
      </c>
      <c r="N339" s="66" t="str">
        <f t="shared" si="68"/>
        <v>6040</v>
      </c>
      <c r="O339" s="26">
        <f t="shared" si="73"/>
        <v>0.6</v>
      </c>
      <c r="P339" s="30">
        <f t="shared" si="74"/>
        <v>0.4</v>
      </c>
      <c r="Q339" s="20">
        <f t="shared" si="69"/>
        <v>558431.39166151138</v>
      </c>
      <c r="R339" s="15">
        <f t="shared" si="70"/>
        <v>335058.83499690681</v>
      </c>
      <c r="S339" s="15">
        <f t="shared" si="71"/>
        <v>223372.55666460458</v>
      </c>
      <c r="T339" s="20">
        <f t="shared" si="75"/>
        <v>7175.51</v>
      </c>
      <c r="U339" s="15">
        <f t="shared" si="76"/>
        <v>4816.21</v>
      </c>
      <c r="V339" s="15">
        <f t="shared" si="78"/>
        <v>11991.720000000001</v>
      </c>
      <c r="W339" s="13">
        <v>0</v>
      </c>
      <c r="X339" s="27">
        <f t="shared" si="77"/>
        <v>11991.720000000001</v>
      </c>
    </row>
    <row r="340" spans="1:24">
      <c r="A340" t="s">
        <v>2023</v>
      </c>
      <c r="B340" t="s">
        <v>688</v>
      </c>
      <c r="C340" t="s">
        <v>659</v>
      </c>
      <c r="D340" s="2" t="str">
        <f t="shared" si="72"/>
        <v>M</v>
      </c>
      <c r="E340" t="s">
        <v>2024</v>
      </c>
      <c r="F340">
        <f>VLOOKUP($B340&amp;F$5,'Source - Attributes'!$J:$K,2,FALSE)</f>
        <v>1999</v>
      </c>
      <c r="G340">
        <f>VLOOKUP($B340&amp;G$5,'Source - Attributes'!$J:$K,2,FALSE)</f>
        <v>1999</v>
      </c>
      <c r="H340">
        <f>VLOOKUP($B340&amp;H$5,'Source - Attributes'!$J:$K,2,FALSE)</f>
        <v>0</v>
      </c>
      <c r="I340">
        <v>0</v>
      </c>
      <c r="J340">
        <f>VLOOKUP($B340&amp;J$5,'Source - Attributes'!$J:$K,2,FALSE)</f>
        <v>0</v>
      </c>
      <c r="K340">
        <f>VLOOKUP($B340&amp;K$5,'Source - Attributes'!$J:$K,2,FALSE)</f>
        <v>12.3</v>
      </c>
      <c r="L340" s="20">
        <f t="shared" si="66"/>
        <v>498700</v>
      </c>
      <c r="M340" s="15">
        <f t="shared" si="67"/>
        <v>2637.1299999999997</v>
      </c>
      <c r="N340" s="66" t="str">
        <f t="shared" si="68"/>
        <v>6040</v>
      </c>
      <c r="O340" s="26">
        <f t="shared" si="73"/>
        <v>0.6</v>
      </c>
      <c r="P340" s="30">
        <f t="shared" si="74"/>
        <v>0.4</v>
      </c>
      <c r="Q340" s="20">
        <f t="shared" si="69"/>
        <v>558431.39166151138</v>
      </c>
      <c r="R340" s="15">
        <f t="shared" si="70"/>
        <v>335058.83499690681</v>
      </c>
      <c r="S340" s="15">
        <f t="shared" si="71"/>
        <v>223372.55666460458</v>
      </c>
      <c r="T340" s="20">
        <f t="shared" si="75"/>
        <v>1343.06</v>
      </c>
      <c r="U340" s="15">
        <f t="shared" si="76"/>
        <v>1041.8499999999999</v>
      </c>
      <c r="V340" s="15">
        <f t="shared" si="78"/>
        <v>2384.91</v>
      </c>
      <c r="W340" s="13">
        <v>0</v>
      </c>
      <c r="X340" s="27">
        <f t="shared" si="77"/>
        <v>2384.91</v>
      </c>
    </row>
    <row r="341" spans="1:24">
      <c r="A341" t="s">
        <v>2025</v>
      </c>
      <c r="B341" t="s">
        <v>690</v>
      </c>
      <c r="C341" t="s">
        <v>659</v>
      </c>
      <c r="D341" s="2" t="str">
        <f t="shared" si="72"/>
        <v>M</v>
      </c>
      <c r="E341" t="s">
        <v>2026</v>
      </c>
      <c r="F341">
        <f>VLOOKUP($B341&amp;F$5,'Source - Attributes'!$J:$K,2,FALSE)</f>
        <v>20303</v>
      </c>
      <c r="G341">
        <f>VLOOKUP($B341&amp;G$5,'Source - Attributes'!$J:$K,2,FALSE)</f>
        <v>20303</v>
      </c>
      <c r="H341">
        <f>VLOOKUP($B341&amp;H$5,'Source - Attributes'!$J:$K,2,FALSE)</f>
        <v>0</v>
      </c>
      <c r="I341">
        <v>0</v>
      </c>
      <c r="J341">
        <f>VLOOKUP($B341&amp;J$5,'Source - Attributes'!$J:$K,2,FALSE)</f>
        <v>0</v>
      </c>
      <c r="K341">
        <f>VLOOKUP($B341&amp;K$5,'Source - Attributes'!$J:$K,2,FALSE)</f>
        <v>127.68</v>
      </c>
      <c r="L341" s="20">
        <f t="shared" si="66"/>
        <v>498700</v>
      </c>
      <c r="M341" s="15">
        <f t="shared" si="67"/>
        <v>2637.1299999999997</v>
      </c>
      <c r="N341" s="66" t="str">
        <f t="shared" si="68"/>
        <v>6040</v>
      </c>
      <c r="O341" s="26">
        <f t="shared" si="73"/>
        <v>0.6</v>
      </c>
      <c r="P341" s="30">
        <f t="shared" si="74"/>
        <v>0.4</v>
      </c>
      <c r="Q341" s="20">
        <f t="shared" si="69"/>
        <v>558431.39166151138</v>
      </c>
      <c r="R341" s="15">
        <f t="shared" si="70"/>
        <v>335058.83499690681</v>
      </c>
      <c r="S341" s="15">
        <f t="shared" si="71"/>
        <v>223372.55666460458</v>
      </c>
      <c r="T341" s="20">
        <f t="shared" si="75"/>
        <v>13640.87</v>
      </c>
      <c r="U341" s="15">
        <f t="shared" si="76"/>
        <v>10814.87</v>
      </c>
      <c r="V341" s="15">
        <f t="shared" si="78"/>
        <v>24455.74</v>
      </c>
      <c r="W341" s="13">
        <v>0</v>
      </c>
      <c r="X341" s="27">
        <f t="shared" si="77"/>
        <v>24455.74</v>
      </c>
    </row>
    <row r="342" spans="1:24">
      <c r="A342" t="s">
        <v>2027</v>
      </c>
      <c r="B342" t="s">
        <v>692</v>
      </c>
      <c r="C342" t="s">
        <v>659</v>
      </c>
      <c r="D342" s="2" t="str">
        <f t="shared" si="72"/>
        <v>M</v>
      </c>
      <c r="E342" t="s">
        <v>2028</v>
      </c>
      <c r="F342">
        <f>VLOOKUP($B342&amp;F$5,'Source - Attributes'!$J:$K,2,FALSE)</f>
        <v>29646</v>
      </c>
      <c r="G342">
        <f>VLOOKUP($B342&amp;G$5,'Source - Attributes'!$J:$K,2,FALSE)</f>
        <v>29646</v>
      </c>
      <c r="H342">
        <f>VLOOKUP($B342&amp;H$5,'Source - Attributes'!$J:$K,2,FALSE)</f>
        <v>0</v>
      </c>
      <c r="I342">
        <v>0</v>
      </c>
      <c r="J342">
        <f>VLOOKUP($B342&amp;J$5,'Source - Attributes'!$J:$K,2,FALSE)</f>
        <v>0</v>
      </c>
      <c r="K342">
        <f>VLOOKUP($B342&amp;K$5,'Source - Attributes'!$J:$K,2,FALSE)</f>
        <v>120.85</v>
      </c>
      <c r="L342" s="20">
        <f t="shared" si="66"/>
        <v>498700</v>
      </c>
      <c r="M342" s="15">
        <f t="shared" si="67"/>
        <v>2637.1299999999997</v>
      </c>
      <c r="N342" s="66" t="str">
        <f t="shared" si="68"/>
        <v>6040</v>
      </c>
      <c r="O342" s="26">
        <f t="shared" si="73"/>
        <v>0.6</v>
      </c>
      <c r="P342" s="30">
        <f t="shared" si="74"/>
        <v>0.4</v>
      </c>
      <c r="Q342" s="20">
        <f t="shared" si="69"/>
        <v>558431.39166151138</v>
      </c>
      <c r="R342" s="15">
        <f t="shared" si="70"/>
        <v>335058.83499690681</v>
      </c>
      <c r="S342" s="15">
        <f t="shared" si="71"/>
        <v>223372.55666460458</v>
      </c>
      <c r="T342" s="20">
        <f t="shared" si="75"/>
        <v>19918.099999999999</v>
      </c>
      <c r="U342" s="15">
        <f t="shared" si="76"/>
        <v>10236.35</v>
      </c>
      <c r="V342" s="15">
        <f t="shared" si="78"/>
        <v>30154.449999999997</v>
      </c>
      <c r="W342" s="13">
        <v>0</v>
      </c>
      <c r="X342" s="27">
        <f t="shared" si="77"/>
        <v>30154.449999999997</v>
      </c>
    </row>
    <row r="343" spans="1:24">
      <c r="A343" t="s">
        <v>2029</v>
      </c>
      <c r="B343" t="s">
        <v>694</v>
      </c>
      <c r="C343" t="s">
        <v>659</v>
      </c>
      <c r="D343" s="2" t="str">
        <f t="shared" si="72"/>
        <v>M</v>
      </c>
      <c r="E343" t="s">
        <v>2030</v>
      </c>
      <c r="F343">
        <f>VLOOKUP($B343&amp;F$5,'Source - Attributes'!$J:$K,2,FALSE)</f>
        <v>269</v>
      </c>
      <c r="G343">
        <f>VLOOKUP($B343&amp;G$5,'Source - Attributes'!$J:$K,2,FALSE)</f>
        <v>269</v>
      </c>
      <c r="H343">
        <f>VLOOKUP($B343&amp;H$5,'Source - Attributes'!$J:$K,2,FALSE)</f>
        <v>0</v>
      </c>
      <c r="I343">
        <v>0</v>
      </c>
      <c r="J343">
        <f>VLOOKUP($B343&amp;J$5,'Source - Attributes'!$J:$K,2,FALSE)</f>
        <v>0</v>
      </c>
      <c r="K343">
        <f>VLOOKUP($B343&amp;K$5,'Source - Attributes'!$J:$K,2,FALSE)</f>
        <v>4.78</v>
      </c>
      <c r="L343" s="20">
        <f t="shared" si="66"/>
        <v>498700</v>
      </c>
      <c r="M343" s="15">
        <f t="shared" si="67"/>
        <v>2637.1299999999997</v>
      </c>
      <c r="N343" s="66" t="str">
        <f t="shared" si="68"/>
        <v>6040</v>
      </c>
      <c r="O343" s="26">
        <f t="shared" si="73"/>
        <v>0.6</v>
      </c>
      <c r="P343" s="30">
        <f t="shared" si="74"/>
        <v>0.4</v>
      </c>
      <c r="Q343" s="20">
        <f t="shared" si="69"/>
        <v>558431.39166151138</v>
      </c>
      <c r="R343" s="15">
        <f t="shared" si="70"/>
        <v>335058.83499690681</v>
      </c>
      <c r="S343" s="15">
        <f t="shared" si="71"/>
        <v>223372.55666460458</v>
      </c>
      <c r="T343" s="20">
        <f t="shared" si="75"/>
        <v>180.73</v>
      </c>
      <c r="U343" s="15">
        <f t="shared" si="76"/>
        <v>404.88</v>
      </c>
      <c r="V343" s="15">
        <f t="shared" si="78"/>
        <v>585.61</v>
      </c>
      <c r="W343" s="13">
        <v>0</v>
      </c>
      <c r="X343" s="27">
        <f t="shared" si="77"/>
        <v>585.61</v>
      </c>
    </row>
    <row r="344" spans="1:24">
      <c r="A344" t="s">
        <v>2031</v>
      </c>
      <c r="B344" t="s">
        <v>696</v>
      </c>
      <c r="C344" t="s">
        <v>659</v>
      </c>
      <c r="D344" s="2" t="str">
        <f t="shared" si="72"/>
        <v>M</v>
      </c>
      <c r="E344" t="s">
        <v>2032</v>
      </c>
      <c r="F344">
        <f>VLOOKUP($B344&amp;F$5,'Source - Attributes'!$J:$K,2,FALSE)</f>
        <v>7181</v>
      </c>
      <c r="G344">
        <f>VLOOKUP($B344&amp;G$5,'Source - Attributes'!$J:$K,2,FALSE)</f>
        <v>7181</v>
      </c>
      <c r="H344">
        <f>VLOOKUP($B344&amp;H$5,'Source - Attributes'!$J:$K,2,FALSE)</f>
        <v>0</v>
      </c>
      <c r="I344">
        <v>0</v>
      </c>
      <c r="J344">
        <f>VLOOKUP($B344&amp;J$5,'Source - Attributes'!$J:$K,2,FALSE)</f>
        <v>0</v>
      </c>
      <c r="K344">
        <f>VLOOKUP($B344&amp;K$5,'Source - Attributes'!$J:$K,2,FALSE)</f>
        <v>45.74</v>
      </c>
      <c r="L344" s="20">
        <f t="shared" si="66"/>
        <v>498700</v>
      </c>
      <c r="M344" s="15">
        <f t="shared" si="67"/>
        <v>2637.1299999999997</v>
      </c>
      <c r="N344" s="66" t="str">
        <f t="shared" si="68"/>
        <v>6040</v>
      </c>
      <c r="O344" s="26">
        <f t="shared" si="73"/>
        <v>0.6</v>
      </c>
      <c r="P344" s="30">
        <f t="shared" si="74"/>
        <v>0.4</v>
      </c>
      <c r="Q344" s="20">
        <f t="shared" si="69"/>
        <v>558431.39166151138</v>
      </c>
      <c r="R344" s="15">
        <f t="shared" si="70"/>
        <v>335058.83499690681</v>
      </c>
      <c r="S344" s="15">
        <f t="shared" si="71"/>
        <v>223372.55666460458</v>
      </c>
      <c r="T344" s="20">
        <f t="shared" si="75"/>
        <v>4824.66</v>
      </c>
      <c r="U344" s="15">
        <f t="shared" si="76"/>
        <v>3874.31</v>
      </c>
      <c r="V344" s="15">
        <f t="shared" si="78"/>
        <v>8698.9699999999993</v>
      </c>
      <c r="W344" s="13">
        <v>0</v>
      </c>
      <c r="X344" s="27">
        <f t="shared" si="77"/>
        <v>8698.9699999999993</v>
      </c>
    </row>
    <row r="345" spans="1:24">
      <c r="A345" t="s">
        <v>2033</v>
      </c>
      <c r="B345" t="s">
        <v>698</v>
      </c>
      <c r="C345" t="s">
        <v>699</v>
      </c>
      <c r="D345" s="2" t="str">
        <f t="shared" si="72"/>
        <v>C</v>
      </c>
      <c r="E345" t="s">
        <v>2034</v>
      </c>
      <c r="F345">
        <f>VLOOKUP($B345&amp;F$5,'Source - Attributes'!$J:$K,2,FALSE)</f>
        <v>45728</v>
      </c>
      <c r="G345">
        <f>VLOOKUP($B345&amp;G$5,'Source - Attributes'!$J:$K,2,FALSE)</f>
        <v>45728</v>
      </c>
      <c r="H345">
        <f>VLOOKUP($B345&amp;H$5,'Source - Attributes'!$J:$K,2,FALSE)</f>
        <v>0</v>
      </c>
      <c r="I345">
        <v>0</v>
      </c>
      <c r="J345">
        <f>VLOOKUP($B345&amp;J$5,'Source - Attributes'!$J:$K,2,FALSE)</f>
        <v>76251</v>
      </c>
      <c r="K345">
        <f>VLOOKUP($B345&amp;K$5,'Source - Attributes'!$J:$K,2,FALSE)</f>
        <v>1078.71</v>
      </c>
      <c r="L345" s="20">
        <f t="shared" si="66"/>
        <v>112417</v>
      </c>
      <c r="M345" s="15">
        <f t="shared" si="67"/>
        <v>1449.9000000000003</v>
      </c>
      <c r="N345" s="66" t="str">
        <f t="shared" si="68"/>
        <v>6040</v>
      </c>
      <c r="O345" s="26">
        <f t="shared" si="73"/>
        <v>0.6</v>
      </c>
      <c r="P345" s="30">
        <f t="shared" si="74"/>
        <v>0.4</v>
      </c>
      <c r="Q345" s="20">
        <f t="shared" si="69"/>
        <v>130471.53787996735</v>
      </c>
      <c r="R345" s="15">
        <f t="shared" si="70"/>
        <v>78282.922727980404</v>
      </c>
      <c r="S345" s="15">
        <f t="shared" si="71"/>
        <v>52188.615151986945</v>
      </c>
      <c r="T345" s="20">
        <f t="shared" si="75"/>
        <v>31843.24</v>
      </c>
      <c r="U345" s="15">
        <f t="shared" si="76"/>
        <v>38827.769999999997</v>
      </c>
      <c r="V345" s="15">
        <f t="shared" si="78"/>
        <v>70671.009999999995</v>
      </c>
      <c r="W345" s="13">
        <v>0</v>
      </c>
      <c r="X345" s="27">
        <f t="shared" si="77"/>
        <v>70671.009999999995</v>
      </c>
    </row>
    <row r="346" spans="1:24">
      <c r="A346" t="s">
        <v>2035</v>
      </c>
      <c r="B346" t="s">
        <v>700</v>
      </c>
      <c r="C346" t="s">
        <v>699</v>
      </c>
      <c r="D346" s="2" t="str">
        <f t="shared" si="72"/>
        <v>M</v>
      </c>
      <c r="E346" t="s">
        <v>2036</v>
      </c>
      <c r="F346">
        <f>VLOOKUP($B346&amp;F$5,'Source - Attributes'!$J:$K,2,FALSE)</f>
        <v>32075</v>
      </c>
      <c r="G346">
        <f>VLOOKUP($B346&amp;G$5,'Source - Attributes'!$J:$K,2,FALSE)</f>
        <v>32075</v>
      </c>
      <c r="H346">
        <f>VLOOKUP($B346&amp;H$5,'Source - Attributes'!$J:$K,2,FALSE)</f>
        <v>0</v>
      </c>
      <c r="I346">
        <v>0</v>
      </c>
      <c r="J346">
        <f>VLOOKUP($B346&amp;J$5,'Source - Attributes'!$J:$K,2,FALSE)</f>
        <v>0</v>
      </c>
      <c r="K346">
        <f>VLOOKUP($B346&amp;K$5,'Source - Attributes'!$J:$K,2,FALSE)</f>
        <v>166.58</v>
      </c>
      <c r="L346" s="20">
        <f t="shared" si="66"/>
        <v>112417</v>
      </c>
      <c r="M346" s="15">
        <f t="shared" si="67"/>
        <v>1449.9000000000003</v>
      </c>
      <c r="N346" s="66" t="str">
        <f t="shared" si="68"/>
        <v>6040</v>
      </c>
      <c r="O346" s="26">
        <f t="shared" si="73"/>
        <v>0.6</v>
      </c>
      <c r="P346" s="30">
        <f t="shared" si="74"/>
        <v>0.4</v>
      </c>
      <c r="Q346" s="20">
        <f t="shared" si="69"/>
        <v>130471.53787996735</v>
      </c>
      <c r="R346" s="15">
        <f t="shared" si="70"/>
        <v>78282.922727980404</v>
      </c>
      <c r="S346" s="15">
        <f t="shared" si="71"/>
        <v>52188.615151986945</v>
      </c>
      <c r="T346" s="20">
        <f t="shared" si="75"/>
        <v>22335.81</v>
      </c>
      <c r="U346" s="15">
        <f t="shared" si="76"/>
        <v>5995.99</v>
      </c>
      <c r="V346" s="15">
        <f t="shared" si="78"/>
        <v>28331.800000000003</v>
      </c>
      <c r="W346" s="13">
        <v>0</v>
      </c>
      <c r="X346" s="27">
        <f t="shared" si="77"/>
        <v>28331.800000000003</v>
      </c>
    </row>
    <row r="347" spans="1:24">
      <c r="A347" t="s">
        <v>2037</v>
      </c>
      <c r="B347" t="s">
        <v>702</v>
      </c>
      <c r="C347" t="s">
        <v>699</v>
      </c>
      <c r="D347" s="2" t="str">
        <f t="shared" si="72"/>
        <v>M</v>
      </c>
      <c r="E347" t="s">
        <v>2038</v>
      </c>
      <c r="F347">
        <f>VLOOKUP($B347&amp;F$5,'Source - Attributes'!$J:$K,2,FALSE)</f>
        <v>22471</v>
      </c>
      <c r="G347">
        <f>VLOOKUP($B347&amp;G$5,'Source - Attributes'!$J:$K,2,FALSE)</f>
        <v>22471</v>
      </c>
      <c r="H347">
        <f>VLOOKUP($B347&amp;H$5,'Source - Attributes'!$J:$K,2,FALSE)</f>
        <v>0</v>
      </c>
      <c r="I347">
        <v>0</v>
      </c>
      <c r="J347">
        <f>VLOOKUP($B347&amp;J$5,'Source - Attributes'!$J:$K,2,FALSE)</f>
        <v>0</v>
      </c>
      <c r="K347">
        <f>VLOOKUP($B347&amp;K$5,'Source - Attributes'!$J:$K,2,FALSE)</f>
        <v>120.45</v>
      </c>
      <c r="L347" s="20">
        <f t="shared" si="66"/>
        <v>112417</v>
      </c>
      <c r="M347" s="15">
        <f t="shared" si="67"/>
        <v>1449.9000000000003</v>
      </c>
      <c r="N347" s="66" t="str">
        <f t="shared" si="68"/>
        <v>6040</v>
      </c>
      <c r="O347" s="26">
        <f t="shared" si="73"/>
        <v>0.6</v>
      </c>
      <c r="P347" s="30">
        <f t="shared" si="74"/>
        <v>0.4</v>
      </c>
      <c r="Q347" s="20">
        <f t="shared" si="69"/>
        <v>130471.53787996735</v>
      </c>
      <c r="R347" s="15">
        <f t="shared" si="70"/>
        <v>78282.922727980404</v>
      </c>
      <c r="S347" s="15">
        <f t="shared" si="71"/>
        <v>52188.615151986945</v>
      </c>
      <c r="T347" s="20">
        <f t="shared" si="75"/>
        <v>15647.95</v>
      </c>
      <c r="U347" s="15">
        <f t="shared" si="76"/>
        <v>4335.55</v>
      </c>
      <c r="V347" s="15">
        <f t="shared" si="78"/>
        <v>19983.5</v>
      </c>
      <c r="W347" s="13">
        <v>0</v>
      </c>
      <c r="X347" s="27">
        <f t="shared" si="77"/>
        <v>19983.5</v>
      </c>
    </row>
    <row r="348" spans="1:24">
      <c r="A348" t="s">
        <v>2039</v>
      </c>
      <c r="B348" t="s">
        <v>704</v>
      </c>
      <c r="C348" t="s">
        <v>699</v>
      </c>
      <c r="D348" s="2" t="str">
        <f t="shared" si="72"/>
        <v>M</v>
      </c>
      <c r="E348" t="s">
        <v>2040</v>
      </c>
      <c r="F348">
        <f>VLOOKUP($B348&amp;F$5,'Source - Attributes'!$J:$K,2,FALSE)</f>
        <v>190</v>
      </c>
      <c r="G348">
        <f>VLOOKUP($B348&amp;G$5,'Source - Attributes'!$J:$K,2,FALSE)</f>
        <v>190</v>
      </c>
      <c r="H348">
        <f>VLOOKUP($B348&amp;H$5,'Source - Attributes'!$J:$K,2,FALSE)</f>
        <v>0</v>
      </c>
      <c r="I348">
        <v>0</v>
      </c>
      <c r="J348">
        <f>VLOOKUP($B348&amp;J$5,'Source - Attributes'!$J:$K,2,FALSE)</f>
        <v>0</v>
      </c>
      <c r="K348">
        <f>VLOOKUP($B348&amp;K$5,'Source - Attributes'!$J:$K,2,FALSE)</f>
        <v>1.92</v>
      </c>
      <c r="L348" s="20">
        <f t="shared" si="66"/>
        <v>112417</v>
      </c>
      <c r="M348" s="15">
        <f t="shared" si="67"/>
        <v>1449.9000000000003</v>
      </c>
      <c r="N348" s="66" t="str">
        <f t="shared" si="68"/>
        <v>6040</v>
      </c>
      <c r="O348" s="26">
        <f t="shared" si="73"/>
        <v>0.6</v>
      </c>
      <c r="P348" s="30">
        <f t="shared" si="74"/>
        <v>0.4</v>
      </c>
      <c r="Q348" s="20">
        <f t="shared" si="69"/>
        <v>130471.53787996735</v>
      </c>
      <c r="R348" s="15">
        <f t="shared" si="70"/>
        <v>78282.922727980404</v>
      </c>
      <c r="S348" s="15">
        <f t="shared" si="71"/>
        <v>52188.615151986945</v>
      </c>
      <c r="T348" s="20">
        <f t="shared" si="75"/>
        <v>132.31</v>
      </c>
      <c r="U348" s="15">
        <f t="shared" si="76"/>
        <v>69.11</v>
      </c>
      <c r="V348" s="15">
        <f t="shared" si="78"/>
        <v>201.42000000000002</v>
      </c>
      <c r="W348" s="13">
        <v>0</v>
      </c>
      <c r="X348" s="27">
        <f t="shared" si="77"/>
        <v>201.42000000000002</v>
      </c>
    </row>
    <row r="349" spans="1:24">
      <c r="A349" t="s">
        <v>2041</v>
      </c>
      <c r="B349" t="s">
        <v>705</v>
      </c>
      <c r="C349" t="s">
        <v>699</v>
      </c>
      <c r="D349" s="2" t="str">
        <f t="shared" si="72"/>
        <v>M</v>
      </c>
      <c r="E349" t="s">
        <v>2042</v>
      </c>
      <c r="F349">
        <f>VLOOKUP($B349&amp;F$5,'Source - Attributes'!$J:$K,2,FALSE)</f>
        <v>1335</v>
      </c>
      <c r="G349">
        <f>VLOOKUP($B349&amp;G$5,'Source - Attributes'!$J:$K,2,FALSE)</f>
        <v>1335</v>
      </c>
      <c r="H349">
        <f>VLOOKUP($B349&amp;H$5,'Source - Attributes'!$J:$K,2,FALSE)</f>
        <v>0</v>
      </c>
      <c r="I349">
        <v>0</v>
      </c>
      <c r="J349">
        <f>VLOOKUP($B349&amp;J$5,'Source - Attributes'!$J:$K,2,FALSE)</f>
        <v>0</v>
      </c>
      <c r="K349">
        <f>VLOOKUP($B349&amp;K$5,'Source - Attributes'!$J:$K,2,FALSE)</f>
        <v>16.75</v>
      </c>
      <c r="L349" s="20">
        <f t="shared" si="66"/>
        <v>112417</v>
      </c>
      <c r="M349" s="15">
        <f t="shared" si="67"/>
        <v>1449.9000000000003</v>
      </c>
      <c r="N349" s="66" t="str">
        <f t="shared" si="68"/>
        <v>6040</v>
      </c>
      <c r="O349" s="26">
        <f t="shared" si="73"/>
        <v>0.6</v>
      </c>
      <c r="P349" s="30">
        <f t="shared" si="74"/>
        <v>0.4</v>
      </c>
      <c r="Q349" s="20">
        <f t="shared" si="69"/>
        <v>130471.53787996735</v>
      </c>
      <c r="R349" s="15">
        <f t="shared" si="70"/>
        <v>78282.922727980404</v>
      </c>
      <c r="S349" s="15">
        <f t="shared" si="71"/>
        <v>52188.615151986945</v>
      </c>
      <c r="T349" s="20">
        <f t="shared" si="75"/>
        <v>929.64</v>
      </c>
      <c r="U349" s="15">
        <f t="shared" si="76"/>
        <v>602.91</v>
      </c>
      <c r="V349" s="15">
        <f t="shared" si="78"/>
        <v>1532.55</v>
      </c>
      <c r="W349" s="13">
        <v>0</v>
      </c>
      <c r="X349" s="27">
        <f t="shared" si="77"/>
        <v>1532.55</v>
      </c>
    </row>
    <row r="350" spans="1:24">
      <c r="A350" t="s">
        <v>2043</v>
      </c>
      <c r="B350" t="s">
        <v>707</v>
      </c>
      <c r="C350" t="s">
        <v>699</v>
      </c>
      <c r="D350" s="2" t="str">
        <f t="shared" si="72"/>
        <v>M</v>
      </c>
      <c r="E350" t="s">
        <v>2044</v>
      </c>
      <c r="F350">
        <f>VLOOKUP($B350&amp;F$5,'Source - Attributes'!$J:$K,2,FALSE)</f>
        <v>555</v>
      </c>
      <c r="G350">
        <f>VLOOKUP($B350&amp;G$5,'Source - Attributes'!$J:$K,2,FALSE)</f>
        <v>555</v>
      </c>
      <c r="H350">
        <f>VLOOKUP($B350&amp;H$5,'Source - Attributes'!$J:$K,2,FALSE)</f>
        <v>0</v>
      </c>
      <c r="I350">
        <v>0</v>
      </c>
      <c r="J350">
        <f>VLOOKUP($B350&amp;J$5,'Source - Attributes'!$J:$K,2,FALSE)</f>
        <v>0</v>
      </c>
      <c r="K350">
        <f>VLOOKUP($B350&amp;K$5,'Source - Attributes'!$J:$K,2,FALSE)</f>
        <v>5.39</v>
      </c>
      <c r="L350" s="20">
        <f t="shared" si="66"/>
        <v>112417</v>
      </c>
      <c r="M350" s="15">
        <f t="shared" si="67"/>
        <v>1449.9000000000003</v>
      </c>
      <c r="N350" s="66" t="str">
        <f t="shared" si="68"/>
        <v>6040</v>
      </c>
      <c r="O350" s="26">
        <f t="shared" si="73"/>
        <v>0.6</v>
      </c>
      <c r="P350" s="30">
        <f t="shared" si="74"/>
        <v>0.4</v>
      </c>
      <c r="Q350" s="20">
        <f t="shared" si="69"/>
        <v>130471.53787996735</v>
      </c>
      <c r="R350" s="15">
        <f t="shared" si="70"/>
        <v>78282.922727980404</v>
      </c>
      <c r="S350" s="15">
        <f t="shared" si="71"/>
        <v>52188.615151986945</v>
      </c>
      <c r="T350" s="20">
        <f t="shared" si="75"/>
        <v>386.48</v>
      </c>
      <c r="U350" s="15">
        <f t="shared" si="76"/>
        <v>194.01</v>
      </c>
      <c r="V350" s="15">
        <f t="shared" si="78"/>
        <v>580.49</v>
      </c>
      <c r="W350" s="13">
        <v>0</v>
      </c>
      <c r="X350" s="27">
        <f t="shared" si="77"/>
        <v>580.49</v>
      </c>
    </row>
    <row r="351" spans="1:24">
      <c r="A351" t="s">
        <v>2045</v>
      </c>
      <c r="B351" t="s">
        <v>709</v>
      </c>
      <c r="C351" t="s">
        <v>699</v>
      </c>
      <c r="D351" s="2" t="str">
        <f t="shared" si="72"/>
        <v>M</v>
      </c>
      <c r="E351" t="s">
        <v>2046</v>
      </c>
      <c r="F351">
        <f>VLOOKUP($B351&amp;F$5,'Source - Attributes'!$J:$K,2,FALSE)</f>
        <v>1189</v>
      </c>
      <c r="G351">
        <f>VLOOKUP($B351&amp;G$5,'Source - Attributes'!$J:$K,2,FALSE)</f>
        <v>1189</v>
      </c>
      <c r="H351">
        <f>VLOOKUP($B351&amp;H$5,'Source - Attributes'!$J:$K,2,FALSE)</f>
        <v>0</v>
      </c>
      <c r="I351">
        <v>0</v>
      </c>
      <c r="J351">
        <f>VLOOKUP($B351&amp;J$5,'Source - Attributes'!$J:$K,2,FALSE)</f>
        <v>0</v>
      </c>
      <c r="K351">
        <f>VLOOKUP($B351&amp;K$5,'Source - Attributes'!$J:$K,2,FALSE)</f>
        <v>17.25</v>
      </c>
      <c r="L351" s="20">
        <f t="shared" si="66"/>
        <v>112417</v>
      </c>
      <c r="M351" s="15">
        <f t="shared" si="67"/>
        <v>1449.9000000000003</v>
      </c>
      <c r="N351" s="66" t="str">
        <f t="shared" si="68"/>
        <v>6040</v>
      </c>
      <c r="O351" s="26">
        <f t="shared" si="73"/>
        <v>0.6</v>
      </c>
      <c r="P351" s="30">
        <f t="shared" si="74"/>
        <v>0.4</v>
      </c>
      <c r="Q351" s="20">
        <f t="shared" si="69"/>
        <v>130471.53787996735</v>
      </c>
      <c r="R351" s="15">
        <f t="shared" si="70"/>
        <v>78282.922727980404</v>
      </c>
      <c r="S351" s="15">
        <f t="shared" si="71"/>
        <v>52188.615151986945</v>
      </c>
      <c r="T351" s="20">
        <f t="shared" si="75"/>
        <v>827.97</v>
      </c>
      <c r="U351" s="15">
        <f t="shared" si="76"/>
        <v>620.91</v>
      </c>
      <c r="V351" s="15">
        <f t="shared" si="78"/>
        <v>1448.88</v>
      </c>
      <c r="W351" s="13">
        <v>0</v>
      </c>
      <c r="X351" s="27">
        <f t="shared" si="77"/>
        <v>1448.88</v>
      </c>
    </row>
    <row r="352" spans="1:24">
      <c r="A352" t="s">
        <v>2047</v>
      </c>
      <c r="B352" t="s">
        <v>711</v>
      </c>
      <c r="C352" t="s">
        <v>699</v>
      </c>
      <c r="D352" s="2" t="str">
        <f t="shared" si="72"/>
        <v>M</v>
      </c>
      <c r="E352" t="s">
        <v>2048</v>
      </c>
      <c r="F352">
        <f>VLOOKUP($B352&amp;F$5,'Source - Attributes'!$J:$K,2,FALSE)</f>
        <v>306</v>
      </c>
      <c r="G352">
        <f>VLOOKUP($B352&amp;G$5,'Source - Attributes'!$J:$K,2,FALSE)</f>
        <v>306</v>
      </c>
      <c r="H352">
        <f>VLOOKUP($B352&amp;H$5,'Source - Attributes'!$J:$K,2,FALSE)</f>
        <v>0</v>
      </c>
      <c r="I352">
        <v>0</v>
      </c>
      <c r="J352">
        <f>VLOOKUP($B352&amp;J$5,'Source - Attributes'!$J:$K,2,FALSE)</f>
        <v>0</v>
      </c>
      <c r="K352">
        <f>VLOOKUP($B352&amp;K$5,'Source - Attributes'!$J:$K,2,FALSE)</f>
        <v>8.65</v>
      </c>
      <c r="L352" s="20">
        <f t="shared" si="66"/>
        <v>112417</v>
      </c>
      <c r="M352" s="15">
        <f t="shared" si="67"/>
        <v>1449.9000000000003</v>
      </c>
      <c r="N352" s="66" t="str">
        <f t="shared" si="68"/>
        <v>6040</v>
      </c>
      <c r="O352" s="26">
        <f t="shared" si="73"/>
        <v>0.6</v>
      </c>
      <c r="P352" s="30">
        <f t="shared" si="74"/>
        <v>0.4</v>
      </c>
      <c r="Q352" s="20">
        <f t="shared" si="69"/>
        <v>130471.53787996735</v>
      </c>
      <c r="R352" s="15">
        <f t="shared" si="70"/>
        <v>78282.922727980404</v>
      </c>
      <c r="S352" s="15">
        <f t="shared" si="71"/>
        <v>52188.615151986945</v>
      </c>
      <c r="T352" s="20">
        <f t="shared" si="75"/>
        <v>213.09</v>
      </c>
      <c r="U352" s="15">
        <f t="shared" si="76"/>
        <v>311.35000000000002</v>
      </c>
      <c r="V352" s="15">
        <f t="shared" si="78"/>
        <v>524.44000000000005</v>
      </c>
      <c r="W352" s="13">
        <v>0</v>
      </c>
      <c r="X352" s="27">
        <f t="shared" si="77"/>
        <v>524.44000000000005</v>
      </c>
    </row>
    <row r="353" spans="1:24">
      <c r="A353" t="s">
        <v>2049</v>
      </c>
      <c r="B353" t="s">
        <v>713</v>
      </c>
      <c r="C353" t="s">
        <v>699</v>
      </c>
      <c r="D353" s="2" t="str">
        <f t="shared" si="72"/>
        <v>M</v>
      </c>
      <c r="E353" t="s">
        <v>2050</v>
      </c>
      <c r="F353">
        <f>VLOOKUP($B353&amp;F$5,'Source - Attributes'!$J:$K,2,FALSE)</f>
        <v>242</v>
      </c>
      <c r="G353">
        <f>VLOOKUP($B353&amp;G$5,'Source - Attributes'!$J:$K,2,FALSE)</f>
        <v>242</v>
      </c>
      <c r="H353">
        <f>VLOOKUP($B353&amp;H$5,'Source - Attributes'!$J:$K,2,FALSE)</f>
        <v>0</v>
      </c>
      <c r="I353">
        <v>0</v>
      </c>
      <c r="J353">
        <f>VLOOKUP($B353&amp;J$5,'Source - Attributes'!$J:$K,2,FALSE)</f>
        <v>0</v>
      </c>
      <c r="K353">
        <f>VLOOKUP($B353&amp;K$5,'Source - Attributes'!$J:$K,2,FALSE)</f>
        <v>2.63</v>
      </c>
      <c r="L353" s="20">
        <f t="shared" si="66"/>
        <v>112417</v>
      </c>
      <c r="M353" s="15">
        <f t="shared" si="67"/>
        <v>1449.9000000000003</v>
      </c>
      <c r="N353" s="66" t="str">
        <f t="shared" si="68"/>
        <v>6040</v>
      </c>
      <c r="O353" s="26">
        <f t="shared" si="73"/>
        <v>0.6</v>
      </c>
      <c r="P353" s="30">
        <f t="shared" si="74"/>
        <v>0.4</v>
      </c>
      <c r="Q353" s="20">
        <f t="shared" si="69"/>
        <v>130471.53787996735</v>
      </c>
      <c r="R353" s="15">
        <f t="shared" si="70"/>
        <v>78282.922727980404</v>
      </c>
      <c r="S353" s="15">
        <f t="shared" si="71"/>
        <v>52188.615151986945</v>
      </c>
      <c r="T353" s="20">
        <f t="shared" si="75"/>
        <v>168.52</v>
      </c>
      <c r="U353" s="15">
        <f t="shared" si="76"/>
        <v>94.67</v>
      </c>
      <c r="V353" s="15">
        <f t="shared" si="78"/>
        <v>263.19</v>
      </c>
      <c r="W353" s="13">
        <v>0</v>
      </c>
      <c r="X353" s="27">
        <f t="shared" si="77"/>
        <v>263.19</v>
      </c>
    </row>
    <row r="354" spans="1:24">
      <c r="A354" t="s">
        <v>2051</v>
      </c>
      <c r="B354" t="s">
        <v>715</v>
      </c>
      <c r="C354" t="s">
        <v>699</v>
      </c>
      <c r="D354" s="2" t="str">
        <f t="shared" si="72"/>
        <v>M</v>
      </c>
      <c r="E354" t="s">
        <v>2052</v>
      </c>
      <c r="F354">
        <f>VLOOKUP($B354&amp;F$5,'Source - Attributes'!$J:$K,2,FALSE)</f>
        <v>2060</v>
      </c>
      <c r="G354">
        <f>VLOOKUP($B354&amp;G$5,'Source - Attributes'!$J:$K,2,FALSE)</f>
        <v>2060</v>
      </c>
      <c r="H354">
        <f>VLOOKUP($B354&amp;H$5,'Source - Attributes'!$J:$K,2,FALSE)</f>
        <v>0</v>
      </c>
      <c r="I354">
        <v>0</v>
      </c>
      <c r="J354">
        <f>VLOOKUP($B354&amp;J$5,'Source - Attributes'!$J:$K,2,FALSE)</f>
        <v>0</v>
      </c>
      <c r="K354">
        <f>VLOOKUP($B354&amp;K$5,'Source - Attributes'!$J:$K,2,FALSE)</f>
        <v>12.57</v>
      </c>
      <c r="L354" s="20">
        <f t="shared" si="66"/>
        <v>112417</v>
      </c>
      <c r="M354" s="15">
        <f t="shared" si="67"/>
        <v>1449.9000000000003</v>
      </c>
      <c r="N354" s="66" t="str">
        <f t="shared" si="68"/>
        <v>6040</v>
      </c>
      <c r="O354" s="26">
        <f t="shared" si="73"/>
        <v>0.6</v>
      </c>
      <c r="P354" s="30">
        <f t="shared" si="74"/>
        <v>0.4</v>
      </c>
      <c r="Q354" s="20">
        <f t="shared" si="69"/>
        <v>130471.53787996735</v>
      </c>
      <c r="R354" s="15">
        <f t="shared" si="70"/>
        <v>78282.922727980404</v>
      </c>
      <c r="S354" s="15">
        <f t="shared" si="71"/>
        <v>52188.615151986945</v>
      </c>
      <c r="T354" s="20">
        <f t="shared" si="75"/>
        <v>1434.51</v>
      </c>
      <c r="U354" s="15">
        <f t="shared" si="76"/>
        <v>452.45</v>
      </c>
      <c r="V354" s="15">
        <f t="shared" si="78"/>
        <v>1886.96</v>
      </c>
      <c r="W354" s="13">
        <v>0</v>
      </c>
      <c r="X354" s="27">
        <f t="shared" si="77"/>
        <v>1886.96</v>
      </c>
    </row>
    <row r="355" spans="1:24">
      <c r="A355" t="s">
        <v>2053</v>
      </c>
      <c r="B355" t="s">
        <v>717</v>
      </c>
      <c r="C355" t="s">
        <v>699</v>
      </c>
      <c r="D355" s="2" t="str">
        <f t="shared" si="72"/>
        <v>M</v>
      </c>
      <c r="E355" t="s">
        <v>2054</v>
      </c>
      <c r="F355">
        <f>VLOOKUP($B355&amp;F$5,'Source - Attributes'!$J:$K,2,FALSE)</f>
        <v>1009</v>
      </c>
      <c r="G355">
        <f>VLOOKUP($B355&amp;G$5,'Source - Attributes'!$J:$K,2,FALSE)</f>
        <v>1009</v>
      </c>
      <c r="H355">
        <f>VLOOKUP($B355&amp;H$5,'Source - Attributes'!$J:$K,2,FALSE)</f>
        <v>0</v>
      </c>
      <c r="I355">
        <v>0</v>
      </c>
      <c r="J355">
        <f>VLOOKUP($B355&amp;J$5,'Source - Attributes'!$J:$K,2,FALSE)</f>
        <v>0</v>
      </c>
      <c r="K355">
        <f>VLOOKUP($B355&amp;K$5,'Source - Attributes'!$J:$K,2,FALSE)</f>
        <v>9.27</v>
      </c>
      <c r="L355" s="20">
        <f t="shared" si="66"/>
        <v>112417</v>
      </c>
      <c r="M355" s="15">
        <f t="shared" si="67"/>
        <v>1449.9000000000003</v>
      </c>
      <c r="N355" s="66" t="str">
        <f t="shared" si="68"/>
        <v>6040</v>
      </c>
      <c r="O355" s="26">
        <f t="shared" si="73"/>
        <v>0.6</v>
      </c>
      <c r="P355" s="30">
        <f t="shared" si="74"/>
        <v>0.4</v>
      </c>
      <c r="Q355" s="20">
        <f t="shared" si="69"/>
        <v>130471.53787996735</v>
      </c>
      <c r="R355" s="15">
        <f t="shared" si="70"/>
        <v>78282.922727980404</v>
      </c>
      <c r="S355" s="15">
        <f t="shared" si="71"/>
        <v>52188.615151986945</v>
      </c>
      <c r="T355" s="20">
        <f t="shared" si="75"/>
        <v>702.63</v>
      </c>
      <c r="U355" s="15">
        <f t="shared" si="76"/>
        <v>333.67</v>
      </c>
      <c r="V355" s="15">
        <f t="shared" si="78"/>
        <v>1036.3</v>
      </c>
      <c r="W355" s="13">
        <v>0</v>
      </c>
      <c r="X355" s="27">
        <f t="shared" si="77"/>
        <v>1036.3</v>
      </c>
    </row>
    <row r="356" spans="1:24">
      <c r="A356" t="s">
        <v>2055</v>
      </c>
      <c r="B356" t="s">
        <v>719</v>
      </c>
      <c r="C356" t="s">
        <v>699</v>
      </c>
      <c r="D356" s="2" t="str">
        <f t="shared" si="72"/>
        <v>M</v>
      </c>
      <c r="E356" t="s">
        <v>2056</v>
      </c>
      <c r="F356">
        <f>VLOOKUP($B356&amp;F$5,'Source - Attributes'!$J:$K,2,FALSE)</f>
        <v>5257</v>
      </c>
      <c r="G356">
        <f>VLOOKUP($B356&amp;G$5,'Source - Attributes'!$J:$K,2,FALSE)</f>
        <v>5257</v>
      </c>
      <c r="H356">
        <f>VLOOKUP($B356&amp;H$5,'Source - Attributes'!$J:$K,2,FALSE)</f>
        <v>0</v>
      </c>
      <c r="I356">
        <v>0</v>
      </c>
      <c r="J356">
        <f>VLOOKUP($B356&amp;J$5,'Source - Attributes'!$J:$K,2,FALSE)</f>
        <v>0</v>
      </c>
      <c r="K356">
        <f>VLOOKUP($B356&amp;K$5,'Source - Attributes'!$J:$K,2,FALSE)</f>
        <v>9.73</v>
      </c>
      <c r="L356" s="20">
        <f t="shared" si="66"/>
        <v>112417</v>
      </c>
      <c r="M356" s="15">
        <f t="shared" si="67"/>
        <v>1449.9000000000003</v>
      </c>
      <c r="N356" s="66" t="str">
        <f t="shared" si="68"/>
        <v>6040</v>
      </c>
      <c r="O356" s="26">
        <f t="shared" si="73"/>
        <v>0.6</v>
      </c>
      <c r="P356" s="30">
        <f t="shared" si="74"/>
        <v>0.4</v>
      </c>
      <c r="Q356" s="20">
        <f t="shared" si="69"/>
        <v>130471.53787996735</v>
      </c>
      <c r="R356" s="15">
        <f t="shared" si="70"/>
        <v>78282.922727980404</v>
      </c>
      <c r="S356" s="15">
        <f t="shared" si="71"/>
        <v>52188.615151986945</v>
      </c>
      <c r="T356" s="20">
        <f t="shared" si="75"/>
        <v>3660.77</v>
      </c>
      <c r="U356" s="15">
        <f t="shared" si="76"/>
        <v>350.23</v>
      </c>
      <c r="V356" s="15">
        <f t="shared" si="78"/>
        <v>4011</v>
      </c>
      <c r="W356" s="13">
        <v>0</v>
      </c>
      <c r="X356" s="27">
        <f t="shared" si="77"/>
        <v>4011</v>
      </c>
    </row>
    <row r="357" spans="1:24">
      <c r="A357" t="s">
        <v>2057</v>
      </c>
      <c r="B357" t="s">
        <v>721</v>
      </c>
      <c r="C357" t="s">
        <v>722</v>
      </c>
      <c r="D357" s="2" t="str">
        <f t="shared" si="72"/>
        <v>C</v>
      </c>
      <c r="E357" t="s">
        <v>2058</v>
      </c>
      <c r="F357">
        <f>VLOOKUP($B357&amp;F$5,'Source - Attributes'!$J:$K,2,FALSE)</f>
        <v>26149</v>
      </c>
      <c r="G357">
        <f>VLOOKUP($B357&amp;G$5,'Source - Attributes'!$J:$K,2,FALSE)</f>
        <v>26149</v>
      </c>
      <c r="H357">
        <f>VLOOKUP($B357&amp;H$5,'Source - Attributes'!$J:$K,2,FALSE)</f>
        <v>0</v>
      </c>
      <c r="I357">
        <v>0</v>
      </c>
      <c r="J357">
        <f>VLOOKUP($B357&amp;J$5,'Source - Attributes'!$J:$K,2,FALSE)</f>
        <v>29541</v>
      </c>
      <c r="K357">
        <f>VLOOKUP($B357&amp;K$5,'Source - Attributes'!$J:$K,2,FALSE)</f>
        <v>670.65</v>
      </c>
      <c r="L357" s="20">
        <f t="shared" si="66"/>
        <v>45011</v>
      </c>
      <c r="M357" s="15">
        <f t="shared" si="67"/>
        <v>814.63999999999987</v>
      </c>
      <c r="N357" s="66" t="str">
        <f t="shared" si="68"/>
        <v>2080</v>
      </c>
      <c r="O357" s="26">
        <f t="shared" si="73"/>
        <v>0.2</v>
      </c>
      <c r="P357" s="30">
        <f t="shared" si="74"/>
        <v>0.8</v>
      </c>
      <c r="Q357" s="20">
        <f t="shared" si="69"/>
        <v>50547.005291892769</v>
      </c>
      <c r="R357" s="15">
        <f t="shared" si="70"/>
        <v>10109.401058378555</v>
      </c>
      <c r="S357" s="15">
        <f t="shared" si="71"/>
        <v>40437.604233514219</v>
      </c>
      <c r="T357" s="20">
        <f t="shared" si="75"/>
        <v>5873.03</v>
      </c>
      <c r="U357" s="15">
        <f t="shared" si="76"/>
        <v>33290.14</v>
      </c>
      <c r="V357" s="15">
        <f t="shared" si="78"/>
        <v>39163.17</v>
      </c>
      <c r="W357" s="13">
        <v>0</v>
      </c>
      <c r="X357" s="27">
        <f t="shared" si="77"/>
        <v>39163.17</v>
      </c>
    </row>
    <row r="358" spans="1:24">
      <c r="A358" t="s">
        <v>2059</v>
      </c>
      <c r="B358" t="s">
        <v>723</v>
      </c>
      <c r="C358" t="s">
        <v>722</v>
      </c>
      <c r="D358" s="2" t="str">
        <f t="shared" si="72"/>
        <v>M</v>
      </c>
      <c r="E358" t="s">
        <v>2060</v>
      </c>
      <c r="F358">
        <f>VLOOKUP($B358&amp;F$5,'Source - Attributes'!$J:$K,2,FALSE)</f>
        <v>13792</v>
      </c>
      <c r="G358">
        <f>VLOOKUP($B358&amp;G$5,'Source - Attributes'!$J:$K,2,FALSE)</f>
        <v>13792</v>
      </c>
      <c r="H358">
        <f>VLOOKUP($B358&amp;H$5,'Source - Attributes'!$J:$K,2,FALSE)</f>
        <v>0</v>
      </c>
      <c r="I358">
        <v>0</v>
      </c>
      <c r="J358">
        <f>VLOOKUP($B358&amp;J$5,'Source - Attributes'!$J:$K,2,FALSE)</f>
        <v>0</v>
      </c>
      <c r="K358">
        <f>VLOOKUP($B358&amp;K$5,'Source - Attributes'!$J:$K,2,FALSE)</f>
        <v>94.66</v>
      </c>
      <c r="L358" s="20">
        <f t="shared" si="66"/>
        <v>45011</v>
      </c>
      <c r="M358" s="15">
        <f t="shared" si="67"/>
        <v>814.63999999999987</v>
      </c>
      <c r="N358" s="66" t="str">
        <f t="shared" si="68"/>
        <v>2080</v>
      </c>
      <c r="O358" s="26">
        <f t="shared" si="73"/>
        <v>0.2</v>
      </c>
      <c r="P358" s="30">
        <f t="shared" si="74"/>
        <v>0.8</v>
      </c>
      <c r="Q358" s="20">
        <f t="shared" si="69"/>
        <v>50547.005291892769</v>
      </c>
      <c r="R358" s="15">
        <f t="shared" si="70"/>
        <v>10109.401058378555</v>
      </c>
      <c r="S358" s="15">
        <f t="shared" si="71"/>
        <v>40437.604233514219</v>
      </c>
      <c r="T358" s="20">
        <f t="shared" si="75"/>
        <v>3097.66</v>
      </c>
      <c r="U358" s="15">
        <f t="shared" si="76"/>
        <v>4698.79</v>
      </c>
      <c r="V358" s="15">
        <f t="shared" si="78"/>
        <v>7796.45</v>
      </c>
      <c r="W358" s="13">
        <v>0</v>
      </c>
      <c r="X358" s="27">
        <f t="shared" si="77"/>
        <v>7796.45</v>
      </c>
    </row>
    <row r="359" spans="1:24">
      <c r="A359" t="s">
        <v>2061</v>
      </c>
      <c r="B359" t="s">
        <v>725</v>
      </c>
      <c r="C359" t="s">
        <v>722</v>
      </c>
      <c r="D359" s="2" t="str">
        <f t="shared" si="72"/>
        <v>M</v>
      </c>
      <c r="E359" t="s">
        <v>2062</v>
      </c>
      <c r="F359">
        <f>VLOOKUP($B359&amp;F$5,'Source - Attributes'!$J:$K,2,FALSE)</f>
        <v>3933</v>
      </c>
      <c r="G359">
        <f>VLOOKUP($B359&amp;G$5,'Source - Attributes'!$J:$K,2,FALSE)</f>
        <v>3933</v>
      </c>
      <c r="H359">
        <f>VLOOKUP($B359&amp;H$5,'Source - Attributes'!$J:$K,2,FALSE)</f>
        <v>0</v>
      </c>
      <c r="I359">
        <v>0</v>
      </c>
      <c r="J359">
        <f>VLOOKUP($B359&amp;J$5,'Source - Attributes'!$J:$K,2,FALSE)</f>
        <v>0</v>
      </c>
      <c r="K359">
        <f>VLOOKUP($B359&amp;K$5,'Source - Attributes'!$J:$K,2,FALSE)</f>
        <v>39.28</v>
      </c>
      <c r="L359" s="20">
        <f t="shared" si="66"/>
        <v>45011</v>
      </c>
      <c r="M359" s="15">
        <f t="shared" si="67"/>
        <v>814.63999999999987</v>
      </c>
      <c r="N359" s="66" t="str">
        <f t="shared" si="68"/>
        <v>2080</v>
      </c>
      <c r="O359" s="26">
        <f t="shared" si="73"/>
        <v>0.2</v>
      </c>
      <c r="P359" s="30">
        <f t="shared" si="74"/>
        <v>0.8</v>
      </c>
      <c r="Q359" s="20">
        <f t="shared" si="69"/>
        <v>50547.005291892769</v>
      </c>
      <c r="R359" s="15">
        <f t="shared" si="70"/>
        <v>10109.401058378555</v>
      </c>
      <c r="S359" s="15">
        <f t="shared" si="71"/>
        <v>40437.604233514219</v>
      </c>
      <c r="T359" s="20">
        <f t="shared" si="75"/>
        <v>883.35</v>
      </c>
      <c r="U359" s="15">
        <f t="shared" si="76"/>
        <v>1949.8</v>
      </c>
      <c r="V359" s="15">
        <f t="shared" si="78"/>
        <v>2833.15</v>
      </c>
      <c r="W359" s="13">
        <v>0</v>
      </c>
      <c r="X359" s="27">
        <f t="shared" si="77"/>
        <v>2833.15</v>
      </c>
    </row>
    <row r="360" spans="1:24">
      <c r="A360" t="s">
        <v>2063</v>
      </c>
      <c r="B360" t="s">
        <v>727</v>
      </c>
      <c r="C360" t="s">
        <v>722</v>
      </c>
      <c r="D360" s="2" t="str">
        <f t="shared" si="72"/>
        <v>M</v>
      </c>
      <c r="E360" t="s">
        <v>2064</v>
      </c>
      <c r="F360">
        <f>VLOOKUP($B360&amp;F$5,'Source - Attributes'!$J:$K,2,FALSE)</f>
        <v>1137</v>
      </c>
      <c r="G360">
        <f>VLOOKUP($B360&amp;G$5,'Source - Attributes'!$J:$K,2,FALSE)</f>
        <v>1137</v>
      </c>
      <c r="H360">
        <f>VLOOKUP($B360&amp;H$5,'Source - Attributes'!$J:$K,2,FALSE)</f>
        <v>0</v>
      </c>
      <c r="I360">
        <v>0</v>
      </c>
      <c r="J360">
        <f>VLOOKUP($B360&amp;J$5,'Source - Attributes'!$J:$K,2,FALSE)</f>
        <v>0</v>
      </c>
      <c r="K360">
        <f>VLOOKUP($B360&amp;K$5,'Source - Attributes'!$J:$K,2,FALSE)</f>
        <v>10.050000000000001</v>
      </c>
      <c r="L360" s="20">
        <f t="shared" si="66"/>
        <v>45011</v>
      </c>
      <c r="M360" s="15">
        <f t="shared" si="67"/>
        <v>814.63999999999987</v>
      </c>
      <c r="N360" s="66" t="str">
        <f t="shared" si="68"/>
        <v>2080</v>
      </c>
      <c r="O360" s="26">
        <f t="shared" si="73"/>
        <v>0.2</v>
      </c>
      <c r="P360" s="30">
        <f t="shared" si="74"/>
        <v>0.8</v>
      </c>
      <c r="Q360" s="20">
        <f t="shared" si="69"/>
        <v>50547.005291892769</v>
      </c>
      <c r="R360" s="15">
        <f t="shared" si="70"/>
        <v>10109.401058378555</v>
      </c>
      <c r="S360" s="15">
        <f t="shared" si="71"/>
        <v>40437.604233514219</v>
      </c>
      <c r="T360" s="20">
        <f t="shared" si="75"/>
        <v>255.37</v>
      </c>
      <c r="U360" s="15">
        <f t="shared" si="76"/>
        <v>498.87</v>
      </c>
      <c r="V360" s="15">
        <f t="shared" si="78"/>
        <v>754.24</v>
      </c>
      <c r="W360" s="13">
        <v>0</v>
      </c>
      <c r="X360" s="27">
        <f t="shared" si="77"/>
        <v>754.24</v>
      </c>
    </row>
    <row r="361" spans="1:24">
      <c r="A361" t="s">
        <v>2065</v>
      </c>
      <c r="B361" t="s">
        <v>729</v>
      </c>
      <c r="C361" t="s">
        <v>730</v>
      </c>
      <c r="D361" s="2" t="str">
        <f t="shared" si="72"/>
        <v>C</v>
      </c>
      <c r="E361" t="s">
        <v>2066</v>
      </c>
      <c r="F361">
        <f>VLOOKUP($B361&amp;F$5,'Source - Attributes'!$J:$K,2,FALSE)</f>
        <v>44194</v>
      </c>
      <c r="G361">
        <f>VLOOKUP($B361&amp;G$5,'Source - Attributes'!$J:$K,2,FALSE)</f>
        <v>44194</v>
      </c>
      <c r="H361">
        <f>VLOOKUP($B361&amp;H$5,'Source - Attributes'!$J:$K,2,FALSE)</f>
        <v>0</v>
      </c>
      <c r="I361">
        <v>91</v>
      </c>
      <c r="J361">
        <f>VLOOKUP($B361&amp;J$5,'Source - Attributes'!$J:$K,2,FALSE)</f>
        <v>86092</v>
      </c>
      <c r="K361">
        <f>VLOOKUP($B361&amp;K$5,'Source - Attributes'!$J:$K,2,FALSE)</f>
        <v>865.23</v>
      </c>
      <c r="L361" s="20">
        <f t="shared" si="66"/>
        <v>130141</v>
      </c>
      <c r="M361" s="15">
        <f t="shared" si="67"/>
        <v>1438.1900000000003</v>
      </c>
      <c r="N361" s="66" t="str">
        <f t="shared" si="68"/>
        <v>6040</v>
      </c>
      <c r="O361" s="26">
        <f t="shared" si="73"/>
        <v>0.6</v>
      </c>
      <c r="P361" s="30">
        <f t="shared" si="74"/>
        <v>0.4</v>
      </c>
      <c r="Q361" s="20">
        <f t="shared" si="69"/>
        <v>147310.27316575716</v>
      </c>
      <c r="R361" s="15">
        <f t="shared" si="70"/>
        <v>88386.163899454288</v>
      </c>
      <c r="S361" s="15">
        <f t="shared" si="71"/>
        <v>58924.109266302868</v>
      </c>
      <c r="T361" s="20">
        <f t="shared" si="75"/>
        <v>30076.47</v>
      </c>
      <c r="U361" s="15">
        <f t="shared" si="76"/>
        <v>35449.35</v>
      </c>
      <c r="V361" s="15">
        <f t="shared" si="78"/>
        <v>65525.82</v>
      </c>
      <c r="W361" s="13">
        <v>0</v>
      </c>
      <c r="X361" s="27">
        <f t="shared" si="77"/>
        <v>65525.82</v>
      </c>
    </row>
    <row r="362" spans="1:24">
      <c r="A362" t="s">
        <v>2067</v>
      </c>
      <c r="B362" t="s">
        <v>731</v>
      </c>
      <c r="C362" t="s">
        <v>730</v>
      </c>
      <c r="D362" s="2" t="str">
        <f t="shared" si="72"/>
        <v>M</v>
      </c>
      <c r="E362" t="s">
        <v>2068</v>
      </c>
      <c r="F362">
        <f>VLOOKUP($B362&amp;F$5,'Source - Attributes'!$J:$K,2,FALSE)</f>
        <v>54788</v>
      </c>
      <c r="G362">
        <f>VLOOKUP($B362&amp;G$5,'Source - Attributes'!$J:$K,2,FALSE)</f>
        <v>54788</v>
      </c>
      <c r="H362">
        <f>VLOOKUP($B362&amp;H$5,'Source - Attributes'!$J:$K,2,FALSE)</f>
        <v>0</v>
      </c>
      <c r="I362">
        <v>0</v>
      </c>
      <c r="J362">
        <f>VLOOKUP($B362&amp;J$5,'Source - Attributes'!$J:$K,2,FALSE)</f>
        <v>0</v>
      </c>
      <c r="K362">
        <f>VLOOKUP($B362&amp;K$5,'Source - Attributes'!$J:$K,2,FALSE)</f>
        <v>320.52999999999997</v>
      </c>
      <c r="L362" s="20">
        <f t="shared" si="66"/>
        <v>130141</v>
      </c>
      <c r="M362" s="15">
        <f t="shared" si="67"/>
        <v>1438.1900000000003</v>
      </c>
      <c r="N362" s="66" t="str">
        <f t="shared" si="68"/>
        <v>6040</v>
      </c>
      <c r="O362" s="26">
        <f t="shared" si="73"/>
        <v>0.6</v>
      </c>
      <c r="P362" s="30">
        <f t="shared" si="74"/>
        <v>0.4</v>
      </c>
      <c r="Q362" s="20">
        <f t="shared" si="69"/>
        <v>147310.27316575716</v>
      </c>
      <c r="R362" s="15">
        <f t="shared" si="70"/>
        <v>88386.163899454288</v>
      </c>
      <c r="S362" s="15">
        <f t="shared" si="71"/>
        <v>58924.109266302868</v>
      </c>
      <c r="T362" s="20">
        <f t="shared" si="75"/>
        <v>37209.65</v>
      </c>
      <c r="U362" s="15">
        <f t="shared" si="76"/>
        <v>13132.44</v>
      </c>
      <c r="V362" s="15">
        <f t="shared" si="78"/>
        <v>50342.090000000004</v>
      </c>
      <c r="W362" s="13">
        <v>0</v>
      </c>
      <c r="X362" s="27">
        <f t="shared" si="77"/>
        <v>50342.090000000004</v>
      </c>
    </row>
    <row r="363" spans="1:24">
      <c r="A363" t="s">
        <v>2069</v>
      </c>
      <c r="B363" t="s">
        <v>733</v>
      </c>
      <c r="C363" t="s">
        <v>730</v>
      </c>
      <c r="D363" s="2" t="str">
        <f t="shared" si="72"/>
        <v>M</v>
      </c>
      <c r="E363" t="s">
        <v>2070</v>
      </c>
      <c r="F363">
        <f>VLOOKUP($B363&amp;F$5,'Source - Attributes'!$J:$K,2,FALSE)</f>
        <v>8410</v>
      </c>
      <c r="G363">
        <f>VLOOKUP($B363&amp;G$5,'Source - Attributes'!$J:$K,2,FALSE)</f>
        <v>8410</v>
      </c>
      <c r="H363">
        <f>VLOOKUP($B363&amp;H$5,'Source - Attributes'!$J:$K,2,FALSE)</f>
        <v>0</v>
      </c>
      <c r="I363">
        <v>0</v>
      </c>
      <c r="J363">
        <f>VLOOKUP($B363&amp;J$5,'Source - Attributes'!$J:$K,2,FALSE)</f>
        <v>0</v>
      </c>
      <c r="K363">
        <f>VLOOKUP($B363&amp;K$5,'Source - Attributes'!$J:$K,2,FALSE)</f>
        <v>57.72</v>
      </c>
      <c r="L363" s="20">
        <f t="shared" si="66"/>
        <v>130141</v>
      </c>
      <c r="M363" s="15">
        <f t="shared" si="67"/>
        <v>1438.1900000000003</v>
      </c>
      <c r="N363" s="66" t="str">
        <f t="shared" si="68"/>
        <v>6040</v>
      </c>
      <c r="O363" s="26">
        <f t="shared" si="73"/>
        <v>0.6</v>
      </c>
      <c r="P363" s="30">
        <f t="shared" si="74"/>
        <v>0.4</v>
      </c>
      <c r="Q363" s="20">
        <f t="shared" si="69"/>
        <v>147310.27316575716</v>
      </c>
      <c r="R363" s="15">
        <f t="shared" si="70"/>
        <v>88386.163899454288</v>
      </c>
      <c r="S363" s="15">
        <f t="shared" si="71"/>
        <v>58924.109266302868</v>
      </c>
      <c r="T363" s="20">
        <f t="shared" si="75"/>
        <v>5711.71</v>
      </c>
      <c r="U363" s="15">
        <f t="shared" si="76"/>
        <v>2364.85</v>
      </c>
      <c r="V363" s="15">
        <f t="shared" si="78"/>
        <v>8076.5599999999995</v>
      </c>
      <c r="W363" s="13">
        <v>0</v>
      </c>
      <c r="X363" s="27">
        <f t="shared" si="77"/>
        <v>8076.5599999999995</v>
      </c>
    </row>
    <row r="364" spans="1:24">
      <c r="A364" t="s">
        <v>2071</v>
      </c>
      <c r="B364" t="s">
        <v>735</v>
      </c>
      <c r="C364" t="s">
        <v>730</v>
      </c>
      <c r="D364" s="2" t="str">
        <f t="shared" si="72"/>
        <v>M</v>
      </c>
      <c r="E364" t="s">
        <v>2072</v>
      </c>
      <c r="F364">
        <f>VLOOKUP($B364&amp;F$5,'Source - Attributes'!$J:$K,2,FALSE)</f>
        <v>5149</v>
      </c>
      <c r="G364">
        <f>VLOOKUP($B364&amp;G$5,'Source - Attributes'!$J:$K,2,FALSE)</f>
        <v>5149</v>
      </c>
      <c r="H364">
        <f>VLOOKUP($B364&amp;H$5,'Source - Attributes'!$J:$K,2,FALSE)</f>
        <v>0</v>
      </c>
      <c r="I364">
        <v>0</v>
      </c>
      <c r="J364">
        <f>VLOOKUP($B364&amp;J$5,'Source - Attributes'!$J:$K,2,FALSE)</f>
        <v>0</v>
      </c>
      <c r="K364">
        <f>VLOOKUP($B364&amp;K$5,'Source - Attributes'!$J:$K,2,FALSE)</f>
        <v>34.01</v>
      </c>
      <c r="L364" s="20">
        <f t="shared" si="66"/>
        <v>130141</v>
      </c>
      <c r="M364" s="15">
        <f t="shared" si="67"/>
        <v>1438.1900000000003</v>
      </c>
      <c r="N364" s="66" t="str">
        <f t="shared" si="68"/>
        <v>6040</v>
      </c>
      <c r="O364" s="26">
        <f t="shared" si="73"/>
        <v>0.6</v>
      </c>
      <c r="P364" s="30">
        <f t="shared" si="74"/>
        <v>0.4</v>
      </c>
      <c r="Q364" s="20">
        <f t="shared" si="69"/>
        <v>147310.27316575716</v>
      </c>
      <c r="R364" s="15">
        <f t="shared" si="70"/>
        <v>88386.163899454288</v>
      </c>
      <c r="S364" s="15">
        <f t="shared" si="71"/>
        <v>58924.109266302868</v>
      </c>
      <c r="T364" s="20">
        <f t="shared" si="75"/>
        <v>3496.98</v>
      </c>
      <c r="U364" s="15">
        <f t="shared" si="76"/>
        <v>1393.42</v>
      </c>
      <c r="V364" s="15">
        <f t="shared" si="78"/>
        <v>4890.3999999999996</v>
      </c>
      <c r="W364" s="13">
        <v>0</v>
      </c>
      <c r="X364" s="27">
        <f t="shared" si="77"/>
        <v>4890.3999999999996</v>
      </c>
    </row>
    <row r="365" spans="1:24">
      <c r="A365" t="s">
        <v>2073</v>
      </c>
      <c r="B365" t="s">
        <v>737</v>
      </c>
      <c r="C365" t="s">
        <v>730</v>
      </c>
      <c r="D365" s="2" t="str">
        <f t="shared" si="72"/>
        <v>M</v>
      </c>
      <c r="E365" t="s">
        <v>2074</v>
      </c>
      <c r="F365">
        <f>VLOOKUP($B365&amp;F$5,'Source - Attributes'!$J:$K,2,FALSE)</f>
        <v>2490</v>
      </c>
      <c r="G365">
        <f>VLOOKUP($B365&amp;G$5,'Source - Attributes'!$J:$K,2,FALSE)</f>
        <v>2490</v>
      </c>
      <c r="H365">
        <f>VLOOKUP($B365&amp;H$5,'Source - Attributes'!$J:$K,2,FALSE)</f>
        <v>0</v>
      </c>
      <c r="I365">
        <v>0</v>
      </c>
      <c r="J365">
        <f>VLOOKUP($B365&amp;J$5,'Source - Attributes'!$J:$K,2,FALSE)</f>
        <v>0</v>
      </c>
      <c r="K365">
        <f>VLOOKUP($B365&amp;K$5,'Source - Attributes'!$J:$K,2,FALSE)</f>
        <v>13.6</v>
      </c>
      <c r="L365" s="20">
        <f t="shared" si="66"/>
        <v>130141</v>
      </c>
      <c r="M365" s="15">
        <f t="shared" si="67"/>
        <v>1438.1900000000003</v>
      </c>
      <c r="N365" s="66" t="str">
        <f t="shared" si="68"/>
        <v>6040</v>
      </c>
      <c r="O365" s="26">
        <f t="shared" si="73"/>
        <v>0.6</v>
      </c>
      <c r="P365" s="30">
        <f t="shared" si="74"/>
        <v>0.4</v>
      </c>
      <c r="Q365" s="20">
        <f t="shared" si="69"/>
        <v>147310.27316575716</v>
      </c>
      <c r="R365" s="15">
        <f t="shared" si="70"/>
        <v>88386.163899454288</v>
      </c>
      <c r="S365" s="15">
        <f t="shared" si="71"/>
        <v>58924.109266302868</v>
      </c>
      <c r="T365" s="20">
        <f t="shared" si="75"/>
        <v>1691.1</v>
      </c>
      <c r="U365" s="15">
        <f t="shared" si="76"/>
        <v>557.21</v>
      </c>
      <c r="V365" s="15">
        <f t="shared" si="78"/>
        <v>2248.31</v>
      </c>
      <c r="W365" s="13">
        <v>0</v>
      </c>
      <c r="X365" s="27">
        <f t="shared" si="77"/>
        <v>2248.31</v>
      </c>
    </row>
    <row r="366" spans="1:24">
      <c r="A366" t="s">
        <v>2075</v>
      </c>
      <c r="B366" t="s">
        <v>739</v>
      </c>
      <c r="C366" t="s">
        <v>730</v>
      </c>
      <c r="D366" s="2" t="str">
        <f t="shared" si="72"/>
        <v>M</v>
      </c>
      <c r="E366" t="s">
        <v>2076</v>
      </c>
      <c r="F366">
        <f>VLOOKUP($B366&amp;F$5,'Source - Attributes'!$J:$K,2,FALSE)</f>
        <v>98</v>
      </c>
      <c r="G366">
        <f>VLOOKUP($B366&amp;G$5,'Source - Attributes'!$J:$K,2,FALSE)</f>
        <v>98</v>
      </c>
      <c r="H366">
        <f>VLOOKUP($B366&amp;H$5,'Source - Attributes'!$J:$K,2,FALSE)</f>
        <v>0</v>
      </c>
      <c r="I366">
        <v>0</v>
      </c>
      <c r="J366">
        <f>VLOOKUP($B366&amp;J$5,'Source - Attributes'!$J:$K,2,FALSE)</f>
        <v>0</v>
      </c>
      <c r="K366">
        <f>VLOOKUP($B366&amp;K$5,'Source - Attributes'!$J:$K,2,FALSE)</f>
        <v>0.72</v>
      </c>
      <c r="L366" s="20">
        <f t="shared" si="66"/>
        <v>130141</v>
      </c>
      <c r="M366" s="15">
        <f t="shared" si="67"/>
        <v>1438.1900000000003</v>
      </c>
      <c r="N366" s="66" t="str">
        <f t="shared" si="68"/>
        <v>6040</v>
      </c>
      <c r="O366" s="26">
        <f t="shared" si="73"/>
        <v>0.6</v>
      </c>
      <c r="P366" s="30">
        <f t="shared" si="74"/>
        <v>0.4</v>
      </c>
      <c r="Q366" s="20">
        <f t="shared" si="69"/>
        <v>147310.27316575716</v>
      </c>
      <c r="R366" s="15">
        <f t="shared" si="70"/>
        <v>88386.163899454288</v>
      </c>
      <c r="S366" s="15">
        <f t="shared" si="71"/>
        <v>58924.109266302868</v>
      </c>
      <c r="T366" s="20">
        <f t="shared" si="75"/>
        <v>66.56</v>
      </c>
      <c r="U366" s="15">
        <f t="shared" si="76"/>
        <v>29.5</v>
      </c>
      <c r="V366" s="15">
        <f t="shared" si="78"/>
        <v>96.06</v>
      </c>
      <c r="W366" s="13">
        <v>0</v>
      </c>
      <c r="X366" s="27">
        <f t="shared" si="77"/>
        <v>96.06</v>
      </c>
    </row>
    <row r="367" spans="1:24">
      <c r="A367" t="s">
        <v>2077</v>
      </c>
      <c r="B367" t="s">
        <v>741</v>
      </c>
      <c r="C367" t="s">
        <v>730</v>
      </c>
      <c r="D367" s="2" t="str">
        <f t="shared" si="72"/>
        <v>M</v>
      </c>
      <c r="E367" t="s">
        <v>2078</v>
      </c>
      <c r="F367">
        <f>VLOOKUP($B367&amp;F$5,'Source - Attributes'!$J:$K,2,FALSE)</f>
        <v>2053</v>
      </c>
      <c r="G367">
        <f>VLOOKUP($B367&amp;G$5,'Source - Attributes'!$J:$K,2,FALSE)</f>
        <v>2053</v>
      </c>
      <c r="H367">
        <f>VLOOKUP($B367&amp;H$5,'Source - Attributes'!$J:$K,2,FALSE)</f>
        <v>0</v>
      </c>
      <c r="I367">
        <v>0</v>
      </c>
      <c r="J367">
        <f>VLOOKUP($B367&amp;J$5,'Source - Attributes'!$J:$K,2,FALSE)</f>
        <v>0</v>
      </c>
      <c r="K367">
        <f>VLOOKUP($B367&amp;K$5,'Source - Attributes'!$J:$K,2,FALSE)</f>
        <v>14.39</v>
      </c>
      <c r="L367" s="20">
        <f t="shared" si="66"/>
        <v>130141</v>
      </c>
      <c r="M367" s="15">
        <f t="shared" si="67"/>
        <v>1438.1900000000003</v>
      </c>
      <c r="N367" s="66" t="str">
        <f t="shared" si="68"/>
        <v>6040</v>
      </c>
      <c r="O367" s="26">
        <f t="shared" si="73"/>
        <v>0.6</v>
      </c>
      <c r="P367" s="30">
        <f t="shared" si="74"/>
        <v>0.4</v>
      </c>
      <c r="Q367" s="20">
        <f t="shared" si="69"/>
        <v>147310.27316575716</v>
      </c>
      <c r="R367" s="15">
        <f t="shared" si="70"/>
        <v>88386.163899454288</v>
      </c>
      <c r="S367" s="15">
        <f t="shared" si="71"/>
        <v>58924.109266302868</v>
      </c>
      <c r="T367" s="20">
        <f t="shared" si="75"/>
        <v>1394.31</v>
      </c>
      <c r="U367" s="15">
        <f t="shared" si="76"/>
        <v>589.57000000000005</v>
      </c>
      <c r="V367" s="15">
        <f t="shared" si="78"/>
        <v>1983.88</v>
      </c>
      <c r="W367" s="13">
        <v>0</v>
      </c>
      <c r="X367" s="27">
        <f t="shared" si="77"/>
        <v>1983.88</v>
      </c>
    </row>
    <row r="368" spans="1:24">
      <c r="A368" t="s">
        <v>2079</v>
      </c>
      <c r="B368" t="s">
        <v>743</v>
      </c>
      <c r="C368" t="s">
        <v>730</v>
      </c>
      <c r="D368" s="2" t="str">
        <f t="shared" si="72"/>
        <v>M</v>
      </c>
      <c r="E368" t="s">
        <v>2080</v>
      </c>
      <c r="F368">
        <f>VLOOKUP($B368&amp;F$5,'Source - Attributes'!$J:$K,2,FALSE)</f>
        <v>1775</v>
      </c>
      <c r="G368">
        <f>VLOOKUP($B368&amp;G$5,'Source - Attributes'!$J:$K,2,FALSE)</f>
        <v>1775</v>
      </c>
      <c r="H368">
        <f>VLOOKUP($B368&amp;H$5,'Source - Attributes'!$J:$K,2,FALSE)</f>
        <v>0</v>
      </c>
      <c r="I368">
        <v>0</v>
      </c>
      <c r="J368">
        <f>VLOOKUP($B368&amp;J$5,'Source - Attributes'!$J:$K,2,FALSE)</f>
        <v>0</v>
      </c>
      <c r="K368">
        <f>VLOOKUP($B368&amp;K$5,'Source - Attributes'!$J:$K,2,FALSE)</f>
        <v>14.49</v>
      </c>
      <c r="L368" s="20">
        <f t="shared" si="66"/>
        <v>130141</v>
      </c>
      <c r="M368" s="15">
        <f t="shared" si="67"/>
        <v>1438.1900000000003</v>
      </c>
      <c r="N368" s="66" t="str">
        <f t="shared" si="68"/>
        <v>6040</v>
      </c>
      <c r="O368" s="26">
        <f t="shared" si="73"/>
        <v>0.6</v>
      </c>
      <c r="P368" s="30">
        <f t="shared" si="74"/>
        <v>0.4</v>
      </c>
      <c r="Q368" s="20">
        <f t="shared" si="69"/>
        <v>147310.27316575716</v>
      </c>
      <c r="R368" s="15">
        <f t="shared" si="70"/>
        <v>88386.163899454288</v>
      </c>
      <c r="S368" s="15">
        <f t="shared" si="71"/>
        <v>58924.109266302868</v>
      </c>
      <c r="T368" s="20">
        <f t="shared" si="75"/>
        <v>1205.5</v>
      </c>
      <c r="U368" s="15">
        <f t="shared" si="76"/>
        <v>593.66999999999996</v>
      </c>
      <c r="V368" s="15">
        <f t="shared" si="78"/>
        <v>1799.17</v>
      </c>
      <c r="W368" s="13">
        <v>0</v>
      </c>
      <c r="X368" s="27">
        <f t="shared" si="77"/>
        <v>1799.17</v>
      </c>
    </row>
    <row r="369" spans="1:24">
      <c r="A369" t="s">
        <v>2081</v>
      </c>
      <c r="B369" t="s">
        <v>745</v>
      </c>
      <c r="C369" t="s">
        <v>730</v>
      </c>
      <c r="D369" s="2" t="str">
        <f t="shared" si="72"/>
        <v>M</v>
      </c>
      <c r="E369" t="s">
        <v>2082</v>
      </c>
      <c r="F369">
        <f>VLOOKUP($B369&amp;F$5,'Source - Attributes'!$J:$K,2,FALSE)</f>
        <v>2223</v>
      </c>
      <c r="G369">
        <f>VLOOKUP($B369&amp;G$5,'Source - Attributes'!$J:$K,2,FALSE)</f>
        <v>2223</v>
      </c>
      <c r="H369">
        <f>VLOOKUP($B369&amp;H$5,'Source - Attributes'!$J:$K,2,FALSE)</f>
        <v>0</v>
      </c>
      <c r="I369">
        <v>0</v>
      </c>
      <c r="J369">
        <f>VLOOKUP($B369&amp;J$5,'Source - Attributes'!$J:$K,2,FALSE)</f>
        <v>0</v>
      </c>
      <c r="K369">
        <f>VLOOKUP($B369&amp;K$5,'Source - Attributes'!$J:$K,2,FALSE)</f>
        <v>24.09</v>
      </c>
      <c r="L369" s="20">
        <f t="shared" si="66"/>
        <v>130141</v>
      </c>
      <c r="M369" s="15">
        <f t="shared" si="67"/>
        <v>1438.1900000000003</v>
      </c>
      <c r="N369" s="66" t="str">
        <f t="shared" si="68"/>
        <v>6040</v>
      </c>
      <c r="O369" s="26">
        <f t="shared" si="73"/>
        <v>0.6</v>
      </c>
      <c r="P369" s="30">
        <f t="shared" si="74"/>
        <v>0.4</v>
      </c>
      <c r="Q369" s="20">
        <f t="shared" si="69"/>
        <v>147310.27316575716</v>
      </c>
      <c r="R369" s="15">
        <f t="shared" si="70"/>
        <v>88386.163899454288</v>
      </c>
      <c r="S369" s="15">
        <f t="shared" si="71"/>
        <v>58924.109266302868</v>
      </c>
      <c r="T369" s="20">
        <f t="shared" si="75"/>
        <v>1509.77</v>
      </c>
      <c r="U369" s="15">
        <f t="shared" si="76"/>
        <v>986.99</v>
      </c>
      <c r="V369" s="15">
        <f t="shared" si="78"/>
        <v>2496.7600000000002</v>
      </c>
      <c r="W369" s="13">
        <v>0</v>
      </c>
      <c r="X369" s="27">
        <f t="shared" si="77"/>
        <v>2496.7600000000002</v>
      </c>
    </row>
    <row r="370" spans="1:24">
      <c r="A370" t="s">
        <v>2083</v>
      </c>
      <c r="B370" t="s">
        <v>747</v>
      </c>
      <c r="C370" t="s">
        <v>730</v>
      </c>
      <c r="D370" s="2" t="str">
        <f t="shared" si="72"/>
        <v>M</v>
      </c>
      <c r="E370" t="s">
        <v>2084</v>
      </c>
      <c r="F370">
        <f>VLOOKUP($B370&amp;F$5,'Source - Attributes'!$J:$K,2,FALSE)</f>
        <v>2325</v>
      </c>
      <c r="G370">
        <f>VLOOKUP($B370&amp;G$5,'Source - Attributes'!$J:$K,2,FALSE)</f>
        <v>2325</v>
      </c>
      <c r="H370">
        <f>VLOOKUP($B370&amp;H$5,'Source - Attributes'!$J:$K,2,FALSE)</f>
        <v>0</v>
      </c>
      <c r="I370">
        <v>0</v>
      </c>
      <c r="J370">
        <f>VLOOKUP($B370&amp;J$5,'Source - Attributes'!$J:$K,2,FALSE)</f>
        <v>0</v>
      </c>
      <c r="K370">
        <f>VLOOKUP($B370&amp;K$5,'Source - Attributes'!$J:$K,2,FALSE)</f>
        <v>26.18</v>
      </c>
      <c r="L370" s="20">
        <f t="shared" si="66"/>
        <v>130141</v>
      </c>
      <c r="M370" s="15">
        <f t="shared" si="67"/>
        <v>1438.1900000000003</v>
      </c>
      <c r="N370" s="66" t="str">
        <f t="shared" si="68"/>
        <v>6040</v>
      </c>
      <c r="O370" s="26">
        <f t="shared" si="73"/>
        <v>0.6</v>
      </c>
      <c r="P370" s="30">
        <f t="shared" si="74"/>
        <v>0.4</v>
      </c>
      <c r="Q370" s="20">
        <f t="shared" si="69"/>
        <v>147310.27316575716</v>
      </c>
      <c r="R370" s="15">
        <f t="shared" si="70"/>
        <v>88386.163899454288</v>
      </c>
      <c r="S370" s="15">
        <f t="shared" si="71"/>
        <v>58924.109266302868</v>
      </c>
      <c r="T370" s="20">
        <f t="shared" si="75"/>
        <v>1579.04</v>
      </c>
      <c r="U370" s="15">
        <f t="shared" si="76"/>
        <v>1072.6199999999999</v>
      </c>
      <c r="V370" s="15">
        <f t="shared" si="78"/>
        <v>2651.66</v>
      </c>
      <c r="W370" s="13">
        <v>0</v>
      </c>
      <c r="X370" s="27">
        <f t="shared" si="77"/>
        <v>2651.66</v>
      </c>
    </row>
    <row r="371" spans="1:24">
      <c r="A371" t="s">
        <v>2085</v>
      </c>
      <c r="B371" t="s">
        <v>749</v>
      </c>
      <c r="C371" t="s">
        <v>730</v>
      </c>
      <c r="D371" s="2" t="str">
        <f t="shared" si="72"/>
        <v>M</v>
      </c>
      <c r="E371" t="s">
        <v>2086</v>
      </c>
      <c r="F371">
        <f>VLOOKUP($B371&amp;F$5,'Source - Attributes'!$J:$K,2,FALSE)</f>
        <v>484</v>
      </c>
      <c r="G371">
        <f>VLOOKUP($B371&amp;G$5,'Source - Attributes'!$J:$K,2,FALSE)</f>
        <v>484</v>
      </c>
      <c r="H371">
        <f>VLOOKUP($B371&amp;H$5,'Source - Attributes'!$J:$K,2,FALSE)</f>
        <v>0</v>
      </c>
      <c r="I371">
        <v>0</v>
      </c>
      <c r="J371">
        <f>VLOOKUP($B371&amp;J$5,'Source - Attributes'!$J:$K,2,FALSE)</f>
        <v>0</v>
      </c>
      <c r="K371">
        <f>VLOOKUP($B371&amp;K$5,'Source - Attributes'!$J:$K,2,FALSE)</f>
        <v>3.91</v>
      </c>
      <c r="L371" s="20">
        <f t="shared" si="66"/>
        <v>130141</v>
      </c>
      <c r="M371" s="15">
        <f t="shared" si="67"/>
        <v>1438.1900000000003</v>
      </c>
      <c r="N371" s="66" t="str">
        <f t="shared" si="68"/>
        <v>6040</v>
      </c>
      <c r="O371" s="26">
        <f t="shared" si="73"/>
        <v>0.6</v>
      </c>
      <c r="P371" s="30">
        <f t="shared" si="74"/>
        <v>0.4</v>
      </c>
      <c r="Q371" s="20">
        <f t="shared" si="69"/>
        <v>147310.27316575716</v>
      </c>
      <c r="R371" s="15">
        <f t="shared" si="70"/>
        <v>88386.163899454288</v>
      </c>
      <c r="S371" s="15">
        <f t="shared" si="71"/>
        <v>58924.109266302868</v>
      </c>
      <c r="T371" s="20">
        <f t="shared" si="75"/>
        <v>328.71</v>
      </c>
      <c r="U371" s="15">
        <f t="shared" si="76"/>
        <v>160.19999999999999</v>
      </c>
      <c r="V371" s="15">
        <f t="shared" si="78"/>
        <v>488.90999999999997</v>
      </c>
      <c r="W371" s="13">
        <v>0</v>
      </c>
      <c r="X371" s="27">
        <f t="shared" si="77"/>
        <v>488.90999999999997</v>
      </c>
    </row>
    <row r="372" spans="1:24">
      <c r="A372" t="s">
        <v>2087</v>
      </c>
      <c r="B372" t="s">
        <v>751</v>
      </c>
      <c r="C372" t="s">
        <v>730</v>
      </c>
      <c r="D372" s="2" t="str">
        <f t="shared" si="72"/>
        <v>M</v>
      </c>
      <c r="E372" t="s">
        <v>2088</v>
      </c>
      <c r="F372">
        <f>VLOOKUP($B372&amp;F$5,'Source - Attributes'!$J:$K,2,FALSE)</f>
        <v>329</v>
      </c>
      <c r="G372">
        <f>VLOOKUP($B372&amp;G$5,'Source - Attributes'!$J:$K,2,FALSE)</f>
        <v>329</v>
      </c>
      <c r="H372">
        <f>VLOOKUP($B372&amp;H$5,'Source - Attributes'!$J:$K,2,FALSE)</f>
        <v>0</v>
      </c>
      <c r="I372">
        <v>0</v>
      </c>
      <c r="J372">
        <f>VLOOKUP($B372&amp;J$5,'Source - Attributes'!$J:$K,2,FALSE)</f>
        <v>0</v>
      </c>
      <c r="K372">
        <f>VLOOKUP($B372&amp;K$5,'Source - Attributes'!$J:$K,2,FALSE)</f>
        <v>3.51</v>
      </c>
      <c r="L372" s="20">
        <f t="shared" si="66"/>
        <v>130141</v>
      </c>
      <c r="M372" s="15">
        <f t="shared" si="67"/>
        <v>1438.1900000000003</v>
      </c>
      <c r="N372" s="66" t="str">
        <f t="shared" si="68"/>
        <v>6040</v>
      </c>
      <c r="O372" s="26">
        <f t="shared" si="73"/>
        <v>0.6</v>
      </c>
      <c r="P372" s="30">
        <f t="shared" si="74"/>
        <v>0.4</v>
      </c>
      <c r="Q372" s="20">
        <f t="shared" si="69"/>
        <v>147310.27316575716</v>
      </c>
      <c r="R372" s="15">
        <f t="shared" si="70"/>
        <v>88386.163899454288</v>
      </c>
      <c r="S372" s="15">
        <f t="shared" si="71"/>
        <v>58924.109266302868</v>
      </c>
      <c r="T372" s="20">
        <f t="shared" si="75"/>
        <v>223.44</v>
      </c>
      <c r="U372" s="15">
        <f t="shared" si="76"/>
        <v>143.81</v>
      </c>
      <c r="V372" s="15">
        <f t="shared" si="78"/>
        <v>367.25</v>
      </c>
      <c r="W372" s="13">
        <v>0</v>
      </c>
      <c r="X372" s="27">
        <f t="shared" si="77"/>
        <v>367.25</v>
      </c>
    </row>
    <row r="373" spans="1:24">
      <c r="A373" t="s">
        <v>2089</v>
      </c>
      <c r="B373" t="s">
        <v>753</v>
      </c>
      <c r="C373" t="s">
        <v>730</v>
      </c>
      <c r="D373" s="2" t="str">
        <f t="shared" si="72"/>
        <v>M</v>
      </c>
      <c r="E373" t="s">
        <v>2090</v>
      </c>
      <c r="F373">
        <f>VLOOKUP($B373&amp;F$5,'Source - Attributes'!$J:$K,2,FALSE)</f>
        <v>4717</v>
      </c>
      <c r="G373">
        <f>VLOOKUP($B373&amp;G$5,'Source - Attributes'!$J:$K,2,FALSE)</f>
        <v>4717</v>
      </c>
      <c r="H373">
        <f>VLOOKUP($B373&amp;H$5,'Source - Attributes'!$J:$K,2,FALSE)</f>
        <v>0</v>
      </c>
      <c r="I373">
        <v>0</v>
      </c>
      <c r="J373">
        <f>VLOOKUP($B373&amp;J$5,'Source - Attributes'!$J:$K,2,FALSE)</f>
        <v>0</v>
      </c>
      <c r="K373">
        <f>VLOOKUP($B373&amp;K$5,'Source - Attributes'!$J:$K,2,FALSE)</f>
        <v>50.78</v>
      </c>
      <c r="L373" s="20">
        <f t="shared" si="66"/>
        <v>130141</v>
      </c>
      <c r="M373" s="15">
        <f t="shared" si="67"/>
        <v>1438.1900000000003</v>
      </c>
      <c r="N373" s="66" t="str">
        <f t="shared" si="68"/>
        <v>6040</v>
      </c>
      <c r="O373" s="26">
        <f t="shared" si="73"/>
        <v>0.6</v>
      </c>
      <c r="P373" s="30">
        <f t="shared" si="74"/>
        <v>0.4</v>
      </c>
      <c r="Q373" s="20">
        <f t="shared" si="69"/>
        <v>147310.27316575716</v>
      </c>
      <c r="R373" s="15">
        <f t="shared" si="70"/>
        <v>88386.163899454288</v>
      </c>
      <c r="S373" s="15">
        <f t="shared" si="71"/>
        <v>58924.109266302868</v>
      </c>
      <c r="T373" s="20">
        <f t="shared" si="75"/>
        <v>3203.58</v>
      </c>
      <c r="U373" s="15">
        <f t="shared" si="76"/>
        <v>2080.5100000000002</v>
      </c>
      <c r="V373" s="15">
        <f t="shared" si="78"/>
        <v>5284.09</v>
      </c>
      <c r="W373" s="13">
        <v>0</v>
      </c>
      <c r="X373" s="27">
        <f t="shared" si="77"/>
        <v>5284.09</v>
      </c>
    </row>
    <row r="374" spans="1:24">
      <c r="A374" t="s">
        <v>2091</v>
      </c>
      <c r="B374" t="s">
        <v>755</v>
      </c>
      <c r="C374" t="s">
        <v>730</v>
      </c>
      <c r="D374" s="2" t="str">
        <f t="shared" si="72"/>
        <v>M</v>
      </c>
      <c r="E374" t="s">
        <v>2092</v>
      </c>
      <c r="F374">
        <f>VLOOKUP($B374&amp;F$5,'Source - Attributes'!$J:$K,2,FALSE)</f>
        <v>26</v>
      </c>
      <c r="G374">
        <f>VLOOKUP($B374&amp;G$5,'Source - Attributes'!$J:$K,2,FALSE)</f>
        <v>26</v>
      </c>
      <c r="H374">
        <f>VLOOKUP($B374&amp;H$5,'Source - Attributes'!$J:$K,2,FALSE)</f>
        <v>0</v>
      </c>
      <c r="I374">
        <v>0</v>
      </c>
      <c r="J374">
        <f>VLOOKUP($B374&amp;J$5,'Source - Attributes'!$J:$K,2,FALSE)</f>
        <v>0</v>
      </c>
      <c r="K374">
        <f>VLOOKUP($B374&amp;K$5,'Source - Attributes'!$J:$K,2,FALSE)</f>
        <v>0.14000000000000001</v>
      </c>
      <c r="L374" s="20">
        <f t="shared" si="66"/>
        <v>130141</v>
      </c>
      <c r="M374" s="15">
        <f t="shared" si="67"/>
        <v>1438.1900000000003</v>
      </c>
      <c r="N374" s="66" t="str">
        <f t="shared" si="68"/>
        <v>6040</v>
      </c>
      <c r="O374" s="26">
        <f t="shared" si="73"/>
        <v>0.6</v>
      </c>
      <c r="P374" s="30">
        <f t="shared" si="74"/>
        <v>0.4</v>
      </c>
      <c r="Q374" s="20">
        <f t="shared" si="69"/>
        <v>147310.27316575716</v>
      </c>
      <c r="R374" s="15">
        <f t="shared" si="70"/>
        <v>88386.163899454288</v>
      </c>
      <c r="S374" s="15">
        <f t="shared" si="71"/>
        <v>58924.109266302868</v>
      </c>
      <c r="T374" s="20">
        <f t="shared" si="75"/>
        <v>17.66</v>
      </c>
      <c r="U374" s="15">
        <f t="shared" si="76"/>
        <v>5.74</v>
      </c>
      <c r="V374" s="15">
        <f t="shared" si="78"/>
        <v>23.4</v>
      </c>
      <c r="W374" s="13">
        <v>0</v>
      </c>
      <c r="X374" s="27">
        <f t="shared" si="77"/>
        <v>23.4</v>
      </c>
    </row>
    <row r="375" spans="1:24">
      <c r="A375" t="s">
        <v>2093</v>
      </c>
      <c r="B375" t="s">
        <v>757</v>
      </c>
      <c r="C375" t="s">
        <v>730</v>
      </c>
      <c r="D375" s="2" t="str">
        <f t="shared" si="72"/>
        <v>M</v>
      </c>
      <c r="E375" t="s">
        <v>2094</v>
      </c>
      <c r="F375">
        <f>VLOOKUP($B375&amp;F$5,'Source - Attributes'!$J:$K,2,FALSE)</f>
        <v>989</v>
      </c>
      <c r="G375">
        <f>VLOOKUP($B375&amp;G$5,'Source - Attributes'!$J:$K,2,FALSE)</f>
        <v>989</v>
      </c>
      <c r="H375">
        <f>VLOOKUP($B375&amp;H$5,'Source - Attributes'!$J:$K,2,FALSE)</f>
        <v>0</v>
      </c>
      <c r="I375">
        <v>0</v>
      </c>
      <c r="J375">
        <f>VLOOKUP($B375&amp;J$5,'Source - Attributes'!$J:$K,2,FALSE)</f>
        <v>0</v>
      </c>
      <c r="K375">
        <f>VLOOKUP($B375&amp;K$5,'Source - Attributes'!$J:$K,2,FALSE)</f>
        <v>8.89</v>
      </c>
      <c r="L375" s="20">
        <f t="shared" si="66"/>
        <v>130141</v>
      </c>
      <c r="M375" s="15">
        <f t="shared" si="67"/>
        <v>1438.1900000000003</v>
      </c>
      <c r="N375" s="66" t="str">
        <f t="shared" si="68"/>
        <v>6040</v>
      </c>
      <c r="O375" s="26">
        <f t="shared" si="73"/>
        <v>0.6</v>
      </c>
      <c r="P375" s="30">
        <f t="shared" si="74"/>
        <v>0.4</v>
      </c>
      <c r="Q375" s="20">
        <f t="shared" si="69"/>
        <v>147310.27316575716</v>
      </c>
      <c r="R375" s="15">
        <f t="shared" si="70"/>
        <v>88386.163899454288</v>
      </c>
      <c r="S375" s="15">
        <f t="shared" si="71"/>
        <v>58924.109266302868</v>
      </c>
      <c r="T375" s="20">
        <f t="shared" si="75"/>
        <v>671.69</v>
      </c>
      <c r="U375" s="15">
        <f t="shared" si="76"/>
        <v>364.23</v>
      </c>
      <c r="V375" s="15">
        <f t="shared" si="78"/>
        <v>1035.92</v>
      </c>
      <c r="W375" s="13">
        <v>0</v>
      </c>
      <c r="X375" s="27">
        <f t="shared" si="77"/>
        <v>1035.92</v>
      </c>
    </row>
    <row r="376" spans="1:24">
      <c r="A376" t="s">
        <v>2097</v>
      </c>
      <c r="B376" t="s">
        <v>761</v>
      </c>
      <c r="C376" t="s">
        <v>763</v>
      </c>
      <c r="D376" s="2" t="str">
        <f t="shared" si="72"/>
        <v>C</v>
      </c>
      <c r="E376" t="s">
        <v>2098</v>
      </c>
      <c r="F376">
        <f>VLOOKUP($B376&amp;F$5,'Source - Attributes'!$J:$K,2,FALSE)</f>
        <v>563077</v>
      </c>
      <c r="G376">
        <f>VLOOKUP($B376&amp;G$5,'Source - Attributes'!$J:$K,2,FALSE)</f>
        <v>563077</v>
      </c>
      <c r="H376">
        <f>VLOOKUP($B376&amp;H$5,'Source - Attributes'!$J:$K,2,FALSE)</f>
        <v>0</v>
      </c>
      <c r="I376">
        <f>44+95</f>
        <v>139</v>
      </c>
      <c r="J376">
        <f>VLOOKUP($B376&amp;J$5,'Source - Attributes'!$J:$K,2,FALSE)</f>
        <v>684596</v>
      </c>
      <c r="K376">
        <f>VLOOKUP($B376&amp;K$5,'Source - Attributes'!$J:$K,2,FALSE)</f>
        <v>2081.83</v>
      </c>
      <c r="L376" s="20">
        <f t="shared" si="66"/>
        <v>1347131</v>
      </c>
      <c r="M376" s="15">
        <f t="shared" si="67"/>
        <v>3707.83</v>
      </c>
      <c r="N376" s="66" t="str">
        <f t="shared" si="68"/>
        <v>6040</v>
      </c>
      <c r="O376" s="26">
        <f t="shared" si="73"/>
        <v>0.6</v>
      </c>
      <c r="P376" s="30">
        <f t="shared" si="74"/>
        <v>0.4</v>
      </c>
      <c r="Q376" s="20">
        <f t="shared" si="69"/>
        <v>1171398.3153856883</v>
      </c>
      <c r="R376" s="15">
        <f t="shared" si="70"/>
        <v>702838.989231413</v>
      </c>
      <c r="S376" s="15">
        <f t="shared" si="71"/>
        <v>468559.32615427533</v>
      </c>
      <c r="T376" s="20">
        <f t="shared" si="75"/>
        <v>293846.82</v>
      </c>
      <c r="U376" s="15">
        <f t="shared" si="76"/>
        <v>263081.33</v>
      </c>
      <c r="V376" s="15">
        <f t="shared" si="78"/>
        <v>556928.15</v>
      </c>
      <c r="W376" s="13">
        <v>0</v>
      </c>
      <c r="X376" s="27">
        <f t="shared" si="77"/>
        <v>556928.15</v>
      </c>
    </row>
    <row r="377" spans="1:24">
      <c r="A377" t="s">
        <v>2099</v>
      </c>
      <c r="B377" t="s">
        <v>764</v>
      </c>
      <c r="C377" t="s">
        <v>763</v>
      </c>
      <c r="D377" s="2" t="str">
        <f t="shared" si="72"/>
        <v>M</v>
      </c>
      <c r="E377" t="s">
        <v>2100</v>
      </c>
      <c r="F377">
        <f>VLOOKUP($B377&amp;F$5,'Source - Attributes'!$J:$K,2,FALSE)</f>
        <v>49370</v>
      </c>
      <c r="G377">
        <f>VLOOKUP($B377&amp;G$5,'Source - Attributes'!$J:$K,2,FALSE)</f>
        <v>49370</v>
      </c>
      <c r="H377">
        <f>VLOOKUP($B377&amp;H$5,'Source - Attributes'!$J:$K,2,FALSE)</f>
        <v>0</v>
      </c>
      <c r="I377">
        <v>0</v>
      </c>
      <c r="J377">
        <f>VLOOKUP($B377&amp;J$5,'Source - Attributes'!$J:$K,2,FALSE)</f>
        <v>0</v>
      </c>
      <c r="K377">
        <f>VLOOKUP($B377&amp;K$5,'Source - Attributes'!$J:$K,2,FALSE)</f>
        <v>162.97</v>
      </c>
      <c r="L377" s="20">
        <f t="shared" si="66"/>
        <v>1347131</v>
      </c>
      <c r="M377" s="15">
        <f t="shared" si="67"/>
        <v>3707.83</v>
      </c>
      <c r="N377" s="66" t="str">
        <f t="shared" si="68"/>
        <v>6040</v>
      </c>
      <c r="O377" s="26">
        <f t="shared" si="73"/>
        <v>0.6</v>
      </c>
      <c r="P377" s="30">
        <f t="shared" si="74"/>
        <v>0.4</v>
      </c>
      <c r="Q377" s="20">
        <f t="shared" si="69"/>
        <v>1171398.3153856883</v>
      </c>
      <c r="R377" s="15">
        <f t="shared" si="70"/>
        <v>702838.989231413</v>
      </c>
      <c r="S377" s="15">
        <f t="shared" si="71"/>
        <v>468559.32615427533</v>
      </c>
      <c r="T377" s="20">
        <f t="shared" si="75"/>
        <v>25757.82</v>
      </c>
      <c r="U377" s="15">
        <f t="shared" si="76"/>
        <v>20594.560000000001</v>
      </c>
      <c r="V377" s="15">
        <f t="shared" si="78"/>
        <v>46352.380000000005</v>
      </c>
      <c r="W377" s="13">
        <v>0</v>
      </c>
      <c r="X377" s="27">
        <f t="shared" si="77"/>
        <v>46352.380000000005</v>
      </c>
    </row>
    <row r="378" spans="1:24">
      <c r="A378" t="s">
        <v>2101</v>
      </c>
      <c r="B378" t="s">
        <v>766</v>
      </c>
      <c r="C378" t="s">
        <v>763</v>
      </c>
      <c r="D378" s="2" t="str">
        <f t="shared" si="72"/>
        <v>M</v>
      </c>
      <c r="E378" t="s">
        <v>2102</v>
      </c>
      <c r="F378">
        <f>VLOOKUP($B378&amp;F$5,'Source - Attributes'!$J:$K,2,FALSE)</f>
        <v>14717</v>
      </c>
      <c r="G378">
        <f>VLOOKUP($B378&amp;G$5,'Source - Attributes'!$J:$K,2,FALSE)</f>
        <v>14717</v>
      </c>
      <c r="H378">
        <f>VLOOKUP($B378&amp;H$5,'Source - Attributes'!$J:$K,2,FALSE)</f>
        <v>0</v>
      </c>
      <c r="I378">
        <v>0</v>
      </c>
      <c r="J378">
        <f>VLOOKUP($B378&amp;J$5,'Source - Attributes'!$J:$K,2,FALSE)</f>
        <v>0</v>
      </c>
      <c r="K378">
        <f>VLOOKUP($B378&amp;K$5,'Source - Attributes'!$J:$K,2,FALSE)</f>
        <v>58.44</v>
      </c>
      <c r="L378" s="20">
        <f t="shared" si="66"/>
        <v>1347131</v>
      </c>
      <c r="M378" s="15">
        <f t="shared" si="67"/>
        <v>3707.83</v>
      </c>
      <c r="N378" s="66" t="str">
        <f t="shared" si="68"/>
        <v>6040</v>
      </c>
      <c r="O378" s="26">
        <f t="shared" si="73"/>
        <v>0.6</v>
      </c>
      <c r="P378" s="30">
        <f t="shared" si="74"/>
        <v>0.4</v>
      </c>
      <c r="Q378" s="20">
        <f t="shared" si="69"/>
        <v>1171398.3153856883</v>
      </c>
      <c r="R378" s="15">
        <f t="shared" si="70"/>
        <v>702838.989231413</v>
      </c>
      <c r="S378" s="15">
        <f t="shared" si="71"/>
        <v>468559.32615427533</v>
      </c>
      <c r="T378" s="20">
        <f t="shared" si="75"/>
        <v>7678.3</v>
      </c>
      <c r="U378" s="15">
        <f t="shared" si="76"/>
        <v>7385.08</v>
      </c>
      <c r="V378" s="15">
        <f t="shared" si="78"/>
        <v>15063.380000000001</v>
      </c>
      <c r="W378" s="13">
        <v>0</v>
      </c>
      <c r="X378" s="27">
        <f t="shared" si="77"/>
        <v>15063.380000000001</v>
      </c>
    </row>
    <row r="379" spans="1:24">
      <c r="A379" t="s">
        <v>2103</v>
      </c>
      <c r="B379" t="s">
        <v>768</v>
      </c>
      <c r="C379" t="s">
        <v>763</v>
      </c>
      <c r="D379" s="2" t="str">
        <f t="shared" si="72"/>
        <v>M</v>
      </c>
      <c r="E379" t="s">
        <v>2104</v>
      </c>
      <c r="F379">
        <f>VLOOKUP($B379&amp;F$5,'Source - Attributes'!$J:$K,2,FALSE)</f>
        <v>2123</v>
      </c>
      <c r="G379">
        <f>VLOOKUP($B379&amp;G$5,'Source - Attributes'!$J:$K,2,FALSE)</f>
        <v>2123</v>
      </c>
      <c r="H379">
        <f>VLOOKUP($B379&amp;H$5,'Source - Attributes'!$J:$K,2,FALSE)</f>
        <v>0</v>
      </c>
      <c r="I379">
        <v>0</v>
      </c>
      <c r="J379">
        <f>VLOOKUP($B379&amp;J$5,'Source - Attributes'!$J:$K,2,FALSE)</f>
        <v>0</v>
      </c>
      <c r="K379">
        <f>VLOOKUP($B379&amp;K$5,'Source - Attributes'!$J:$K,2,FALSE)</f>
        <v>8.65</v>
      </c>
      <c r="L379" s="20">
        <f t="shared" si="66"/>
        <v>1347131</v>
      </c>
      <c r="M379" s="15">
        <f t="shared" si="67"/>
        <v>3707.83</v>
      </c>
      <c r="N379" s="66" t="str">
        <f t="shared" si="68"/>
        <v>6040</v>
      </c>
      <c r="O379" s="26">
        <f t="shared" si="73"/>
        <v>0.6</v>
      </c>
      <c r="P379" s="30">
        <f t="shared" si="74"/>
        <v>0.4</v>
      </c>
      <c r="Q379" s="20">
        <f t="shared" si="69"/>
        <v>1171398.3153856883</v>
      </c>
      <c r="R379" s="15">
        <f t="shared" si="70"/>
        <v>702838.989231413</v>
      </c>
      <c r="S379" s="15">
        <f t="shared" si="71"/>
        <v>468559.32615427533</v>
      </c>
      <c r="T379" s="20">
        <f t="shared" si="75"/>
        <v>1107.6300000000001</v>
      </c>
      <c r="U379" s="15">
        <f t="shared" si="76"/>
        <v>1093.0999999999999</v>
      </c>
      <c r="V379" s="15">
        <f t="shared" si="78"/>
        <v>2200.73</v>
      </c>
      <c r="W379" s="13">
        <v>0</v>
      </c>
      <c r="X379" s="27">
        <f t="shared" si="77"/>
        <v>2200.73</v>
      </c>
    </row>
    <row r="380" spans="1:24">
      <c r="A380" t="s">
        <v>2105</v>
      </c>
      <c r="B380" t="s">
        <v>770</v>
      </c>
      <c r="C380" t="s">
        <v>763</v>
      </c>
      <c r="D380" s="2" t="str">
        <f t="shared" si="72"/>
        <v>M</v>
      </c>
      <c r="E380" t="s">
        <v>2106</v>
      </c>
      <c r="F380">
        <f>VLOOKUP($B380&amp;F$5,'Source - Attributes'!$J:$K,2,FALSE)</f>
        <v>13952</v>
      </c>
      <c r="G380">
        <f>VLOOKUP($B380&amp;G$5,'Source - Attributes'!$J:$K,2,FALSE)</f>
        <v>13952</v>
      </c>
      <c r="H380">
        <f>VLOOKUP($B380&amp;H$5,'Source - Attributes'!$J:$K,2,FALSE)</f>
        <v>0</v>
      </c>
      <c r="I380">
        <v>0</v>
      </c>
      <c r="J380">
        <f>VLOOKUP($B380&amp;J$5,'Source - Attributes'!$J:$K,2,FALSE)</f>
        <v>0</v>
      </c>
      <c r="K380">
        <f>VLOOKUP($B380&amp;K$5,'Source - Attributes'!$J:$K,2,FALSE)</f>
        <v>47.97</v>
      </c>
      <c r="L380" s="20">
        <f t="shared" si="66"/>
        <v>1347131</v>
      </c>
      <c r="M380" s="15">
        <f t="shared" si="67"/>
        <v>3707.83</v>
      </c>
      <c r="N380" s="66" t="str">
        <f t="shared" si="68"/>
        <v>6040</v>
      </c>
      <c r="O380" s="26">
        <f t="shared" si="73"/>
        <v>0.6</v>
      </c>
      <c r="P380" s="30">
        <f t="shared" si="74"/>
        <v>0.4</v>
      </c>
      <c r="Q380" s="20">
        <f t="shared" si="69"/>
        <v>1171398.3153856883</v>
      </c>
      <c r="R380" s="15">
        <f t="shared" si="70"/>
        <v>702838.989231413</v>
      </c>
      <c r="S380" s="15">
        <f t="shared" si="71"/>
        <v>468559.32615427533</v>
      </c>
      <c r="T380" s="20">
        <f t="shared" si="75"/>
        <v>7279.18</v>
      </c>
      <c r="U380" s="15">
        <f t="shared" si="76"/>
        <v>6061.98</v>
      </c>
      <c r="V380" s="15">
        <f t="shared" si="78"/>
        <v>13341.16</v>
      </c>
      <c r="W380" s="13">
        <v>0</v>
      </c>
      <c r="X380" s="27">
        <f t="shared" si="77"/>
        <v>13341.16</v>
      </c>
    </row>
    <row r="381" spans="1:24">
      <c r="A381" t="s">
        <v>2107</v>
      </c>
      <c r="B381" t="s">
        <v>772</v>
      </c>
      <c r="C381" t="s">
        <v>763</v>
      </c>
      <c r="D381" s="2" t="str">
        <f t="shared" si="72"/>
        <v>M</v>
      </c>
      <c r="E381" t="s">
        <v>2108</v>
      </c>
      <c r="F381">
        <f>VLOOKUP($B381&amp;F$5,'Source - Attributes'!$J:$K,2,FALSE)</f>
        <v>1384</v>
      </c>
      <c r="G381">
        <f>VLOOKUP($B381&amp;G$5,'Source - Attributes'!$J:$K,2,FALSE)</f>
        <v>1384</v>
      </c>
      <c r="H381">
        <f>VLOOKUP($B381&amp;H$5,'Source - Attributes'!$J:$K,2,FALSE)</f>
        <v>0</v>
      </c>
      <c r="I381">
        <v>0</v>
      </c>
      <c r="J381">
        <f>VLOOKUP($B381&amp;J$5,'Source - Attributes'!$J:$K,2,FALSE)</f>
        <v>0</v>
      </c>
      <c r="K381">
        <f>VLOOKUP($B381&amp;K$5,'Source - Attributes'!$J:$K,2,FALSE)</f>
        <v>8.2200000000000006</v>
      </c>
      <c r="L381" s="20">
        <f t="shared" si="66"/>
        <v>1347131</v>
      </c>
      <c r="M381" s="15">
        <f t="shared" si="67"/>
        <v>3707.83</v>
      </c>
      <c r="N381" s="66" t="str">
        <f t="shared" si="68"/>
        <v>6040</v>
      </c>
      <c r="O381" s="26">
        <f t="shared" si="73"/>
        <v>0.6</v>
      </c>
      <c r="P381" s="30">
        <f t="shared" si="74"/>
        <v>0.4</v>
      </c>
      <c r="Q381" s="20">
        <f t="shared" si="69"/>
        <v>1171398.3153856883</v>
      </c>
      <c r="R381" s="15">
        <f t="shared" si="70"/>
        <v>702838.989231413</v>
      </c>
      <c r="S381" s="15">
        <f t="shared" si="71"/>
        <v>468559.32615427533</v>
      </c>
      <c r="T381" s="20">
        <f t="shared" si="75"/>
        <v>722.07</v>
      </c>
      <c r="U381" s="15">
        <f t="shared" si="76"/>
        <v>1038.76</v>
      </c>
      <c r="V381" s="15">
        <f t="shared" si="78"/>
        <v>1760.83</v>
      </c>
      <c r="W381" s="13">
        <v>0</v>
      </c>
      <c r="X381" s="27">
        <f t="shared" si="77"/>
        <v>1760.83</v>
      </c>
    </row>
    <row r="382" spans="1:24">
      <c r="A382" t="s">
        <v>2109</v>
      </c>
      <c r="B382" t="s">
        <v>774</v>
      </c>
      <c r="C382" t="s">
        <v>763</v>
      </c>
      <c r="D382" s="2" t="str">
        <f t="shared" si="72"/>
        <v>M</v>
      </c>
      <c r="E382" t="s">
        <v>2110</v>
      </c>
      <c r="F382">
        <f>VLOOKUP($B382&amp;F$5,'Source - Attributes'!$J:$K,2,FALSE)</f>
        <v>67</v>
      </c>
      <c r="G382">
        <f>VLOOKUP($B382&amp;G$5,'Source - Attributes'!$J:$K,2,FALSE)</f>
        <v>67</v>
      </c>
      <c r="H382">
        <f>VLOOKUP($B382&amp;H$5,'Source - Attributes'!$J:$K,2,FALSE)</f>
        <v>0</v>
      </c>
      <c r="I382">
        <v>0</v>
      </c>
      <c r="J382">
        <f>VLOOKUP($B382&amp;J$5,'Source - Attributes'!$J:$K,2,FALSE)</f>
        <v>0</v>
      </c>
      <c r="K382">
        <f>VLOOKUP($B382&amp;K$5,'Source - Attributes'!$J:$K,2,FALSE)</f>
        <v>0</v>
      </c>
      <c r="L382" s="20">
        <f t="shared" si="66"/>
        <v>1347131</v>
      </c>
      <c r="M382" s="15">
        <f t="shared" si="67"/>
        <v>3707.83</v>
      </c>
      <c r="N382" s="66" t="str">
        <f t="shared" si="68"/>
        <v>6040</v>
      </c>
      <c r="O382" s="26">
        <f t="shared" si="73"/>
        <v>0.6</v>
      </c>
      <c r="P382" s="30">
        <f t="shared" si="74"/>
        <v>0.4</v>
      </c>
      <c r="Q382" s="20">
        <f t="shared" si="69"/>
        <v>1171398.3153856883</v>
      </c>
      <c r="R382" s="15">
        <f t="shared" si="70"/>
        <v>702838.989231413</v>
      </c>
      <c r="S382" s="15">
        <f t="shared" si="71"/>
        <v>468559.32615427533</v>
      </c>
      <c r="T382" s="20">
        <f t="shared" si="75"/>
        <v>34.96</v>
      </c>
      <c r="U382" s="15">
        <f t="shared" si="76"/>
        <v>0</v>
      </c>
      <c r="V382" s="15">
        <f t="shared" si="78"/>
        <v>34.96</v>
      </c>
      <c r="W382" s="13">
        <v>0</v>
      </c>
      <c r="X382" s="27">
        <f t="shared" si="77"/>
        <v>34.96</v>
      </c>
    </row>
    <row r="383" spans="1:24">
      <c r="A383" t="s">
        <v>2111</v>
      </c>
      <c r="B383" t="s">
        <v>777</v>
      </c>
      <c r="C383" t="s">
        <v>763</v>
      </c>
      <c r="D383" s="2" t="str">
        <f t="shared" si="72"/>
        <v>M</v>
      </c>
      <c r="E383" t="s">
        <v>2112</v>
      </c>
      <c r="F383">
        <f>VLOOKUP($B383&amp;F$5,'Source - Attributes'!$J:$K,2,FALSE)</f>
        <v>5954</v>
      </c>
      <c r="G383">
        <f>VLOOKUP($B383&amp;G$5,'Source - Attributes'!$J:$K,2,FALSE)</f>
        <v>5954</v>
      </c>
      <c r="H383">
        <f>VLOOKUP($B383&amp;H$5,'Source - Attributes'!$J:$K,2,FALSE)</f>
        <v>0</v>
      </c>
      <c r="I383">
        <v>0</v>
      </c>
      <c r="J383">
        <f>VLOOKUP($B383&amp;J$5,'Source - Attributes'!$J:$K,2,FALSE)</f>
        <v>0</v>
      </c>
      <c r="K383">
        <f>VLOOKUP($B383&amp;K$5,'Source - Attributes'!$J:$K,2,FALSE)</f>
        <v>24.4</v>
      </c>
      <c r="L383" s="20">
        <f t="shared" si="66"/>
        <v>1347131</v>
      </c>
      <c r="M383" s="15">
        <f t="shared" si="67"/>
        <v>3707.83</v>
      </c>
      <c r="N383" s="66" t="str">
        <f t="shared" si="68"/>
        <v>6040</v>
      </c>
      <c r="O383" s="26">
        <f t="shared" si="73"/>
        <v>0.6</v>
      </c>
      <c r="P383" s="30">
        <f t="shared" si="74"/>
        <v>0.4</v>
      </c>
      <c r="Q383" s="20">
        <f t="shared" si="69"/>
        <v>1171398.3153856883</v>
      </c>
      <c r="R383" s="15">
        <f t="shared" si="70"/>
        <v>702838.989231413</v>
      </c>
      <c r="S383" s="15">
        <f t="shared" si="71"/>
        <v>468559.32615427533</v>
      </c>
      <c r="T383" s="20">
        <f t="shared" si="75"/>
        <v>3106.38</v>
      </c>
      <c r="U383" s="15">
        <f t="shared" si="76"/>
        <v>3083.43</v>
      </c>
      <c r="V383" s="15">
        <f t="shared" si="78"/>
        <v>6189.8099999999995</v>
      </c>
      <c r="W383" s="13">
        <v>0</v>
      </c>
      <c r="X383" s="27">
        <f t="shared" si="77"/>
        <v>6189.8099999999995</v>
      </c>
    </row>
    <row r="384" spans="1:24">
      <c r="A384" t="s">
        <v>2113</v>
      </c>
      <c r="B384" t="s">
        <v>779</v>
      </c>
      <c r="C384" t="s">
        <v>763</v>
      </c>
      <c r="D384" s="2" t="str">
        <f t="shared" si="72"/>
        <v>M</v>
      </c>
      <c r="E384" t="s">
        <v>2114</v>
      </c>
      <c r="F384">
        <f>VLOOKUP($B384&amp;F$5,'Source - Attributes'!$J:$K,2,FALSE)</f>
        <v>752</v>
      </c>
      <c r="G384">
        <f>VLOOKUP($B384&amp;G$5,'Source - Attributes'!$J:$K,2,FALSE)</f>
        <v>752</v>
      </c>
      <c r="H384">
        <f>VLOOKUP($B384&amp;H$5,'Source - Attributes'!$J:$K,2,FALSE)</f>
        <v>0</v>
      </c>
      <c r="I384">
        <v>0</v>
      </c>
      <c r="J384">
        <f>VLOOKUP($B384&amp;J$5,'Source - Attributes'!$J:$K,2,FALSE)</f>
        <v>0</v>
      </c>
      <c r="K384">
        <f>VLOOKUP($B384&amp;K$5,'Source - Attributes'!$J:$K,2,FALSE)</f>
        <v>3.8</v>
      </c>
      <c r="L384" s="20">
        <f t="shared" si="66"/>
        <v>1347131</v>
      </c>
      <c r="M384" s="15">
        <f t="shared" si="67"/>
        <v>3707.83</v>
      </c>
      <c r="N384" s="66" t="str">
        <f t="shared" si="68"/>
        <v>6040</v>
      </c>
      <c r="O384" s="26">
        <f t="shared" si="73"/>
        <v>0.6</v>
      </c>
      <c r="P384" s="30">
        <f t="shared" si="74"/>
        <v>0.4</v>
      </c>
      <c r="Q384" s="20">
        <f t="shared" si="69"/>
        <v>1171398.3153856883</v>
      </c>
      <c r="R384" s="15">
        <f t="shared" si="70"/>
        <v>702838.989231413</v>
      </c>
      <c r="S384" s="15">
        <f t="shared" si="71"/>
        <v>468559.32615427533</v>
      </c>
      <c r="T384" s="20">
        <f t="shared" si="75"/>
        <v>392.34</v>
      </c>
      <c r="U384" s="15">
        <f t="shared" si="76"/>
        <v>480.21</v>
      </c>
      <c r="V384" s="15">
        <f t="shared" si="78"/>
        <v>872.55</v>
      </c>
      <c r="W384" s="13">
        <v>0</v>
      </c>
      <c r="X384" s="27">
        <f t="shared" si="77"/>
        <v>872.55</v>
      </c>
    </row>
    <row r="385" spans="1:24">
      <c r="A385" t="s">
        <v>2115</v>
      </c>
      <c r="B385" t="s">
        <v>781</v>
      </c>
      <c r="C385" t="s">
        <v>763</v>
      </c>
      <c r="D385" s="2" t="str">
        <f t="shared" si="72"/>
        <v>M</v>
      </c>
      <c r="E385" t="s">
        <v>2116</v>
      </c>
      <c r="F385">
        <f>VLOOKUP($B385&amp;F$5,'Source - Attributes'!$J:$K,2,FALSE)</f>
        <v>1774</v>
      </c>
      <c r="G385">
        <f>VLOOKUP($B385&amp;G$5,'Source - Attributes'!$J:$K,2,FALSE)</f>
        <v>1774</v>
      </c>
      <c r="H385">
        <f>VLOOKUP($B385&amp;H$5,'Source - Attributes'!$J:$K,2,FALSE)</f>
        <v>0</v>
      </c>
      <c r="I385">
        <v>0</v>
      </c>
      <c r="J385">
        <f>VLOOKUP($B385&amp;J$5,'Source - Attributes'!$J:$K,2,FALSE)</f>
        <v>0</v>
      </c>
      <c r="K385">
        <f>VLOOKUP($B385&amp;K$5,'Source - Attributes'!$J:$K,2,FALSE)</f>
        <v>10.45</v>
      </c>
      <c r="L385" s="20">
        <f t="shared" si="66"/>
        <v>1347131</v>
      </c>
      <c r="M385" s="15">
        <f t="shared" si="67"/>
        <v>3707.83</v>
      </c>
      <c r="N385" s="66" t="str">
        <f t="shared" si="68"/>
        <v>6040</v>
      </c>
      <c r="O385" s="26">
        <f t="shared" si="73"/>
        <v>0.6</v>
      </c>
      <c r="P385" s="30">
        <f t="shared" si="74"/>
        <v>0.4</v>
      </c>
      <c r="Q385" s="20">
        <f t="shared" si="69"/>
        <v>1171398.3153856883</v>
      </c>
      <c r="R385" s="15">
        <f t="shared" si="70"/>
        <v>702838.989231413</v>
      </c>
      <c r="S385" s="15">
        <f t="shared" si="71"/>
        <v>468559.32615427533</v>
      </c>
      <c r="T385" s="20">
        <f t="shared" si="75"/>
        <v>925.55</v>
      </c>
      <c r="U385" s="15">
        <f t="shared" si="76"/>
        <v>1320.57</v>
      </c>
      <c r="V385" s="15">
        <f t="shared" si="78"/>
        <v>2246.12</v>
      </c>
      <c r="W385" s="13">
        <v>0</v>
      </c>
      <c r="X385" s="27">
        <f t="shared" si="77"/>
        <v>2246.12</v>
      </c>
    </row>
    <row r="386" spans="1:24">
      <c r="A386" t="s">
        <v>2119</v>
      </c>
      <c r="B386" t="s">
        <v>785</v>
      </c>
      <c r="C386" t="s">
        <v>763</v>
      </c>
      <c r="D386" s="2" t="str">
        <f t="shared" si="72"/>
        <v>M</v>
      </c>
      <c r="E386" t="s">
        <v>2120</v>
      </c>
      <c r="F386">
        <f>VLOOKUP($B386&amp;F$5,'Source - Attributes'!$J:$K,2,FALSE)</f>
        <v>655</v>
      </c>
      <c r="G386">
        <f>VLOOKUP($B386&amp;G$5,'Source - Attributes'!$J:$K,2,FALSE)</f>
        <v>655</v>
      </c>
      <c r="H386">
        <f>VLOOKUP($B386&amp;H$5,'Source - Attributes'!$J:$K,2,FALSE)</f>
        <v>0</v>
      </c>
      <c r="I386">
        <v>0</v>
      </c>
      <c r="J386">
        <f>VLOOKUP($B386&amp;J$5,'Source - Attributes'!$J:$K,2,FALSE)</f>
        <v>0</v>
      </c>
      <c r="K386">
        <f>VLOOKUP($B386&amp;K$5,'Source - Attributes'!$J:$K,2,FALSE)</f>
        <v>5.56</v>
      </c>
      <c r="L386" s="20">
        <f t="shared" si="66"/>
        <v>1347131</v>
      </c>
      <c r="M386" s="15">
        <f t="shared" si="67"/>
        <v>3707.83</v>
      </c>
      <c r="N386" s="66" t="str">
        <f t="shared" si="68"/>
        <v>6040</v>
      </c>
      <c r="O386" s="26">
        <f t="shared" si="73"/>
        <v>0.6</v>
      </c>
      <c r="P386" s="30">
        <f t="shared" si="74"/>
        <v>0.4</v>
      </c>
      <c r="Q386" s="20">
        <f t="shared" si="69"/>
        <v>1171398.3153856883</v>
      </c>
      <c r="R386" s="15">
        <f t="shared" si="70"/>
        <v>702838.989231413</v>
      </c>
      <c r="S386" s="15">
        <f t="shared" si="71"/>
        <v>468559.32615427533</v>
      </c>
      <c r="T386" s="20">
        <f t="shared" si="75"/>
        <v>341.73</v>
      </c>
      <c r="U386" s="15">
        <f t="shared" si="76"/>
        <v>702.62</v>
      </c>
      <c r="V386" s="15">
        <f t="shared" si="78"/>
        <v>1044.3499999999999</v>
      </c>
      <c r="W386" s="13">
        <v>0</v>
      </c>
      <c r="X386" s="27">
        <f t="shared" si="77"/>
        <v>1044.3499999999999</v>
      </c>
    </row>
    <row r="387" spans="1:24">
      <c r="A387" t="s">
        <v>2121</v>
      </c>
      <c r="B387" t="s">
        <v>787</v>
      </c>
      <c r="C387" t="s">
        <v>763</v>
      </c>
      <c r="D387" s="2" t="str">
        <f t="shared" si="72"/>
        <v>M</v>
      </c>
      <c r="E387" t="s">
        <v>2122</v>
      </c>
      <c r="F387">
        <f>VLOOKUP($B387&amp;F$5,'Source - Attributes'!$J:$K,2,FALSE)</f>
        <v>1490</v>
      </c>
      <c r="G387">
        <f>VLOOKUP($B387&amp;G$5,'Source - Attributes'!$J:$K,2,FALSE)</f>
        <v>1490</v>
      </c>
      <c r="H387">
        <f>VLOOKUP($B387&amp;H$5,'Source - Attributes'!$J:$K,2,FALSE)</f>
        <v>0</v>
      </c>
      <c r="I387">
        <v>0</v>
      </c>
      <c r="J387">
        <f>VLOOKUP($B387&amp;J$5,'Source - Attributes'!$J:$K,2,FALSE)</f>
        <v>0</v>
      </c>
      <c r="K387">
        <f>VLOOKUP($B387&amp;K$5,'Source - Attributes'!$J:$K,2,FALSE)</f>
        <v>2.87</v>
      </c>
      <c r="L387" s="20">
        <f t="shared" si="66"/>
        <v>1347131</v>
      </c>
      <c r="M387" s="15">
        <f t="shared" si="67"/>
        <v>3707.83</v>
      </c>
      <c r="N387" s="66" t="str">
        <f t="shared" si="68"/>
        <v>6040</v>
      </c>
      <c r="O387" s="26">
        <f t="shared" si="73"/>
        <v>0.6</v>
      </c>
      <c r="P387" s="30">
        <f t="shared" si="74"/>
        <v>0.4</v>
      </c>
      <c r="Q387" s="20">
        <f t="shared" si="69"/>
        <v>1171398.3153856883</v>
      </c>
      <c r="R387" s="15">
        <f t="shared" si="70"/>
        <v>702838.989231413</v>
      </c>
      <c r="S387" s="15">
        <f t="shared" si="71"/>
        <v>468559.32615427533</v>
      </c>
      <c r="T387" s="20">
        <f t="shared" si="75"/>
        <v>777.38</v>
      </c>
      <c r="U387" s="15">
        <f t="shared" si="76"/>
        <v>362.68</v>
      </c>
      <c r="V387" s="15">
        <f t="shared" si="78"/>
        <v>1140.06</v>
      </c>
      <c r="W387" s="13">
        <v>0</v>
      </c>
      <c r="X387" s="27">
        <f t="shared" si="77"/>
        <v>1140.06</v>
      </c>
    </row>
    <row r="388" spans="1:24">
      <c r="A388" t="s">
        <v>2123</v>
      </c>
      <c r="B388" t="s">
        <v>789</v>
      </c>
      <c r="C388" t="s">
        <v>763</v>
      </c>
      <c r="D388" s="2" t="str">
        <f t="shared" si="72"/>
        <v>M</v>
      </c>
      <c r="E388" t="s">
        <v>2124</v>
      </c>
      <c r="F388">
        <f>VLOOKUP($B388&amp;F$5,'Source - Attributes'!$J:$K,2,FALSE)</f>
        <v>430</v>
      </c>
      <c r="G388">
        <f>VLOOKUP($B388&amp;G$5,'Source - Attributes'!$J:$K,2,FALSE)</f>
        <v>430</v>
      </c>
      <c r="H388">
        <f>VLOOKUP($B388&amp;H$5,'Source - Attributes'!$J:$K,2,FALSE)</f>
        <v>0</v>
      </c>
      <c r="I388">
        <v>0</v>
      </c>
      <c r="J388">
        <f>VLOOKUP($B388&amp;J$5,'Source - Attributes'!$J:$K,2,FALSE)</f>
        <v>0</v>
      </c>
      <c r="K388">
        <f>VLOOKUP($B388&amp;K$5,'Source - Attributes'!$J:$K,2,FALSE)</f>
        <v>3.84</v>
      </c>
      <c r="L388" s="20">
        <f t="shared" si="66"/>
        <v>1347131</v>
      </c>
      <c r="M388" s="15">
        <f t="shared" si="67"/>
        <v>3707.83</v>
      </c>
      <c r="N388" s="66" t="str">
        <f t="shared" si="68"/>
        <v>6040</v>
      </c>
      <c r="O388" s="26">
        <f t="shared" si="73"/>
        <v>0.6</v>
      </c>
      <c r="P388" s="30">
        <f t="shared" si="74"/>
        <v>0.4</v>
      </c>
      <c r="Q388" s="20">
        <f t="shared" si="69"/>
        <v>1171398.3153856883</v>
      </c>
      <c r="R388" s="15">
        <f t="shared" si="70"/>
        <v>702838.989231413</v>
      </c>
      <c r="S388" s="15">
        <f t="shared" si="71"/>
        <v>468559.32615427533</v>
      </c>
      <c r="T388" s="20">
        <f t="shared" si="75"/>
        <v>224.34</v>
      </c>
      <c r="U388" s="15">
        <f t="shared" si="76"/>
        <v>485.26</v>
      </c>
      <c r="V388" s="15">
        <f t="shared" si="78"/>
        <v>709.6</v>
      </c>
      <c r="W388" s="13">
        <v>0</v>
      </c>
      <c r="X388" s="27">
        <f t="shared" si="77"/>
        <v>709.6</v>
      </c>
    </row>
    <row r="389" spans="1:24">
      <c r="A389" t="s">
        <v>2125</v>
      </c>
      <c r="B389" t="s">
        <v>791</v>
      </c>
      <c r="C389" t="s">
        <v>763</v>
      </c>
      <c r="D389" s="2" t="str">
        <f t="shared" si="72"/>
        <v>M</v>
      </c>
      <c r="E389" t="s">
        <v>2126</v>
      </c>
      <c r="F389">
        <f>VLOOKUP($B389&amp;F$5,'Source - Attributes'!$J:$K,2,FALSE)</f>
        <v>215</v>
      </c>
      <c r="G389">
        <f>VLOOKUP($B389&amp;G$5,'Source - Attributes'!$J:$K,2,FALSE)</f>
        <v>215</v>
      </c>
      <c r="H389">
        <f>VLOOKUP($B389&amp;H$5,'Source - Attributes'!$J:$K,2,FALSE)</f>
        <v>0</v>
      </c>
      <c r="I389">
        <v>0</v>
      </c>
      <c r="J389">
        <f>VLOOKUP($B389&amp;J$5,'Source - Attributes'!$J:$K,2,FALSE)</f>
        <v>0</v>
      </c>
      <c r="K389">
        <f>VLOOKUP($B389&amp;K$5,'Source - Attributes'!$J:$K,2,FALSE)</f>
        <v>1.69</v>
      </c>
      <c r="L389" s="20">
        <f t="shared" si="66"/>
        <v>1347131</v>
      </c>
      <c r="M389" s="15">
        <f t="shared" si="67"/>
        <v>3707.83</v>
      </c>
      <c r="N389" s="66" t="str">
        <f t="shared" si="68"/>
        <v>6040</v>
      </c>
      <c r="O389" s="26">
        <f t="shared" si="73"/>
        <v>0.6</v>
      </c>
      <c r="P389" s="30">
        <f t="shared" si="74"/>
        <v>0.4</v>
      </c>
      <c r="Q389" s="20">
        <f t="shared" si="69"/>
        <v>1171398.3153856883</v>
      </c>
      <c r="R389" s="15">
        <f t="shared" si="70"/>
        <v>702838.989231413</v>
      </c>
      <c r="S389" s="15">
        <f t="shared" si="71"/>
        <v>468559.32615427533</v>
      </c>
      <c r="T389" s="20">
        <f t="shared" si="75"/>
        <v>112.17</v>
      </c>
      <c r="U389" s="15">
        <f t="shared" si="76"/>
        <v>213.57</v>
      </c>
      <c r="V389" s="15">
        <f t="shared" si="78"/>
        <v>325.74</v>
      </c>
      <c r="W389" s="13">
        <v>0</v>
      </c>
      <c r="X389" s="27">
        <f t="shared" si="77"/>
        <v>325.74</v>
      </c>
    </row>
    <row r="390" spans="1:24">
      <c r="A390" t="s">
        <v>2129</v>
      </c>
      <c r="B390" t="s">
        <v>795</v>
      </c>
      <c r="C390" t="s">
        <v>763</v>
      </c>
      <c r="D390" s="2" t="str">
        <f t="shared" si="72"/>
        <v>U</v>
      </c>
      <c r="E390" t="s">
        <v>2131</v>
      </c>
      <c r="F390">
        <f>VLOOKUP($B390&amp;F$5,'Source - Attributes'!$J:$K,2,FALSE)</f>
        <v>324565</v>
      </c>
      <c r="G390">
        <f>VLOOKUP($B390&amp;G$5,'Source - Attributes'!$J:$K,2,FALSE)</f>
        <v>691032</v>
      </c>
      <c r="H390">
        <f>VLOOKUP($B390&amp;H$5,'Source - Attributes'!$J:$K,2,FALSE)</f>
        <v>887642</v>
      </c>
      <c r="I390">
        <v>0</v>
      </c>
      <c r="J390">
        <f>VLOOKUP($B390&amp;J$5,'Source - Attributes'!$J:$K,2,FALSE)</f>
        <v>0</v>
      </c>
      <c r="K390">
        <f>VLOOKUP($B390&amp;K$5,'Source - Attributes'!$J:$K,2,FALSE)</f>
        <v>1287.1400000000001</v>
      </c>
      <c r="L390" s="20">
        <f t="shared" ref="L390:L453" si="79">SUMIFS(G:G,C:C,C390)+SUMIFS(I:I,C:C,C390)</f>
        <v>1347131</v>
      </c>
      <c r="M390" s="15">
        <f t="shared" ref="M390:M453" si="80">SUMIFS(K:K,C:C,C390)</f>
        <v>3707.83</v>
      </c>
      <c r="N390" s="66" t="str">
        <f t="shared" ref="N390:N453" si="81">IF(L390&gt;49999,"6040","2080")</f>
        <v>6040</v>
      </c>
      <c r="O390" s="26">
        <f t="shared" si="73"/>
        <v>0.6</v>
      </c>
      <c r="P390" s="30">
        <f t="shared" si="74"/>
        <v>0.4</v>
      </c>
      <c r="Q390" s="20">
        <f t="shared" ref="Q390:Q453" si="82">IF(D390="C",J390/$J$4*$B$1,Q389)</f>
        <v>1171398.3153856883</v>
      </c>
      <c r="R390" s="15">
        <f t="shared" ref="R390:R453" si="83">Q390*O390</f>
        <v>702838.989231413</v>
      </c>
      <c r="S390" s="15">
        <f t="shared" ref="S390:S453" si="84">+Q390*P390</f>
        <v>468559.32615427533</v>
      </c>
      <c r="T390" s="20">
        <f t="shared" si="75"/>
        <v>360532.3</v>
      </c>
      <c r="U390" s="15">
        <f t="shared" si="76"/>
        <v>162656.18</v>
      </c>
      <c r="V390" s="15">
        <f t="shared" si="78"/>
        <v>523188.47999999998</v>
      </c>
      <c r="W390" s="13">
        <v>0</v>
      </c>
      <c r="X390" s="27">
        <f t="shared" si="77"/>
        <v>523188.47999999998</v>
      </c>
    </row>
    <row r="391" spans="1:24">
      <c r="A391" t="s">
        <v>2132</v>
      </c>
      <c r="B391" t="s">
        <v>798</v>
      </c>
      <c r="C391" t="s">
        <v>799</v>
      </c>
      <c r="D391" s="2" t="str">
        <f t="shared" ref="D391:D454" si="85">LEFT(E391,1)</f>
        <v>C</v>
      </c>
      <c r="E391" t="s">
        <v>2133</v>
      </c>
      <c r="F391">
        <f>VLOOKUP($B391&amp;F$5,'Source - Attributes'!$J:$K,2,FALSE)</f>
        <v>26106</v>
      </c>
      <c r="G391">
        <f>VLOOKUP($B391&amp;G$5,'Source - Attributes'!$J:$K,2,FALSE)</f>
        <v>26106</v>
      </c>
      <c r="H391">
        <f>VLOOKUP($B391&amp;H$5,'Source - Attributes'!$J:$K,2,FALSE)</f>
        <v>0</v>
      </c>
      <c r="I391">
        <v>0</v>
      </c>
      <c r="J391">
        <f>VLOOKUP($B391&amp;J$5,'Source - Attributes'!$J:$K,2,FALSE)</f>
        <v>31195</v>
      </c>
      <c r="K391">
        <f>VLOOKUP($B391&amp;K$5,'Source - Attributes'!$J:$K,2,FALSE)</f>
        <v>909.05</v>
      </c>
      <c r="L391" s="20">
        <f t="shared" si="79"/>
        <v>46095</v>
      </c>
      <c r="M391" s="15">
        <f t="shared" si="80"/>
        <v>1047.28</v>
      </c>
      <c r="N391" s="66" t="str">
        <f t="shared" si="81"/>
        <v>2080</v>
      </c>
      <c r="O391" s="26">
        <f t="shared" ref="O391:O454" si="86">LEFT(N391,2)/100</f>
        <v>0.2</v>
      </c>
      <c r="P391" s="30">
        <f t="shared" ref="P391:P454" si="87">RIGHT(N391,2)/100</f>
        <v>0.8</v>
      </c>
      <c r="Q391" s="20">
        <f t="shared" si="82"/>
        <v>53377.13110864882</v>
      </c>
      <c r="R391" s="15">
        <f t="shared" si="83"/>
        <v>10675.426221729766</v>
      </c>
      <c r="S391" s="15">
        <f t="shared" si="84"/>
        <v>42701.704886919062</v>
      </c>
      <c r="T391" s="20">
        <f t="shared" ref="T391:T454" si="88">ROUND(+R391*(G391+I391)/L391,2)</f>
        <v>6046.05</v>
      </c>
      <c r="U391" s="15">
        <f t="shared" ref="U391:U454" si="89">ROUND(+S391*K391/M391,2)</f>
        <v>37065.53</v>
      </c>
      <c r="V391" s="15">
        <f t="shared" si="78"/>
        <v>43111.58</v>
      </c>
      <c r="W391" s="13">
        <v>0</v>
      </c>
      <c r="X391" s="27">
        <f t="shared" ref="X391:X454" si="90">+V391+W391</f>
        <v>43111.58</v>
      </c>
    </row>
    <row r="392" spans="1:24">
      <c r="A392" t="s">
        <v>2134</v>
      </c>
      <c r="B392" t="s">
        <v>800</v>
      </c>
      <c r="C392" t="s">
        <v>799</v>
      </c>
      <c r="D392" s="2" t="str">
        <f t="shared" si="85"/>
        <v>M</v>
      </c>
      <c r="E392" t="s">
        <v>2135</v>
      </c>
      <c r="F392">
        <f>VLOOKUP($B392&amp;F$5,'Source - Attributes'!$J:$K,2,FALSE)</f>
        <v>10214</v>
      </c>
      <c r="G392">
        <f>VLOOKUP($B392&amp;G$5,'Source - Attributes'!$J:$K,2,FALSE)</f>
        <v>10214</v>
      </c>
      <c r="H392">
        <f>VLOOKUP($B392&amp;H$5,'Source - Attributes'!$J:$K,2,FALSE)</f>
        <v>0</v>
      </c>
      <c r="I392">
        <v>0</v>
      </c>
      <c r="J392">
        <f>VLOOKUP($B392&amp;J$5,'Source - Attributes'!$J:$K,2,FALSE)</f>
        <v>0</v>
      </c>
      <c r="K392">
        <f>VLOOKUP($B392&amp;K$5,'Source - Attributes'!$J:$K,2,FALSE)</f>
        <v>61.65</v>
      </c>
      <c r="L392" s="20">
        <f t="shared" si="79"/>
        <v>46095</v>
      </c>
      <c r="M392" s="15">
        <f t="shared" si="80"/>
        <v>1047.28</v>
      </c>
      <c r="N392" s="66" t="str">
        <f t="shared" si="81"/>
        <v>2080</v>
      </c>
      <c r="O392" s="26">
        <f t="shared" si="86"/>
        <v>0.2</v>
      </c>
      <c r="P392" s="30">
        <f t="shared" si="87"/>
        <v>0.8</v>
      </c>
      <c r="Q392" s="20">
        <f t="shared" si="82"/>
        <v>53377.13110864882</v>
      </c>
      <c r="R392" s="15">
        <f t="shared" si="83"/>
        <v>10675.426221729766</v>
      </c>
      <c r="S392" s="15">
        <f t="shared" si="84"/>
        <v>42701.704886919062</v>
      </c>
      <c r="T392" s="20">
        <f t="shared" si="88"/>
        <v>2365.52</v>
      </c>
      <c r="U392" s="15">
        <f t="shared" si="89"/>
        <v>2513.71</v>
      </c>
      <c r="V392" s="15">
        <f t="shared" si="78"/>
        <v>4879.2299999999996</v>
      </c>
      <c r="W392" s="13">
        <v>0</v>
      </c>
      <c r="X392" s="27">
        <f t="shared" si="90"/>
        <v>4879.2299999999996</v>
      </c>
    </row>
    <row r="393" spans="1:24">
      <c r="A393" t="s">
        <v>2136</v>
      </c>
      <c r="B393" t="s">
        <v>802</v>
      </c>
      <c r="C393" t="s">
        <v>799</v>
      </c>
      <c r="D393" s="2" t="str">
        <f t="shared" si="85"/>
        <v>M</v>
      </c>
      <c r="E393" t="s">
        <v>2137</v>
      </c>
      <c r="F393">
        <f>VLOOKUP($B393&amp;F$5,'Source - Attributes'!$J:$K,2,FALSE)</f>
        <v>1777</v>
      </c>
      <c r="G393">
        <f>VLOOKUP($B393&amp;G$5,'Source - Attributes'!$J:$K,2,FALSE)</f>
        <v>1777</v>
      </c>
      <c r="H393">
        <f>VLOOKUP($B393&amp;H$5,'Source - Attributes'!$J:$K,2,FALSE)</f>
        <v>0</v>
      </c>
      <c r="I393">
        <v>0</v>
      </c>
      <c r="J393">
        <f>VLOOKUP($B393&amp;J$5,'Source - Attributes'!$J:$K,2,FALSE)</f>
        <v>0</v>
      </c>
      <c r="K393">
        <f>VLOOKUP($B393&amp;K$5,'Source - Attributes'!$J:$K,2,FALSE)</f>
        <v>11.97</v>
      </c>
      <c r="L393" s="20">
        <f t="shared" si="79"/>
        <v>46095</v>
      </c>
      <c r="M393" s="15">
        <f t="shared" si="80"/>
        <v>1047.28</v>
      </c>
      <c r="N393" s="66" t="str">
        <f t="shared" si="81"/>
        <v>2080</v>
      </c>
      <c r="O393" s="26">
        <f t="shared" si="86"/>
        <v>0.2</v>
      </c>
      <c r="P393" s="30">
        <f t="shared" si="87"/>
        <v>0.8</v>
      </c>
      <c r="Q393" s="20">
        <f t="shared" si="82"/>
        <v>53377.13110864882</v>
      </c>
      <c r="R393" s="15">
        <f t="shared" si="83"/>
        <v>10675.426221729766</v>
      </c>
      <c r="S393" s="15">
        <f t="shared" si="84"/>
        <v>42701.704886919062</v>
      </c>
      <c r="T393" s="20">
        <f t="shared" si="88"/>
        <v>411.55</v>
      </c>
      <c r="U393" s="15">
        <f t="shared" si="89"/>
        <v>488.06</v>
      </c>
      <c r="V393" s="15">
        <f t="shared" si="78"/>
        <v>899.61</v>
      </c>
      <c r="W393" s="13">
        <v>0</v>
      </c>
      <c r="X393" s="27">
        <f t="shared" si="90"/>
        <v>899.61</v>
      </c>
    </row>
    <row r="394" spans="1:24">
      <c r="A394" t="s">
        <v>2138</v>
      </c>
      <c r="B394" t="s">
        <v>804</v>
      </c>
      <c r="C394" t="s">
        <v>799</v>
      </c>
      <c r="D394" s="2" t="str">
        <f t="shared" si="85"/>
        <v>M</v>
      </c>
      <c r="E394" t="s">
        <v>2139</v>
      </c>
      <c r="F394">
        <f>VLOOKUP($B394&amp;F$5,'Source - Attributes'!$J:$K,2,FALSE)</f>
        <v>1698</v>
      </c>
      <c r="G394">
        <f>VLOOKUP($B394&amp;G$5,'Source - Attributes'!$J:$K,2,FALSE)</f>
        <v>1698</v>
      </c>
      <c r="H394">
        <f>VLOOKUP($B394&amp;H$5,'Source - Attributes'!$J:$K,2,FALSE)</f>
        <v>0</v>
      </c>
      <c r="I394">
        <v>0</v>
      </c>
      <c r="J394">
        <f>VLOOKUP($B394&amp;J$5,'Source - Attributes'!$J:$K,2,FALSE)</f>
        <v>0</v>
      </c>
      <c r="K394">
        <f>VLOOKUP($B394&amp;K$5,'Source - Attributes'!$J:$K,2,FALSE)</f>
        <v>14.73</v>
      </c>
      <c r="L394" s="20">
        <f t="shared" si="79"/>
        <v>46095</v>
      </c>
      <c r="M394" s="15">
        <f t="shared" si="80"/>
        <v>1047.28</v>
      </c>
      <c r="N394" s="66" t="str">
        <f t="shared" si="81"/>
        <v>2080</v>
      </c>
      <c r="O394" s="26">
        <f t="shared" si="86"/>
        <v>0.2</v>
      </c>
      <c r="P394" s="30">
        <f t="shared" si="87"/>
        <v>0.8</v>
      </c>
      <c r="Q394" s="20">
        <f t="shared" si="82"/>
        <v>53377.13110864882</v>
      </c>
      <c r="R394" s="15">
        <f t="shared" si="83"/>
        <v>10675.426221729766</v>
      </c>
      <c r="S394" s="15">
        <f t="shared" si="84"/>
        <v>42701.704886919062</v>
      </c>
      <c r="T394" s="20">
        <f t="shared" si="88"/>
        <v>393.25</v>
      </c>
      <c r="U394" s="15">
        <f t="shared" si="89"/>
        <v>600.6</v>
      </c>
      <c r="V394" s="15">
        <f t="shared" ref="V394:V457" si="91">+T394+U394</f>
        <v>993.85</v>
      </c>
      <c r="W394" s="13">
        <v>0</v>
      </c>
      <c r="X394" s="27">
        <f t="shared" si="90"/>
        <v>993.85</v>
      </c>
    </row>
    <row r="395" spans="1:24">
      <c r="A395" t="s">
        <v>2140</v>
      </c>
      <c r="B395" t="s">
        <v>806</v>
      </c>
      <c r="C395" t="s">
        <v>799</v>
      </c>
      <c r="D395" s="2" t="str">
        <f t="shared" si="85"/>
        <v>M</v>
      </c>
      <c r="E395" t="s">
        <v>2141</v>
      </c>
      <c r="F395">
        <f>VLOOKUP($B395&amp;F$5,'Source - Attributes'!$J:$K,2,FALSE)</f>
        <v>4696</v>
      </c>
      <c r="G395">
        <f>VLOOKUP($B395&amp;G$5,'Source - Attributes'!$J:$K,2,FALSE)</f>
        <v>4696</v>
      </c>
      <c r="H395">
        <f>VLOOKUP($B395&amp;H$5,'Source - Attributes'!$J:$K,2,FALSE)</f>
        <v>0</v>
      </c>
      <c r="I395">
        <v>0</v>
      </c>
      <c r="J395">
        <f>VLOOKUP($B395&amp;J$5,'Source - Attributes'!$J:$K,2,FALSE)</f>
        <v>0</v>
      </c>
      <c r="K395">
        <f>VLOOKUP($B395&amp;K$5,'Source - Attributes'!$J:$K,2,FALSE)</f>
        <v>28.62</v>
      </c>
      <c r="L395" s="20">
        <f t="shared" si="79"/>
        <v>46095</v>
      </c>
      <c r="M395" s="15">
        <f t="shared" si="80"/>
        <v>1047.28</v>
      </c>
      <c r="N395" s="66" t="str">
        <f t="shared" si="81"/>
        <v>2080</v>
      </c>
      <c r="O395" s="26">
        <f t="shared" si="86"/>
        <v>0.2</v>
      </c>
      <c r="P395" s="30">
        <f t="shared" si="87"/>
        <v>0.8</v>
      </c>
      <c r="Q395" s="20">
        <f t="shared" si="82"/>
        <v>53377.13110864882</v>
      </c>
      <c r="R395" s="15">
        <f t="shared" si="83"/>
        <v>10675.426221729766</v>
      </c>
      <c r="S395" s="15">
        <f t="shared" si="84"/>
        <v>42701.704886919062</v>
      </c>
      <c r="T395" s="20">
        <f t="shared" si="88"/>
        <v>1087.58</v>
      </c>
      <c r="U395" s="15">
        <f t="shared" si="89"/>
        <v>1166.95</v>
      </c>
      <c r="V395" s="15">
        <f t="shared" si="91"/>
        <v>2254.5299999999997</v>
      </c>
      <c r="W395" s="13">
        <v>0</v>
      </c>
      <c r="X395" s="27">
        <f t="shared" si="90"/>
        <v>2254.5299999999997</v>
      </c>
    </row>
    <row r="396" spans="1:24">
      <c r="A396" t="s">
        <v>2142</v>
      </c>
      <c r="B396" t="s">
        <v>808</v>
      </c>
      <c r="C396" t="s">
        <v>799</v>
      </c>
      <c r="D396" s="2" t="str">
        <f t="shared" si="85"/>
        <v>M</v>
      </c>
      <c r="E396" t="s">
        <v>2143</v>
      </c>
      <c r="F396">
        <f>VLOOKUP($B396&amp;F$5,'Source - Attributes'!$J:$K,2,FALSE)</f>
        <v>1129</v>
      </c>
      <c r="G396">
        <f>VLOOKUP($B396&amp;G$5,'Source - Attributes'!$J:$K,2,FALSE)</f>
        <v>1129</v>
      </c>
      <c r="H396">
        <f>VLOOKUP($B396&amp;H$5,'Source - Attributes'!$J:$K,2,FALSE)</f>
        <v>0</v>
      </c>
      <c r="I396">
        <v>0</v>
      </c>
      <c r="J396">
        <f>VLOOKUP($B396&amp;J$5,'Source - Attributes'!$J:$K,2,FALSE)</f>
        <v>0</v>
      </c>
      <c r="K396">
        <f>VLOOKUP($B396&amp;K$5,'Source - Attributes'!$J:$K,2,FALSE)</f>
        <v>16.21</v>
      </c>
      <c r="L396" s="20">
        <f t="shared" si="79"/>
        <v>46095</v>
      </c>
      <c r="M396" s="15">
        <f t="shared" si="80"/>
        <v>1047.28</v>
      </c>
      <c r="N396" s="66" t="str">
        <f t="shared" si="81"/>
        <v>2080</v>
      </c>
      <c r="O396" s="26">
        <f t="shared" si="86"/>
        <v>0.2</v>
      </c>
      <c r="P396" s="30">
        <f t="shared" si="87"/>
        <v>0.8</v>
      </c>
      <c r="Q396" s="20">
        <f t="shared" si="82"/>
        <v>53377.13110864882</v>
      </c>
      <c r="R396" s="15">
        <f t="shared" si="83"/>
        <v>10675.426221729766</v>
      </c>
      <c r="S396" s="15">
        <f t="shared" si="84"/>
        <v>42701.704886919062</v>
      </c>
      <c r="T396" s="20">
        <f t="shared" si="88"/>
        <v>261.47000000000003</v>
      </c>
      <c r="U396" s="15">
        <f t="shared" si="89"/>
        <v>660.95</v>
      </c>
      <c r="V396" s="15">
        <f t="shared" si="91"/>
        <v>922.42000000000007</v>
      </c>
      <c r="W396" s="13">
        <v>0</v>
      </c>
      <c r="X396" s="27">
        <f t="shared" si="90"/>
        <v>922.42000000000007</v>
      </c>
    </row>
    <row r="397" spans="1:24">
      <c r="A397" t="s">
        <v>2144</v>
      </c>
      <c r="B397" t="s">
        <v>810</v>
      </c>
      <c r="C397" t="s">
        <v>799</v>
      </c>
      <c r="D397" s="2" t="str">
        <f t="shared" si="85"/>
        <v>M</v>
      </c>
      <c r="E397" t="s">
        <v>2145</v>
      </c>
      <c r="F397">
        <f>VLOOKUP($B397&amp;F$5,'Source - Attributes'!$J:$K,2,FALSE)</f>
        <v>475</v>
      </c>
      <c r="G397">
        <f>VLOOKUP($B397&amp;G$5,'Source - Attributes'!$J:$K,2,FALSE)</f>
        <v>475</v>
      </c>
      <c r="H397">
        <f>VLOOKUP($B397&amp;H$5,'Source - Attributes'!$J:$K,2,FALSE)</f>
        <v>0</v>
      </c>
      <c r="I397">
        <v>0</v>
      </c>
      <c r="J397">
        <f>VLOOKUP($B397&amp;J$5,'Source - Attributes'!$J:$K,2,FALSE)</f>
        <v>0</v>
      </c>
      <c r="K397">
        <f>VLOOKUP($B397&amp;K$5,'Source - Attributes'!$J:$K,2,FALSE)</f>
        <v>5.05</v>
      </c>
      <c r="L397" s="20">
        <f t="shared" si="79"/>
        <v>46095</v>
      </c>
      <c r="M397" s="15">
        <f t="shared" si="80"/>
        <v>1047.28</v>
      </c>
      <c r="N397" s="66" t="str">
        <f t="shared" si="81"/>
        <v>2080</v>
      </c>
      <c r="O397" s="26">
        <f t="shared" si="86"/>
        <v>0.2</v>
      </c>
      <c r="P397" s="30">
        <f t="shared" si="87"/>
        <v>0.8</v>
      </c>
      <c r="Q397" s="20">
        <f t="shared" si="82"/>
        <v>53377.13110864882</v>
      </c>
      <c r="R397" s="15">
        <f t="shared" si="83"/>
        <v>10675.426221729766</v>
      </c>
      <c r="S397" s="15">
        <f t="shared" si="84"/>
        <v>42701.704886919062</v>
      </c>
      <c r="T397" s="20">
        <f t="shared" si="88"/>
        <v>110.01</v>
      </c>
      <c r="U397" s="15">
        <f t="shared" si="89"/>
        <v>205.91</v>
      </c>
      <c r="V397" s="15">
        <f t="shared" si="91"/>
        <v>315.92</v>
      </c>
      <c r="W397" s="13">
        <v>0</v>
      </c>
      <c r="X397" s="27">
        <f t="shared" si="90"/>
        <v>315.92</v>
      </c>
    </row>
    <row r="398" spans="1:24">
      <c r="A398" t="s">
        <v>2146</v>
      </c>
      <c r="B398" t="s">
        <v>812</v>
      </c>
      <c r="C398" t="s">
        <v>813</v>
      </c>
      <c r="D398" s="2" t="str">
        <f t="shared" si="85"/>
        <v>C</v>
      </c>
      <c r="E398" t="s">
        <v>2147</v>
      </c>
      <c r="F398">
        <f>VLOOKUP($B398&amp;F$5,'Source - Attributes'!$J:$K,2,FALSE)</f>
        <v>6368</v>
      </c>
      <c r="G398">
        <f>VLOOKUP($B398&amp;G$5,'Source - Attributes'!$J:$K,2,FALSE)</f>
        <v>6368</v>
      </c>
      <c r="H398">
        <f>VLOOKUP($B398&amp;H$5,'Source - Attributes'!$J:$K,2,FALSE)</f>
        <v>0</v>
      </c>
      <c r="I398">
        <v>0</v>
      </c>
      <c r="J398">
        <f>VLOOKUP($B398&amp;J$5,'Source - Attributes'!$J:$K,2,FALSE)</f>
        <v>6632</v>
      </c>
      <c r="K398">
        <f>VLOOKUP($B398&amp;K$5,'Source - Attributes'!$J:$K,2,FALSE)</f>
        <v>373</v>
      </c>
      <c r="L398" s="20">
        <f t="shared" si="79"/>
        <v>9812</v>
      </c>
      <c r="M398" s="15">
        <f t="shared" si="80"/>
        <v>405.50999999999993</v>
      </c>
      <c r="N398" s="66" t="str">
        <f t="shared" si="81"/>
        <v>2080</v>
      </c>
      <c r="O398" s="26">
        <f t="shared" si="86"/>
        <v>0.2</v>
      </c>
      <c r="P398" s="30">
        <f t="shared" si="87"/>
        <v>0.8</v>
      </c>
      <c r="Q398" s="20">
        <f t="shared" si="82"/>
        <v>11347.880542156083</v>
      </c>
      <c r="R398" s="15">
        <f t="shared" si="83"/>
        <v>2269.5761084312167</v>
      </c>
      <c r="S398" s="15">
        <f t="shared" si="84"/>
        <v>9078.3044337248666</v>
      </c>
      <c r="T398" s="20">
        <f t="shared" si="88"/>
        <v>1472.96</v>
      </c>
      <c r="U398" s="15">
        <f t="shared" si="89"/>
        <v>8350.49</v>
      </c>
      <c r="V398" s="15">
        <f t="shared" si="91"/>
        <v>9823.4500000000007</v>
      </c>
      <c r="W398" s="13">
        <v>0</v>
      </c>
      <c r="X398" s="27">
        <f t="shared" si="90"/>
        <v>9823.4500000000007</v>
      </c>
    </row>
    <row r="399" spans="1:24">
      <c r="A399" t="s">
        <v>2148</v>
      </c>
      <c r="B399" t="s">
        <v>814</v>
      </c>
      <c r="C399" t="s">
        <v>813</v>
      </c>
      <c r="D399" s="2" t="str">
        <f t="shared" si="85"/>
        <v>M</v>
      </c>
      <c r="E399" t="s">
        <v>2149</v>
      </c>
      <c r="F399">
        <f>VLOOKUP($B399&amp;F$5,'Source - Attributes'!$J:$K,2,FALSE)</f>
        <v>2601</v>
      </c>
      <c r="G399">
        <f>VLOOKUP($B399&amp;G$5,'Source - Attributes'!$J:$K,2,FALSE)</f>
        <v>2601</v>
      </c>
      <c r="H399">
        <f>VLOOKUP($B399&amp;H$5,'Source - Attributes'!$J:$K,2,FALSE)</f>
        <v>0</v>
      </c>
      <c r="I399">
        <v>0</v>
      </c>
      <c r="J399">
        <f>VLOOKUP($B399&amp;J$5,'Source - Attributes'!$J:$K,2,FALSE)</f>
        <v>0</v>
      </c>
      <c r="K399">
        <f>VLOOKUP($B399&amp;K$5,'Source - Attributes'!$J:$K,2,FALSE)</f>
        <v>21.53</v>
      </c>
      <c r="L399" s="20">
        <f t="shared" si="79"/>
        <v>9812</v>
      </c>
      <c r="M399" s="15">
        <f t="shared" si="80"/>
        <v>405.50999999999993</v>
      </c>
      <c r="N399" s="66" t="str">
        <f t="shared" si="81"/>
        <v>2080</v>
      </c>
      <c r="O399" s="26">
        <f t="shared" si="86"/>
        <v>0.2</v>
      </c>
      <c r="P399" s="30">
        <f t="shared" si="87"/>
        <v>0.8</v>
      </c>
      <c r="Q399" s="20">
        <f t="shared" si="82"/>
        <v>11347.880542156083</v>
      </c>
      <c r="R399" s="15">
        <f t="shared" si="83"/>
        <v>2269.5761084312167</v>
      </c>
      <c r="S399" s="15">
        <f t="shared" si="84"/>
        <v>9078.3044337248666</v>
      </c>
      <c r="T399" s="20">
        <f t="shared" si="88"/>
        <v>601.63</v>
      </c>
      <c r="U399" s="15">
        <f t="shared" si="89"/>
        <v>482</v>
      </c>
      <c r="V399" s="15">
        <f t="shared" si="91"/>
        <v>1083.6300000000001</v>
      </c>
      <c r="W399" s="13">
        <v>0</v>
      </c>
      <c r="X399" s="27">
        <f t="shared" si="90"/>
        <v>1083.6300000000001</v>
      </c>
    </row>
    <row r="400" spans="1:24">
      <c r="A400" t="s">
        <v>2150</v>
      </c>
      <c r="B400" t="s">
        <v>816</v>
      </c>
      <c r="C400" t="s">
        <v>813</v>
      </c>
      <c r="D400" s="2" t="str">
        <f t="shared" si="85"/>
        <v>M</v>
      </c>
      <c r="E400" t="s">
        <v>2151</v>
      </c>
      <c r="F400">
        <f>VLOOKUP($B400&amp;F$5,'Source - Attributes'!$J:$K,2,FALSE)</f>
        <v>166</v>
      </c>
      <c r="G400">
        <f>VLOOKUP($B400&amp;G$5,'Source - Attributes'!$J:$K,2,FALSE)</f>
        <v>166</v>
      </c>
      <c r="H400">
        <f>VLOOKUP($B400&amp;H$5,'Source - Attributes'!$J:$K,2,FALSE)</f>
        <v>0</v>
      </c>
      <c r="I400">
        <v>0</v>
      </c>
      <c r="J400">
        <f>VLOOKUP($B400&amp;J$5,'Source - Attributes'!$J:$K,2,FALSE)</f>
        <v>0</v>
      </c>
      <c r="K400">
        <f>VLOOKUP($B400&amp;K$5,'Source - Attributes'!$J:$K,2,FALSE)</f>
        <v>2.0299999999999998</v>
      </c>
      <c r="L400" s="20">
        <f t="shared" si="79"/>
        <v>9812</v>
      </c>
      <c r="M400" s="15">
        <f t="shared" si="80"/>
        <v>405.50999999999993</v>
      </c>
      <c r="N400" s="66" t="str">
        <f t="shared" si="81"/>
        <v>2080</v>
      </c>
      <c r="O400" s="26">
        <f t="shared" si="86"/>
        <v>0.2</v>
      </c>
      <c r="P400" s="30">
        <f t="shared" si="87"/>
        <v>0.8</v>
      </c>
      <c r="Q400" s="20">
        <f t="shared" si="82"/>
        <v>11347.880542156083</v>
      </c>
      <c r="R400" s="15">
        <f t="shared" si="83"/>
        <v>2269.5761084312167</v>
      </c>
      <c r="S400" s="15">
        <f t="shared" si="84"/>
        <v>9078.3044337248666</v>
      </c>
      <c r="T400" s="20">
        <f t="shared" si="88"/>
        <v>38.4</v>
      </c>
      <c r="U400" s="15">
        <f t="shared" si="89"/>
        <v>45.45</v>
      </c>
      <c r="V400" s="15">
        <f t="shared" si="91"/>
        <v>83.85</v>
      </c>
      <c r="W400" s="13">
        <v>0</v>
      </c>
      <c r="X400" s="27">
        <f t="shared" si="90"/>
        <v>83.85</v>
      </c>
    </row>
    <row r="401" spans="1:24">
      <c r="A401" t="s">
        <v>2152</v>
      </c>
      <c r="B401" t="s">
        <v>818</v>
      </c>
      <c r="C401" t="s">
        <v>813</v>
      </c>
      <c r="D401" s="2" t="str">
        <f t="shared" si="85"/>
        <v>M</v>
      </c>
      <c r="E401" t="s">
        <v>2153</v>
      </c>
      <c r="F401">
        <f>VLOOKUP($B401&amp;F$5,'Source - Attributes'!$J:$K,2,FALSE)</f>
        <v>677</v>
      </c>
      <c r="G401">
        <f>VLOOKUP($B401&amp;G$5,'Source - Attributes'!$J:$K,2,FALSE)</f>
        <v>677</v>
      </c>
      <c r="H401">
        <f>VLOOKUP($B401&amp;H$5,'Source - Attributes'!$J:$K,2,FALSE)</f>
        <v>0</v>
      </c>
      <c r="I401">
        <v>0</v>
      </c>
      <c r="J401">
        <f>VLOOKUP($B401&amp;J$5,'Source - Attributes'!$J:$K,2,FALSE)</f>
        <v>0</v>
      </c>
      <c r="K401">
        <f>VLOOKUP($B401&amp;K$5,'Source - Attributes'!$J:$K,2,FALSE)</f>
        <v>8.9499999999999993</v>
      </c>
      <c r="L401" s="20">
        <f t="shared" si="79"/>
        <v>9812</v>
      </c>
      <c r="M401" s="15">
        <f t="shared" si="80"/>
        <v>405.50999999999993</v>
      </c>
      <c r="N401" s="66" t="str">
        <f t="shared" si="81"/>
        <v>2080</v>
      </c>
      <c r="O401" s="26">
        <f t="shared" si="86"/>
        <v>0.2</v>
      </c>
      <c r="P401" s="30">
        <f t="shared" si="87"/>
        <v>0.8</v>
      </c>
      <c r="Q401" s="20">
        <f t="shared" si="82"/>
        <v>11347.880542156083</v>
      </c>
      <c r="R401" s="15">
        <f t="shared" si="83"/>
        <v>2269.5761084312167</v>
      </c>
      <c r="S401" s="15">
        <f t="shared" si="84"/>
        <v>9078.3044337248666</v>
      </c>
      <c r="T401" s="20">
        <f t="shared" si="88"/>
        <v>156.59</v>
      </c>
      <c r="U401" s="15">
        <f t="shared" si="89"/>
        <v>200.37</v>
      </c>
      <c r="V401" s="15">
        <f t="shared" si="91"/>
        <v>356.96000000000004</v>
      </c>
      <c r="W401" s="13">
        <v>0</v>
      </c>
      <c r="X401" s="27">
        <f t="shared" si="90"/>
        <v>356.96000000000004</v>
      </c>
    </row>
    <row r="402" spans="1:24">
      <c r="A402" t="s">
        <v>2154</v>
      </c>
      <c r="B402" t="s">
        <v>820</v>
      </c>
      <c r="C402" t="s">
        <v>821</v>
      </c>
      <c r="D402" s="2" t="str">
        <f t="shared" si="85"/>
        <v>C</v>
      </c>
      <c r="E402" t="s">
        <v>2155</v>
      </c>
      <c r="F402">
        <f>VLOOKUP($B402&amp;F$5,'Source - Attributes'!$J:$K,2,FALSE)</f>
        <v>22171</v>
      </c>
      <c r="G402">
        <f>VLOOKUP($B402&amp;G$5,'Source - Attributes'!$J:$K,2,FALSE)</f>
        <v>22171</v>
      </c>
      <c r="H402">
        <f>VLOOKUP($B402&amp;H$5,'Source - Attributes'!$J:$K,2,FALSE)</f>
        <v>0</v>
      </c>
      <c r="I402">
        <v>0</v>
      </c>
      <c r="J402">
        <f>VLOOKUP($B402&amp;J$5,'Source - Attributes'!$J:$K,2,FALSE)</f>
        <v>21059</v>
      </c>
      <c r="K402">
        <f>VLOOKUP($B402&amp;K$5,'Source - Attributes'!$J:$K,2,FALSE)</f>
        <v>785.28</v>
      </c>
      <c r="L402" s="20">
        <f t="shared" si="79"/>
        <v>36213</v>
      </c>
      <c r="M402" s="15">
        <f t="shared" si="80"/>
        <v>873.12</v>
      </c>
      <c r="N402" s="66" t="str">
        <f t="shared" si="81"/>
        <v>2080</v>
      </c>
      <c r="O402" s="26">
        <f t="shared" si="86"/>
        <v>0.2</v>
      </c>
      <c r="P402" s="30">
        <f t="shared" si="87"/>
        <v>0.8</v>
      </c>
      <c r="Q402" s="20">
        <f t="shared" si="82"/>
        <v>36033.627312615339</v>
      </c>
      <c r="R402" s="15">
        <f t="shared" si="83"/>
        <v>7206.725462523068</v>
      </c>
      <c r="S402" s="15">
        <f t="shared" si="84"/>
        <v>28826.901850092272</v>
      </c>
      <c r="T402" s="20">
        <f t="shared" si="88"/>
        <v>4412.24</v>
      </c>
      <c r="U402" s="15">
        <f t="shared" si="89"/>
        <v>25926.78</v>
      </c>
      <c r="V402" s="15">
        <f t="shared" si="91"/>
        <v>30339.019999999997</v>
      </c>
      <c r="W402" s="13">
        <v>0</v>
      </c>
      <c r="X402" s="27">
        <f t="shared" si="90"/>
        <v>30339.019999999997</v>
      </c>
    </row>
    <row r="403" spans="1:24">
      <c r="A403" t="s">
        <v>2156</v>
      </c>
      <c r="B403" t="s">
        <v>822</v>
      </c>
      <c r="C403" t="s">
        <v>821</v>
      </c>
      <c r="D403" s="2" t="str">
        <f t="shared" si="85"/>
        <v>M</v>
      </c>
      <c r="E403" t="s">
        <v>2157</v>
      </c>
      <c r="F403">
        <f>VLOOKUP($B403&amp;F$5,'Source - Attributes'!$J:$K,2,FALSE)</f>
        <v>11073</v>
      </c>
      <c r="G403">
        <f>VLOOKUP($B403&amp;G$5,'Source - Attributes'!$J:$K,2,FALSE)</f>
        <v>11073</v>
      </c>
      <c r="H403">
        <f>VLOOKUP($B403&amp;H$5,'Source - Attributes'!$J:$K,2,FALSE)</f>
        <v>0</v>
      </c>
      <c r="I403">
        <v>0</v>
      </c>
      <c r="J403">
        <f>VLOOKUP($B403&amp;J$5,'Source - Attributes'!$J:$K,2,FALSE)</f>
        <v>0</v>
      </c>
      <c r="K403">
        <f>VLOOKUP($B403&amp;K$5,'Source - Attributes'!$J:$K,2,FALSE)</f>
        <v>65.209999999999994</v>
      </c>
      <c r="L403" s="20">
        <f t="shared" si="79"/>
        <v>36213</v>
      </c>
      <c r="M403" s="15">
        <f t="shared" si="80"/>
        <v>873.12</v>
      </c>
      <c r="N403" s="66" t="str">
        <f t="shared" si="81"/>
        <v>2080</v>
      </c>
      <c r="O403" s="26">
        <f t="shared" si="86"/>
        <v>0.2</v>
      </c>
      <c r="P403" s="30">
        <f t="shared" si="87"/>
        <v>0.8</v>
      </c>
      <c r="Q403" s="20">
        <f t="shared" si="82"/>
        <v>36033.627312615339</v>
      </c>
      <c r="R403" s="15">
        <f t="shared" si="83"/>
        <v>7206.725462523068</v>
      </c>
      <c r="S403" s="15">
        <f t="shared" si="84"/>
        <v>28826.901850092272</v>
      </c>
      <c r="T403" s="20">
        <f t="shared" si="88"/>
        <v>2203.63</v>
      </c>
      <c r="U403" s="15">
        <f t="shared" si="89"/>
        <v>2152.9699999999998</v>
      </c>
      <c r="V403" s="15">
        <f t="shared" si="91"/>
        <v>4356.6000000000004</v>
      </c>
      <c r="W403" s="13">
        <v>0</v>
      </c>
      <c r="X403" s="27">
        <f t="shared" si="90"/>
        <v>4356.6000000000004</v>
      </c>
    </row>
    <row r="404" spans="1:24">
      <c r="A404" t="s">
        <v>2158</v>
      </c>
      <c r="B404" t="s">
        <v>824</v>
      </c>
      <c r="C404" t="s">
        <v>821</v>
      </c>
      <c r="D404" s="2" t="str">
        <f t="shared" si="85"/>
        <v>M</v>
      </c>
      <c r="E404" t="s">
        <v>2159</v>
      </c>
      <c r="F404">
        <f>VLOOKUP($B404&amp;F$5,'Source - Attributes'!$J:$K,2,FALSE)</f>
        <v>317</v>
      </c>
      <c r="G404">
        <f>VLOOKUP($B404&amp;G$5,'Source - Attributes'!$J:$K,2,FALSE)</f>
        <v>317</v>
      </c>
      <c r="H404">
        <f>VLOOKUP($B404&amp;H$5,'Source - Attributes'!$J:$K,2,FALSE)</f>
        <v>0</v>
      </c>
      <c r="I404">
        <v>0</v>
      </c>
      <c r="J404">
        <f>VLOOKUP($B404&amp;J$5,'Source - Attributes'!$J:$K,2,FALSE)</f>
        <v>0</v>
      </c>
      <c r="K404">
        <f>VLOOKUP($B404&amp;K$5,'Source - Attributes'!$J:$K,2,FALSE)</f>
        <v>3.17</v>
      </c>
      <c r="L404" s="20">
        <f t="shared" si="79"/>
        <v>36213</v>
      </c>
      <c r="M404" s="15">
        <f t="shared" si="80"/>
        <v>873.12</v>
      </c>
      <c r="N404" s="66" t="str">
        <f t="shared" si="81"/>
        <v>2080</v>
      </c>
      <c r="O404" s="26">
        <f t="shared" si="86"/>
        <v>0.2</v>
      </c>
      <c r="P404" s="30">
        <f t="shared" si="87"/>
        <v>0.8</v>
      </c>
      <c r="Q404" s="20">
        <f t="shared" si="82"/>
        <v>36033.627312615339</v>
      </c>
      <c r="R404" s="15">
        <f t="shared" si="83"/>
        <v>7206.725462523068</v>
      </c>
      <c r="S404" s="15">
        <f t="shared" si="84"/>
        <v>28826.901850092272</v>
      </c>
      <c r="T404" s="20">
        <f t="shared" si="88"/>
        <v>63.09</v>
      </c>
      <c r="U404" s="15">
        <f t="shared" si="89"/>
        <v>104.66</v>
      </c>
      <c r="V404" s="15">
        <f t="shared" si="91"/>
        <v>167.75</v>
      </c>
      <c r="W404" s="13">
        <v>0</v>
      </c>
      <c r="X404" s="27">
        <f t="shared" si="90"/>
        <v>167.75</v>
      </c>
    </row>
    <row r="405" spans="1:24">
      <c r="A405" t="s">
        <v>2160</v>
      </c>
      <c r="B405" t="s">
        <v>826</v>
      </c>
      <c r="C405" t="s">
        <v>821</v>
      </c>
      <c r="D405" s="2" t="str">
        <f t="shared" si="85"/>
        <v>M</v>
      </c>
      <c r="E405" t="s">
        <v>2161</v>
      </c>
      <c r="F405">
        <f>VLOOKUP($B405&amp;F$5,'Source - Attributes'!$J:$K,2,FALSE)</f>
        <v>814</v>
      </c>
      <c r="G405">
        <f>VLOOKUP($B405&amp;G$5,'Source - Attributes'!$J:$K,2,FALSE)</f>
        <v>814</v>
      </c>
      <c r="H405">
        <f>VLOOKUP($B405&amp;H$5,'Source - Attributes'!$J:$K,2,FALSE)</f>
        <v>0</v>
      </c>
      <c r="I405">
        <v>0</v>
      </c>
      <c r="J405">
        <f>VLOOKUP($B405&amp;J$5,'Source - Attributes'!$J:$K,2,FALSE)</f>
        <v>0</v>
      </c>
      <c r="K405">
        <f>VLOOKUP($B405&amp;K$5,'Source - Attributes'!$J:$K,2,FALSE)</f>
        <v>5.58</v>
      </c>
      <c r="L405" s="20">
        <f t="shared" si="79"/>
        <v>36213</v>
      </c>
      <c r="M405" s="15">
        <f t="shared" si="80"/>
        <v>873.12</v>
      </c>
      <c r="N405" s="66" t="str">
        <f t="shared" si="81"/>
        <v>2080</v>
      </c>
      <c r="O405" s="26">
        <f t="shared" si="86"/>
        <v>0.2</v>
      </c>
      <c r="P405" s="30">
        <f t="shared" si="87"/>
        <v>0.8</v>
      </c>
      <c r="Q405" s="20">
        <f t="shared" si="82"/>
        <v>36033.627312615339</v>
      </c>
      <c r="R405" s="15">
        <f t="shared" si="83"/>
        <v>7206.725462523068</v>
      </c>
      <c r="S405" s="15">
        <f t="shared" si="84"/>
        <v>28826.901850092272</v>
      </c>
      <c r="T405" s="20">
        <f t="shared" si="88"/>
        <v>161.99</v>
      </c>
      <c r="U405" s="15">
        <f t="shared" si="89"/>
        <v>184.23</v>
      </c>
      <c r="V405" s="15">
        <f t="shared" si="91"/>
        <v>346.22</v>
      </c>
      <c r="W405" s="13">
        <v>0</v>
      </c>
      <c r="X405" s="27">
        <f t="shared" si="90"/>
        <v>346.22</v>
      </c>
    </row>
    <row r="406" spans="1:24">
      <c r="A406" t="s">
        <v>2162</v>
      </c>
      <c r="B406" t="s">
        <v>828</v>
      </c>
      <c r="C406" t="s">
        <v>821</v>
      </c>
      <c r="D406" s="2" t="str">
        <f t="shared" si="85"/>
        <v>M</v>
      </c>
      <c r="E406" t="s">
        <v>2163</v>
      </c>
      <c r="F406">
        <f>VLOOKUP($B406&amp;F$5,'Source - Attributes'!$J:$K,2,FALSE)</f>
        <v>1161</v>
      </c>
      <c r="G406">
        <f>VLOOKUP($B406&amp;G$5,'Source - Attributes'!$J:$K,2,FALSE)</f>
        <v>1161</v>
      </c>
      <c r="H406">
        <f>VLOOKUP($B406&amp;H$5,'Source - Attributes'!$J:$K,2,FALSE)</f>
        <v>0</v>
      </c>
      <c r="I406">
        <v>0</v>
      </c>
      <c r="J406">
        <f>VLOOKUP($B406&amp;J$5,'Source - Attributes'!$J:$K,2,FALSE)</f>
        <v>0</v>
      </c>
      <c r="K406">
        <f>VLOOKUP($B406&amp;K$5,'Source - Attributes'!$J:$K,2,FALSE)</f>
        <v>8.69</v>
      </c>
      <c r="L406" s="20">
        <f t="shared" si="79"/>
        <v>36213</v>
      </c>
      <c r="M406" s="15">
        <f t="shared" si="80"/>
        <v>873.12</v>
      </c>
      <c r="N406" s="66" t="str">
        <f t="shared" si="81"/>
        <v>2080</v>
      </c>
      <c r="O406" s="26">
        <f t="shared" si="86"/>
        <v>0.2</v>
      </c>
      <c r="P406" s="30">
        <f t="shared" si="87"/>
        <v>0.8</v>
      </c>
      <c r="Q406" s="20">
        <f t="shared" si="82"/>
        <v>36033.627312615339</v>
      </c>
      <c r="R406" s="15">
        <f t="shared" si="83"/>
        <v>7206.725462523068</v>
      </c>
      <c r="S406" s="15">
        <f t="shared" si="84"/>
        <v>28826.901850092272</v>
      </c>
      <c r="T406" s="20">
        <f t="shared" si="88"/>
        <v>231.05</v>
      </c>
      <c r="U406" s="15">
        <f t="shared" si="89"/>
        <v>286.91000000000003</v>
      </c>
      <c r="V406" s="15">
        <f t="shared" si="91"/>
        <v>517.96</v>
      </c>
      <c r="W406" s="13">
        <v>0</v>
      </c>
      <c r="X406" s="27">
        <f t="shared" si="90"/>
        <v>517.96</v>
      </c>
    </row>
    <row r="407" spans="1:24">
      <c r="A407" t="s">
        <v>2164</v>
      </c>
      <c r="B407" t="s">
        <v>830</v>
      </c>
      <c r="C407" t="s">
        <v>821</v>
      </c>
      <c r="D407" s="2" t="str">
        <f t="shared" si="85"/>
        <v>M</v>
      </c>
      <c r="E407" t="s">
        <v>2165</v>
      </c>
      <c r="F407">
        <f>VLOOKUP($B407&amp;F$5,'Source - Attributes'!$J:$K,2,FALSE)</f>
        <v>478</v>
      </c>
      <c r="G407">
        <f>VLOOKUP($B407&amp;G$5,'Source - Attributes'!$J:$K,2,FALSE)</f>
        <v>478</v>
      </c>
      <c r="H407">
        <f>VLOOKUP($B407&amp;H$5,'Source - Attributes'!$J:$K,2,FALSE)</f>
        <v>0</v>
      </c>
      <c r="I407">
        <v>0</v>
      </c>
      <c r="J407">
        <f>VLOOKUP($B407&amp;J$5,'Source - Attributes'!$J:$K,2,FALSE)</f>
        <v>0</v>
      </c>
      <c r="K407">
        <f>VLOOKUP($B407&amp;K$5,'Source - Attributes'!$J:$K,2,FALSE)</f>
        <v>3.39</v>
      </c>
      <c r="L407" s="20">
        <f t="shared" si="79"/>
        <v>36213</v>
      </c>
      <c r="M407" s="15">
        <f t="shared" si="80"/>
        <v>873.12</v>
      </c>
      <c r="N407" s="66" t="str">
        <f t="shared" si="81"/>
        <v>2080</v>
      </c>
      <c r="O407" s="26">
        <f t="shared" si="86"/>
        <v>0.2</v>
      </c>
      <c r="P407" s="30">
        <f t="shared" si="87"/>
        <v>0.8</v>
      </c>
      <c r="Q407" s="20">
        <f t="shared" si="82"/>
        <v>36033.627312615339</v>
      </c>
      <c r="R407" s="15">
        <f t="shared" si="83"/>
        <v>7206.725462523068</v>
      </c>
      <c r="S407" s="15">
        <f t="shared" si="84"/>
        <v>28826.901850092272</v>
      </c>
      <c r="T407" s="20">
        <f t="shared" si="88"/>
        <v>95.13</v>
      </c>
      <c r="U407" s="15">
        <f t="shared" si="89"/>
        <v>111.92</v>
      </c>
      <c r="V407" s="15">
        <f t="shared" si="91"/>
        <v>207.05</v>
      </c>
      <c r="W407" s="13">
        <v>0</v>
      </c>
      <c r="X407" s="27">
        <f t="shared" si="90"/>
        <v>207.05</v>
      </c>
    </row>
    <row r="408" spans="1:24">
      <c r="A408" t="s">
        <v>2166</v>
      </c>
      <c r="B408" t="s">
        <v>832</v>
      </c>
      <c r="C408" t="s">
        <v>821</v>
      </c>
      <c r="D408" s="2" t="str">
        <f t="shared" si="85"/>
        <v>M</v>
      </c>
      <c r="E408" t="s">
        <v>2167</v>
      </c>
      <c r="F408">
        <f>VLOOKUP($B408&amp;F$5,'Source - Attributes'!$J:$K,2,FALSE)</f>
        <v>199</v>
      </c>
      <c r="G408">
        <f>VLOOKUP($B408&amp;G$5,'Source - Attributes'!$J:$K,2,FALSE)</f>
        <v>199</v>
      </c>
      <c r="H408">
        <f>VLOOKUP($B408&amp;H$5,'Source - Attributes'!$J:$K,2,FALSE)</f>
        <v>0</v>
      </c>
      <c r="I408">
        <v>0</v>
      </c>
      <c r="J408">
        <f>VLOOKUP($B408&amp;J$5,'Source - Attributes'!$J:$K,2,FALSE)</f>
        <v>0</v>
      </c>
      <c r="K408">
        <f>VLOOKUP($B408&amp;K$5,'Source - Attributes'!$J:$K,2,FALSE)</f>
        <v>1.8</v>
      </c>
      <c r="L408" s="20">
        <f t="shared" si="79"/>
        <v>36213</v>
      </c>
      <c r="M408" s="15">
        <f t="shared" si="80"/>
        <v>873.12</v>
      </c>
      <c r="N408" s="66" t="str">
        <f t="shared" si="81"/>
        <v>2080</v>
      </c>
      <c r="O408" s="26">
        <f t="shared" si="86"/>
        <v>0.2</v>
      </c>
      <c r="P408" s="30">
        <f t="shared" si="87"/>
        <v>0.8</v>
      </c>
      <c r="Q408" s="20">
        <f t="shared" si="82"/>
        <v>36033.627312615339</v>
      </c>
      <c r="R408" s="15">
        <f t="shared" si="83"/>
        <v>7206.725462523068</v>
      </c>
      <c r="S408" s="15">
        <f t="shared" si="84"/>
        <v>28826.901850092272</v>
      </c>
      <c r="T408" s="20">
        <f t="shared" si="88"/>
        <v>39.6</v>
      </c>
      <c r="U408" s="15">
        <f t="shared" si="89"/>
        <v>59.43</v>
      </c>
      <c r="V408" s="15">
        <f t="shared" si="91"/>
        <v>99.03</v>
      </c>
      <c r="W408" s="13">
        <v>0</v>
      </c>
      <c r="X408" s="27">
        <f t="shared" si="90"/>
        <v>99.03</v>
      </c>
    </row>
    <row r="409" spans="1:24">
      <c r="A409" t="s">
        <v>2168</v>
      </c>
      <c r="B409" t="s">
        <v>834</v>
      </c>
      <c r="C409" t="s">
        <v>835</v>
      </c>
      <c r="D409" s="2" t="str">
        <f t="shared" si="85"/>
        <v>C</v>
      </c>
      <c r="E409" t="s">
        <v>2169</v>
      </c>
      <c r="F409">
        <f>VLOOKUP($B409&amp;F$5,'Source - Attributes'!$J:$K,2,FALSE)</f>
        <v>53692</v>
      </c>
      <c r="G409">
        <f>VLOOKUP($B409&amp;G$5,'Source - Attributes'!$J:$K,2,FALSE)</f>
        <v>53692</v>
      </c>
      <c r="H409">
        <f>VLOOKUP($B409&amp;H$5,'Source - Attributes'!$J:$K,2,FALSE)</f>
        <v>0</v>
      </c>
      <c r="I409">
        <v>0</v>
      </c>
      <c r="J409">
        <f>VLOOKUP($B409&amp;J$5,'Source - Attributes'!$J:$K,2,FALSE)</f>
        <v>75384</v>
      </c>
      <c r="K409">
        <f>VLOOKUP($B409&amp;K$5,'Source - Attributes'!$J:$K,2,FALSE)</f>
        <v>706.28</v>
      </c>
      <c r="L409" s="20">
        <f t="shared" si="79"/>
        <v>139718</v>
      </c>
      <c r="M409" s="15">
        <f t="shared" si="80"/>
        <v>982.66</v>
      </c>
      <c r="N409" s="66" t="str">
        <f t="shared" si="81"/>
        <v>6040</v>
      </c>
      <c r="O409" s="26">
        <f t="shared" si="86"/>
        <v>0.6</v>
      </c>
      <c r="P409" s="30">
        <f t="shared" si="87"/>
        <v>0.4</v>
      </c>
      <c r="Q409" s="20">
        <f t="shared" si="82"/>
        <v>128988.03178375967</v>
      </c>
      <c r="R409" s="15">
        <f t="shared" si="83"/>
        <v>77392.819070255791</v>
      </c>
      <c r="S409" s="15">
        <f t="shared" si="84"/>
        <v>51595.212713503868</v>
      </c>
      <c r="T409" s="20">
        <f t="shared" si="88"/>
        <v>29741.16</v>
      </c>
      <c r="U409" s="15">
        <f t="shared" si="89"/>
        <v>37083.699999999997</v>
      </c>
      <c r="V409" s="15">
        <f t="shared" si="91"/>
        <v>66824.86</v>
      </c>
      <c r="W409" s="13">
        <v>0</v>
      </c>
      <c r="X409" s="27">
        <f t="shared" si="90"/>
        <v>66824.86</v>
      </c>
    </row>
    <row r="410" spans="1:24">
      <c r="A410" t="s">
        <v>2170</v>
      </c>
      <c r="B410" t="s">
        <v>836</v>
      </c>
      <c r="C410" t="s">
        <v>835</v>
      </c>
      <c r="D410" s="2" t="str">
        <f t="shared" si="85"/>
        <v>M</v>
      </c>
      <c r="E410" t="s">
        <v>2171</v>
      </c>
      <c r="F410">
        <f>VLOOKUP($B410&amp;F$5,'Source - Attributes'!$J:$K,2,FALSE)</f>
        <v>79168</v>
      </c>
      <c r="G410">
        <f>VLOOKUP($B410&amp;G$5,'Source - Attributes'!$J:$K,2,FALSE)</f>
        <v>79168</v>
      </c>
      <c r="H410">
        <f>VLOOKUP($B410&amp;H$5,'Source - Attributes'!$J:$K,2,FALSE)</f>
        <v>0</v>
      </c>
      <c r="I410">
        <v>0</v>
      </c>
      <c r="J410">
        <f>VLOOKUP($B410&amp;J$5,'Source - Attributes'!$J:$K,2,FALSE)</f>
        <v>0</v>
      </c>
      <c r="K410">
        <f>VLOOKUP($B410&amp;K$5,'Source - Attributes'!$J:$K,2,FALSE)</f>
        <v>238.78</v>
      </c>
      <c r="L410" s="20">
        <f t="shared" si="79"/>
        <v>139718</v>
      </c>
      <c r="M410" s="15">
        <f t="shared" si="80"/>
        <v>982.66</v>
      </c>
      <c r="N410" s="66" t="str">
        <f t="shared" si="81"/>
        <v>6040</v>
      </c>
      <c r="O410" s="26">
        <f t="shared" si="86"/>
        <v>0.6</v>
      </c>
      <c r="P410" s="30">
        <f t="shared" si="87"/>
        <v>0.4</v>
      </c>
      <c r="Q410" s="20">
        <f t="shared" si="82"/>
        <v>128988.03178375967</v>
      </c>
      <c r="R410" s="15">
        <f t="shared" si="83"/>
        <v>77392.819070255791</v>
      </c>
      <c r="S410" s="15">
        <f t="shared" si="84"/>
        <v>51595.212713503868</v>
      </c>
      <c r="T410" s="20">
        <f t="shared" si="88"/>
        <v>43852.87</v>
      </c>
      <c r="U410" s="15">
        <f t="shared" si="89"/>
        <v>12537.3</v>
      </c>
      <c r="V410" s="15">
        <f t="shared" si="91"/>
        <v>56390.17</v>
      </c>
      <c r="W410" s="13">
        <v>0</v>
      </c>
      <c r="X410" s="27">
        <f t="shared" si="90"/>
        <v>56390.17</v>
      </c>
    </row>
    <row r="411" spans="1:24">
      <c r="A411" t="s">
        <v>2172</v>
      </c>
      <c r="B411" t="s">
        <v>838</v>
      </c>
      <c r="C411" t="s">
        <v>835</v>
      </c>
      <c r="D411" s="2" t="str">
        <f t="shared" si="85"/>
        <v>M</v>
      </c>
      <c r="E411" t="s">
        <v>2173</v>
      </c>
      <c r="F411">
        <f>VLOOKUP($B411&amp;F$5,'Source - Attributes'!$J:$K,2,FALSE)</f>
        <v>6655</v>
      </c>
      <c r="G411">
        <f>VLOOKUP($B411&amp;G$5,'Source - Attributes'!$J:$K,2,FALSE)</f>
        <v>6655</v>
      </c>
      <c r="H411">
        <f>VLOOKUP($B411&amp;H$5,'Source - Attributes'!$J:$K,2,FALSE)</f>
        <v>0</v>
      </c>
      <c r="I411">
        <v>0</v>
      </c>
      <c r="J411">
        <f>VLOOKUP($B411&amp;J$5,'Source - Attributes'!$J:$K,2,FALSE)</f>
        <v>0</v>
      </c>
      <c r="K411">
        <f>VLOOKUP($B411&amp;K$5,'Source - Attributes'!$J:$K,2,FALSE)</f>
        <v>34.979999999999997</v>
      </c>
      <c r="L411" s="20">
        <f t="shared" si="79"/>
        <v>139718</v>
      </c>
      <c r="M411" s="15">
        <f t="shared" si="80"/>
        <v>982.66</v>
      </c>
      <c r="N411" s="66" t="str">
        <f t="shared" si="81"/>
        <v>6040</v>
      </c>
      <c r="O411" s="26">
        <f t="shared" si="86"/>
        <v>0.6</v>
      </c>
      <c r="P411" s="30">
        <f t="shared" si="87"/>
        <v>0.4</v>
      </c>
      <c r="Q411" s="20">
        <f t="shared" si="82"/>
        <v>128988.03178375967</v>
      </c>
      <c r="R411" s="15">
        <f t="shared" si="83"/>
        <v>77392.819070255791</v>
      </c>
      <c r="S411" s="15">
        <f t="shared" si="84"/>
        <v>51595.212713503868</v>
      </c>
      <c r="T411" s="20">
        <f t="shared" si="88"/>
        <v>3686.35</v>
      </c>
      <c r="U411" s="15">
        <f t="shared" si="89"/>
        <v>1836.65</v>
      </c>
      <c r="V411" s="15">
        <f t="shared" si="91"/>
        <v>5523</v>
      </c>
      <c r="W411" s="13">
        <v>0</v>
      </c>
      <c r="X411" s="27">
        <f t="shared" si="90"/>
        <v>5523</v>
      </c>
    </row>
    <row r="412" spans="1:24">
      <c r="A412" t="s">
        <v>2174</v>
      </c>
      <c r="B412" t="s">
        <v>840</v>
      </c>
      <c r="C412" t="s">
        <v>835</v>
      </c>
      <c r="D412" s="2" t="str">
        <f t="shared" si="85"/>
        <v>M</v>
      </c>
      <c r="E412" t="s">
        <v>2175</v>
      </c>
      <c r="F412">
        <f>VLOOKUP($B412&amp;F$5,'Source - Attributes'!$J:$K,2,FALSE)</f>
        <v>203</v>
      </c>
      <c r="G412">
        <f>VLOOKUP($B412&amp;G$5,'Source - Attributes'!$J:$K,2,FALSE)</f>
        <v>203</v>
      </c>
      <c r="H412">
        <f>VLOOKUP($B412&amp;H$5,'Source - Attributes'!$J:$K,2,FALSE)</f>
        <v>0</v>
      </c>
      <c r="I412">
        <v>0</v>
      </c>
      <c r="J412">
        <f>VLOOKUP($B412&amp;J$5,'Source - Attributes'!$J:$K,2,FALSE)</f>
        <v>0</v>
      </c>
      <c r="K412">
        <f>VLOOKUP($B412&amp;K$5,'Source - Attributes'!$J:$K,2,FALSE)</f>
        <v>2.62</v>
      </c>
      <c r="L412" s="20">
        <f t="shared" si="79"/>
        <v>139718</v>
      </c>
      <c r="M412" s="15">
        <f t="shared" si="80"/>
        <v>982.66</v>
      </c>
      <c r="N412" s="66" t="str">
        <f t="shared" si="81"/>
        <v>6040</v>
      </c>
      <c r="O412" s="26">
        <f t="shared" si="86"/>
        <v>0.6</v>
      </c>
      <c r="P412" s="30">
        <f t="shared" si="87"/>
        <v>0.4</v>
      </c>
      <c r="Q412" s="20">
        <f t="shared" si="82"/>
        <v>128988.03178375967</v>
      </c>
      <c r="R412" s="15">
        <f t="shared" si="83"/>
        <v>77392.819070255791</v>
      </c>
      <c r="S412" s="15">
        <f t="shared" si="84"/>
        <v>51595.212713503868</v>
      </c>
      <c r="T412" s="20">
        <f t="shared" si="88"/>
        <v>112.45</v>
      </c>
      <c r="U412" s="15">
        <f t="shared" si="89"/>
        <v>137.56</v>
      </c>
      <c r="V412" s="15">
        <f t="shared" si="91"/>
        <v>250.01</v>
      </c>
      <c r="W412" s="13">
        <v>0</v>
      </c>
      <c r="X412" s="27">
        <f t="shared" si="90"/>
        <v>250.01</v>
      </c>
    </row>
    <row r="413" spans="1:24">
      <c r="A413" t="s">
        <v>2176</v>
      </c>
      <c r="B413" t="s">
        <v>842</v>
      </c>
      <c r="C413" t="s">
        <v>843</v>
      </c>
      <c r="D413" s="2" t="str">
        <f t="shared" si="85"/>
        <v>C</v>
      </c>
      <c r="E413" t="s">
        <v>2177</v>
      </c>
      <c r="F413">
        <f>VLOOKUP($B413&amp;F$5,'Source - Attributes'!$J:$K,2,FALSE)</f>
        <v>16260</v>
      </c>
      <c r="G413">
        <f>VLOOKUP($B413&amp;G$5,'Source - Attributes'!$J:$K,2,FALSE)</f>
        <v>16260</v>
      </c>
      <c r="H413">
        <f>VLOOKUP($B413&amp;H$5,'Source - Attributes'!$J:$K,2,FALSE)</f>
        <v>0</v>
      </c>
      <c r="I413">
        <v>0</v>
      </c>
      <c r="J413">
        <f>VLOOKUP($B413&amp;J$5,'Source - Attributes'!$J:$K,2,FALSE)</f>
        <v>25652</v>
      </c>
      <c r="K413">
        <f>VLOOKUP($B413&amp;K$5,'Source - Attributes'!$J:$K,2,FALSE)</f>
        <v>820.39</v>
      </c>
      <c r="L413" s="20">
        <f t="shared" si="79"/>
        <v>37936</v>
      </c>
      <c r="M413" s="15">
        <f t="shared" si="80"/>
        <v>933.76999999999987</v>
      </c>
      <c r="N413" s="66" t="str">
        <f t="shared" si="81"/>
        <v>2080</v>
      </c>
      <c r="O413" s="26">
        <f t="shared" si="86"/>
        <v>0.2</v>
      </c>
      <c r="P413" s="30">
        <f t="shared" si="87"/>
        <v>0.8</v>
      </c>
      <c r="Q413" s="20">
        <f t="shared" si="82"/>
        <v>43892.616355154976</v>
      </c>
      <c r="R413" s="15">
        <f t="shared" si="83"/>
        <v>8778.5232710309956</v>
      </c>
      <c r="S413" s="15">
        <f t="shared" si="84"/>
        <v>35114.093084123982</v>
      </c>
      <c r="T413" s="20">
        <f t="shared" si="88"/>
        <v>3762.62</v>
      </c>
      <c r="U413" s="15">
        <f t="shared" si="89"/>
        <v>30850.48</v>
      </c>
      <c r="V413" s="15">
        <f t="shared" si="91"/>
        <v>34613.1</v>
      </c>
      <c r="W413" s="13">
        <v>0</v>
      </c>
      <c r="X413" s="27">
        <f t="shared" si="90"/>
        <v>34613.1</v>
      </c>
    </row>
    <row r="414" spans="1:24">
      <c r="A414" t="s">
        <v>2178</v>
      </c>
      <c r="B414" t="s">
        <v>844</v>
      </c>
      <c r="C414" t="s">
        <v>843</v>
      </c>
      <c r="D414" s="2" t="str">
        <f t="shared" si="85"/>
        <v>M</v>
      </c>
      <c r="E414" t="s">
        <v>2179</v>
      </c>
      <c r="F414">
        <f>VLOOKUP($B414&amp;F$5,'Source - Attributes'!$J:$K,2,FALSE)</f>
        <v>16306</v>
      </c>
      <c r="G414">
        <f>VLOOKUP($B414&amp;G$5,'Source - Attributes'!$J:$K,2,FALSE)</f>
        <v>16306</v>
      </c>
      <c r="H414">
        <f>VLOOKUP($B414&amp;H$5,'Source - Attributes'!$J:$K,2,FALSE)</f>
        <v>0</v>
      </c>
      <c r="I414">
        <v>0</v>
      </c>
      <c r="J414">
        <f>VLOOKUP($B414&amp;J$5,'Source - Attributes'!$J:$K,2,FALSE)</f>
        <v>0</v>
      </c>
      <c r="K414">
        <f>VLOOKUP($B414&amp;K$5,'Source - Attributes'!$J:$K,2,FALSE)</f>
        <v>73.38</v>
      </c>
      <c r="L414" s="20">
        <f t="shared" si="79"/>
        <v>37936</v>
      </c>
      <c r="M414" s="15">
        <f t="shared" si="80"/>
        <v>933.76999999999987</v>
      </c>
      <c r="N414" s="66" t="str">
        <f t="shared" si="81"/>
        <v>2080</v>
      </c>
      <c r="O414" s="26">
        <f t="shared" si="86"/>
        <v>0.2</v>
      </c>
      <c r="P414" s="30">
        <f t="shared" si="87"/>
        <v>0.8</v>
      </c>
      <c r="Q414" s="20">
        <f t="shared" si="82"/>
        <v>43892.616355154976</v>
      </c>
      <c r="R414" s="15">
        <f t="shared" si="83"/>
        <v>8778.5232710309956</v>
      </c>
      <c r="S414" s="15">
        <f t="shared" si="84"/>
        <v>35114.093084123982</v>
      </c>
      <c r="T414" s="20">
        <f t="shared" si="88"/>
        <v>3773.27</v>
      </c>
      <c r="U414" s="15">
        <f t="shared" si="89"/>
        <v>2759.43</v>
      </c>
      <c r="V414" s="15">
        <f t="shared" si="91"/>
        <v>6532.7</v>
      </c>
      <c r="W414" s="13">
        <v>0</v>
      </c>
      <c r="X414" s="27">
        <f t="shared" si="90"/>
        <v>6532.7</v>
      </c>
    </row>
    <row r="415" spans="1:24">
      <c r="A415" t="s">
        <v>2180</v>
      </c>
      <c r="B415" t="s">
        <v>846</v>
      </c>
      <c r="C415" t="s">
        <v>843</v>
      </c>
      <c r="D415" s="2" t="str">
        <f t="shared" si="85"/>
        <v>M</v>
      </c>
      <c r="E415" t="s">
        <v>2181</v>
      </c>
      <c r="F415">
        <f>VLOOKUP($B415&amp;F$5,'Source - Attributes'!$J:$K,2,FALSE)</f>
        <v>66</v>
      </c>
      <c r="G415">
        <f>VLOOKUP($B415&amp;G$5,'Source - Attributes'!$J:$K,2,FALSE)</f>
        <v>66</v>
      </c>
      <c r="H415">
        <f>VLOOKUP($B415&amp;H$5,'Source - Attributes'!$J:$K,2,FALSE)</f>
        <v>0</v>
      </c>
      <c r="I415">
        <v>0</v>
      </c>
      <c r="J415">
        <f>VLOOKUP($B415&amp;J$5,'Source - Attributes'!$J:$K,2,FALSE)</f>
        <v>0</v>
      </c>
      <c r="K415">
        <f>VLOOKUP($B415&amp;K$5,'Source - Attributes'!$J:$K,2,FALSE)</f>
        <v>1.76</v>
      </c>
      <c r="L415" s="20">
        <f t="shared" si="79"/>
        <v>37936</v>
      </c>
      <c r="M415" s="15">
        <f t="shared" si="80"/>
        <v>933.76999999999987</v>
      </c>
      <c r="N415" s="66" t="str">
        <f t="shared" si="81"/>
        <v>2080</v>
      </c>
      <c r="O415" s="26">
        <f t="shared" si="86"/>
        <v>0.2</v>
      </c>
      <c r="P415" s="30">
        <f t="shared" si="87"/>
        <v>0.8</v>
      </c>
      <c r="Q415" s="20">
        <f t="shared" si="82"/>
        <v>43892.616355154976</v>
      </c>
      <c r="R415" s="15">
        <f t="shared" si="83"/>
        <v>8778.5232710309956</v>
      </c>
      <c r="S415" s="15">
        <f t="shared" si="84"/>
        <v>35114.093084123982</v>
      </c>
      <c r="T415" s="20">
        <f t="shared" si="88"/>
        <v>15.27</v>
      </c>
      <c r="U415" s="15">
        <f t="shared" si="89"/>
        <v>66.180000000000007</v>
      </c>
      <c r="V415" s="15">
        <f t="shared" si="91"/>
        <v>81.45</v>
      </c>
      <c r="W415" s="13">
        <v>0</v>
      </c>
      <c r="X415" s="27">
        <f t="shared" si="90"/>
        <v>81.45</v>
      </c>
    </row>
    <row r="416" spans="1:24">
      <c r="A416" t="s">
        <v>2182</v>
      </c>
      <c r="B416" t="s">
        <v>848</v>
      </c>
      <c r="C416" t="s">
        <v>843</v>
      </c>
      <c r="D416" s="2" t="str">
        <f t="shared" si="85"/>
        <v>M</v>
      </c>
      <c r="E416" t="s">
        <v>2183</v>
      </c>
      <c r="F416">
        <f>VLOOKUP($B416&amp;F$5,'Source - Attributes'!$J:$K,2,FALSE)</f>
        <v>711</v>
      </c>
      <c r="G416">
        <f>VLOOKUP($B416&amp;G$5,'Source - Attributes'!$J:$K,2,FALSE)</f>
        <v>711</v>
      </c>
      <c r="H416">
        <f>VLOOKUP($B416&amp;H$5,'Source - Attributes'!$J:$K,2,FALSE)</f>
        <v>0</v>
      </c>
      <c r="I416">
        <v>0</v>
      </c>
      <c r="J416">
        <f>VLOOKUP($B416&amp;J$5,'Source - Attributes'!$J:$K,2,FALSE)</f>
        <v>0</v>
      </c>
      <c r="K416">
        <f>VLOOKUP($B416&amp;K$5,'Source - Attributes'!$J:$K,2,FALSE)</f>
        <v>4.9000000000000004</v>
      </c>
      <c r="L416" s="20">
        <f t="shared" si="79"/>
        <v>37936</v>
      </c>
      <c r="M416" s="15">
        <f t="shared" si="80"/>
        <v>933.76999999999987</v>
      </c>
      <c r="N416" s="66" t="str">
        <f t="shared" si="81"/>
        <v>2080</v>
      </c>
      <c r="O416" s="26">
        <f t="shared" si="86"/>
        <v>0.2</v>
      </c>
      <c r="P416" s="30">
        <f t="shared" si="87"/>
        <v>0.8</v>
      </c>
      <c r="Q416" s="20">
        <f t="shared" si="82"/>
        <v>43892.616355154976</v>
      </c>
      <c r="R416" s="15">
        <f t="shared" si="83"/>
        <v>8778.5232710309956</v>
      </c>
      <c r="S416" s="15">
        <f t="shared" si="84"/>
        <v>35114.093084123982</v>
      </c>
      <c r="T416" s="20">
        <f t="shared" si="88"/>
        <v>164.53</v>
      </c>
      <c r="U416" s="15">
        <f t="shared" si="89"/>
        <v>184.26</v>
      </c>
      <c r="V416" s="15">
        <f t="shared" si="91"/>
        <v>348.78999999999996</v>
      </c>
      <c r="W416" s="13">
        <v>0</v>
      </c>
      <c r="X416" s="27">
        <f t="shared" si="90"/>
        <v>348.78999999999996</v>
      </c>
    </row>
    <row r="417" spans="1:24">
      <c r="A417" t="s">
        <v>2184</v>
      </c>
      <c r="B417" t="s">
        <v>850</v>
      </c>
      <c r="C417" t="s">
        <v>843</v>
      </c>
      <c r="D417" s="2" t="str">
        <f t="shared" si="85"/>
        <v>M</v>
      </c>
      <c r="E417" t="s">
        <v>2185</v>
      </c>
      <c r="F417">
        <f>VLOOKUP($B417&amp;F$5,'Source - Attributes'!$J:$K,2,FALSE)</f>
        <v>1081</v>
      </c>
      <c r="G417">
        <f>VLOOKUP($B417&amp;G$5,'Source - Attributes'!$J:$K,2,FALSE)</f>
        <v>1081</v>
      </c>
      <c r="H417">
        <f>VLOOKUP($B417&amp;H$5,'Source - Attributes'!$J:$K,2,FALSE)</f>
        <v>0</v>
      </c>
      <c r="I417">
        <v>0</v>
      </c>
      <c r="J417">
        <f>VLOOKUP($B417&amp;J$5,'Source - Attributes'!$J:$K,2,FALSE)</f>
        <v>0</v>
      </c>
      <c r="K417">
        <f>VLOOKUP($B417&amp;K$5,'Source - Attributes'!$J:$K,2,FALSE)</f>
        <v>6.86</v>
      </c>
      <c r="L417" s="20">
        <f t="shared" si="79"/>
        <v>37936</v>
      </c>
      <c r="M417" s="15">
        <f t="shared" si="80"/>
        <v>933.76999999999987</v>
      </c>
      <c r="N417" s="66" t="str">
        <f t="shared" si="81"/>
        <v>2080</v>
      </c>
      <c r="O417" s="26">
        <f t="shared" si="86"/>
        <v>0.2</v>
      </c>
      <c r="P417" s="30">
        <f t="shared" si="87"/>
        <v>0.8</v>
      </c>
      <c r="Q417" s="20">
        <f t="shared" si="82"/>
        <v>43892.616355154976</v>
      </c>
      <c r="R417" s="15">
        <f t="shared" si="83"/>
        <v>8778.5232710309956</v>
      </c>
      <c r="S417" s="15">
        <f t="shared" si="84"/>
        <v>35114.093084123982</v>
      </c>
      <c r="T417" s="20">
        <f t="shared" si="88"/>
        <v>250.15</v>
      </c>
      <c r="U417" s="15">
        <f t="shared" si="89"/>
        <v>257.97000000000003</v>
      </c>
      <c r="V417" s="15">
        <f t="shared" si="91"/>
        <v>508.12</v>
      </c>
      <c r="W417" s="13">
        <v>0</v>
      </c>
      <c r="X417" s="27">
        <f t="shared" si="90"/>
        <v>508.12</v>
      </c>
    </row>
    <row r="418" spans="1:24">
      <c r="A418" t="s">
        <v>2186</v>
      </c>
      <c r="B418" t="s">
        <v>852</v>
      </c>
      <c r="C418" t="s">
        <v>843</v>
      </c>
      <c r="D418" s="2" t="str">
        <f t="shared" si="85"/>
        <v>M</v>
      </c>
      <c r="E418" t="s">
        <v>2187</v>
      </c>
      <c r="F418">
        <f>VLOOKUP($B418&amp;F$5,'Source - Attributes'!$J:$K,2,FALSE)</f>
        <v>711</v>
      </c>
      <c r="G418">
        <f>VLOOKUP($B418&amp;G$5,'Source - Attributes'!$J:$K,2,FALSE)</f>
        <v>711</v>
      </c>
      <c r="H418">
        <f>VLOOKUP($B418&amp;H$5,'Source - Attributes'!$J:$K,2,FALSE)</f>
        <v>0</v>
      </c>
      <c r="I418">
        <v>0</v>
      </c>
      <c r="J418">
        <f>VLOOKUP($B418&amp;J$5,'Source - Attributes'!$J:$K,2,FALSE)</f>
        <v>0</v>
      </c>
      <c r="K418">
        <f>VLOOKUP($B418&amp;K$5,'Source - Attributes'!$J:$K,2,FALSE)</f>
        <v>4.63</v>
      </c>
      <c r="L418" s="20">
        <f t="shared" si="79"/>
        <v>37936</v>
      </c>
      <c r="M418" s="15">
        <f t="shared" si="80"/>
        <v>933.76999999999987</v>
      </c>
      <c r="N418" s="66" t="str">
        <f t="shared" si="81"/>
        <v>2080</v>
      </c>
      <c r="O418" s="26">
        <f t="shared" si="86"/>
        <v>0.2</v>
      </c>
      <c r="P418" s="30">
        <f t="shared" si="87"/>
        <v>0.8</v>
      </c>
      <c r="Q418" s="20">
        <f t="shared" si="82"/>
        <v>43892.616355154976</v>
      </c>
      <c r="R418" s="15">
        <f t="shared" si="83"/>
        <v>8778.5232710309956</v>
      </c>
      <c r="S418" s="15">
        <f t="shared" si="84"/>
        <v>35114.093084123982</v>
      </c>
      <c r="T418" s="20">
        <f t="shared" si="88"/>
        <v>164.53</v>
      </c>
      <c r="U418" s="15">
        <f t="shared" si="89"/>
        <v>174.11</v>
      </c>
      <c r="V418" s="15">
        <f t="shared" si="91"/>
        <v>338.64</v>
      </c>
      <c r="W418" s="13">
        <v>0</v>
      </c>
      <c r="X418" s="27">
        <f t="shared" si="90"/>
        <v>338.64</v>
      </c>
    </row>
    <row r="419" spans="1:24">
      <c r="A419" t="s">
        <v>2188</v>
      </c>
      <c r="B419" t="s">
        <v>854</v>
      </c>
      <c r="C419" t="s">
        <v>843</v>
      </c>
      <c r="D419" s="2" t="str">
        <f t="shared" si="85"/>
        <v>M</v>
      </c>
      <c r="E419" t="s">
        <v>2189</v>
      </c>
      <c r="F419">
        <f>VLOOKUP($B419&amp;F$5,'Source - Attributes'!$J:$K,2,FALSE)</f>
        <v>559</v>
      </c>
      <c r="G419">
        <f>VLOOKUP($B419&amp;G$5,'Source - Attributes'!$J:$K,2,FALSE)</f>
        <v>559</v>
      </c>
      <c r="H419">
        <f>VLOOKUP($B419&amp;H$5,'Source - Attributes'!$J:$K,2,FALSE)</f>
        <v>0</v>
      </c>
      <c r="I419">
        <v>0</v>
      </c>
      <c r="J419">
        <f>VLOOKUP($B419&amp;J$5,'Source - Attributes'!$J:$K,2,FALSE)</f>
        <v>0</v>
      </c>
      <c r="K419">
        <f>VLOOKUP($B419&amp;K$5,'Source - Attributes'!$J:$K,2,FALSE)</f>
        <v>3.62</v>
      </c>
      <c r="L419" s="20">
        <f t="shared" si="79"/>
        <v>37936</v>
      </c>
      <c r="M419" s="15">
        <f t="shared" si="80"/>
        <v>933.76999999999987</v>
      </c>
      <c r="N419" s="66" t="str">
        <f t="shared" si="81"/>
        <v>2080</v>
      </c>
      <c r="O419" s="26">
        <f t="shared" si="86"/>
        <v>0.2</v>
      </c>
      <c r="P419" s="30">
        <f t="shared" si="87"/>
        <v>0.8</v>
      </c>
      <c r="Q419" s="20">
        <f t="shared" si="82"/>
        <v>43892.616355154976</v>
      </c>
      <c r="R419" s="15">
        <f t="shared" si="83"/>
        <v>8778.5232710309956</v>
      </c>
      <c r="S419" s="15">
        <f t="shared" si="84"/>
        <v>35114.093084123982</v>
      </c>
      <c r="T419" s="20">
        <f t="shared" si="88"/>
        <v>129.35</v>
      </c>
      <c r="U419" s="15">
        <f t="shared" si="89"/>
        <v>136.13</v>
      </c>
      <c r="V419" s="15">
        <f t="shared" si="91"/>
        <v>265.48</v>
      </c>
      <c r="W419" s="13">
        <v>0</v>
      </c>
      <c r="X419" s="27">
        <f t="shared" si="90"/>
        <v>265.48</v>
      </c>
    </row>
    <row r="420" spans="1:24">
      <c r="A420" t="s">
        <v>2190</v>
      </c>
      <c r="B420" t="s">
        <v>856</v>
      </c>
      <c r="C420" t="s">
        <v>843</v>
      </c>
      <c r="D420" s="2" t="str">
        <f t="shared" si="85"/>
        <v>M</v>
      </c>
      <c r="E420" t="s">
        <v>2191</v>
      </c>
      <c r="F420">
        <f>VLOOKUP($B420&amp;F$5,'Source - Attributes'!$J:$K,2,FALSE)</f>
        <v>427</v>
      </c>
      <c r="G420">
        <f>VLOOKUP($B420&amp;G$5,'Source - Attributes'!$J:$K,2,FALSE)</f>
        <v>427</v>
      </c>
      <c r="H420">
        <f>VLOOKUP($B420&amp;H$5,'Source - Attributes'!$J:$K,2,FALSE)</f>
        <v>0</v>
      </c>
      <c r="I420">
        <v>0</v>
      </c>
      <c r="J420">
        <f>VLOOKUP($B420&amp;J$5,'Source - Attributes'!$J:$K,2,FALSE)</f>
        <v>0</v>
      </c>
      <c r="K420">
        <f>VLOOKUP($B420&amp;K$5,'Source - Attributes'!$J:$K,2,FALSE)</f>
        <v>3.31</v>
      </c>
      <c r="L420" s="20">
        <f t="shared" si="79"/>
        <v>37936</v>
      </c>
      <c r="M420" s="15">
        <f t="shared" si="80"/>
        <v>933.76999999999987</v>
      </c>
      <c r="N420" s="66" t="str">
        <f t="shared" si="81"/>
        <v>2080</v>
      </c>
      <c r="O420" s="26">
        <f t="shared" si="86"/>
        <v>0.2</v>
      </c>
      <c r="P420" s="30">
        <f t="shared" si="87"/>
        <v>0.8</v>
      </c>
      <c r="Q420" s="20">
        <f t="shared" si="82"/>
        <v>43892.616355154976</v>
      </c>
      <c r="R420" s="15">
        <f t="shared" si="83"/>
        <v>8778.5232710309956</v>
      </c>
      <c r="S420" s="15">
        <f t="shared" si="84"/>
        <v>35114.093084123982</v>
      </c>
      <c r="T420" s="20">
        <f t="shared" si="88"/>
        <v>98.81</v>
      </c>
      <c r="U420" s="15">
        <f t="shared" si="89"/>
        <v>124.47</v>
      </c>
      <c r="V420" s="15">
        <f t="shared" si="91"/>
        <v>223.28</v>
      </c>
      <c r="W420" s="13">
        <v>0</v>
      </c>
      <c r="X420" s="27">
        <f t="shared" si="90"/>
        <v>223.28</v>
      </c>
    </row>
    <row r="421" spans="1:24">
      <c r="A421" t="s">
        <v>2192</v>
      </c>
      <c r="B421" t="s">
        <v>858</v>
      </c>
      <c r="C421" t="s">
        <v>843</v>
      </c>
      <c r="D421" s="2" t="str">
        <f t="shared" si="85"/>
        <v>M</v>
      </c>
      <c r="E421" t="s">
        <v>2193</v>
      </c>
      <c r="F421">
        <f>VLOOKUP($B421&amp;F$5,'Source - Attributes'!$J:$K,2,FALSE)</f>
        <v>960</v>
      </c>
      <c r="G421">
        <f>VLOOKUP($B421&amp;G$5,'Source - Attributes'!$J:$K,2,FALSE)</f>
        <v>960</v>
      </c>
      <c r="H421">
        <f>VLOOKUP($B421&amp;H$5,'Source - Attributes'!$J:$K,2,FALSE)</f>
        <v>0</v>
      </c>
      <c r="I421">
        <v>0</v>
      </c>
      <c r="J421">
        <f>VLOOKUP($B421&amp;J$5,'Source - Attributes'!$J:$K,2,FALSE)</f>
        <v>0</v>
      </c>
      <c r="K421">
        <f>VLOOKUP($B421&amp;K$5,'Source - Attributes'!$J:$K,2,FALSE)</f>
        <v>6.65</v>
      </c>
      <c r="L421" s="20">
        <f t="shared" si="79"/>
        <v>37936</v>
      </c>
      <c r="M421" s="15">
        <f t="shared" si="80"/>
        <v>933.76999999999987</v>
      </c>
      <c r="N421" s="66" t="str">
        <f t="shared" si="81"/>
        <v>2080</v>
      </c>
      <c r="O421" s="26">
        <f t="shared" si="86"/>
        <v>0.2</v>
      </c>
      <c r="P421" s="30">
        <f t="shared" si="87"/>
        <v>0.8</v>
      </c>
      <c r="Q421" s="20">
        <f t="shared" si="82"/>
        <v>43892.616355154976</v>
      </c>
      <c r="R421" s="15">
        <f t="shared" si="83"/>
        <v>8778.5232710309956</v>
      </c>
      <c r="S421" s="15">
        <f t="shared" si="84"/>
        <v>35114.093084123982</v>
      </c>
      <c r="T421" s="20">
        <f t="shared" si="88"/>
        <v>222.15</v>
      </c>
      <c r="U421" s="15">
        <f t="shared" si="89"/>
        <v>250.07</v>
      </c>
      <c r="V421" s="15">
        <f t="shared" si="91"/>
        <v>472.22</v>
      </c>
      <c r="W421" s="13">
        <v>0</v>
      </c>
      <c r="X421" s="27">
        <f t="shared" si="90"/>
        <v>472.22</v>
      </c>
    </row>
    <row r="422" spans="1:24">
      <c r="A422" t="s">
        <v>2194</v>
      </c>
      <c r="B422" t="s">
        <v>860</v>
      </c>
      <c r="C422" t="s">
        <v>843</v>
      </c>
      <c r="D422" s="2" t="str">
        <f t="shared" si="85"/>
        <v>M</v>
      </c>
      <c r="E422" t="s">
        <v>2195</v>
      </c>
      <c r="F422">
        <f>VLOOKUP($B422&amp;F$5,'Source - Attributes'!$J:$K,2,FALSE)</f>
        <v>237</v>
      </c>
      <c r="G422">
        <f>VLOOKUP($B422&amp;G$5,'Source - Attributes'!$J:$K,2,FALSE)</f>
        <v>237</v>
      </c>
      <c r="H422">
        <f>VLOOKUP($B422&amp;H$5,'Source - Attributes'!$J:$K,2,FALSE)</f>
        <v>0</v>
      </c>
      <c r="I422">
        <v>0</v>
      </c>
      <c r="J422">
        <f>VLOOKUP($B422&amp;J$5,'Source - Attributes'!$J:$K,2,FALSE)</f>
        <v>0</v>
      </c>
      <c r="K422">
        <f>VLOOKUP($B422&amp;K$5,'Source - Attributes'!$J:$K,2,FALSE)</f>
        <v>2.02</v>
      </c>
      <c r="L422" s="20">
        <f t="shared" si="79"/>
        <v>37936</v>
      </c>
      <c r="M422" s="15">
        <f t="shared" si="80"/>
        <v>933.76999999999987</v>
      </c>
      <c r="N422" s="66" t="str">
        <f t="shared" si="81"/>
        <v>2080</v>
      </c>
      <c r="O422" s="26">
        <f t="shared" si="86"/>
        <v>0.2</v>
      </c>
      <c r="P422" s="30">
        <f t="shared" si="87"/>
        <v>0.8</v>
      </c>
      <c r="Q422" s="20">
        <f t="shared" si="82"/>
        <v>43892.616355154976</v>
      </c>
      <c r="R422" s="15">
        <f t="shared" si="83"/>
        <v>8778.5232710309956</v>
      </c>
      <c r="S422" s="15">
        <f t="shared" si="84"/>
        <v>35114.093084123982</v>
      </c>
      <c r="T422" s="20">
        <f t="shared" si="88"/>
        <v>54.84</v>
      </c>
      <c r="U422" s="15">
        <f t="shared" si="89"/>
        <v>75.959999999999994</v>
      </c>
      <c r="V422" s="15">
        <f t="shared" si="91"/>
        <v>130.80000000000001</v>
      </c>
      <c r="W422" s="13">
        <v>0</v>
      </c>
      <c r="X422" s="27">
        <f t="shared" si="90"/>
        <v>130.80000000000001</v>
      </c>
    </row>
    <row r="423" spans="1:24">
      <c r="A423" t="s">
        <v>2196</v>
      </c>
      <c r="B423" t="s">
        <v>862</v>
      </c>
      <c r="C423" t="s">
        <v>843</v>
      </c>
      <c r="D423" s="2" t="str">
        <f t="shared" si="85"/>
        <v>M</v>
      </c>
      <c r="E423" t="s">
        <v>2197</v>
      </c>
      <c r="F423">
        <f>VLOOKUP($B423&amp;F$5,'Source - Attributes'!$J:$K,2,FALSE)</f>
        <v>309</v>
      </c>
      <c r="G423">
        <f>VLOOKUP($B423&amp;G$5,'Source - Attributes'!$J:$K,2,FALSE)</f>
        <v>309</v>
      </c>
      <c r="H423">
        <f>VLOOKUP($B423&amp;H$5,'Source - Attributes'!$J:$K,2,FALSE)</f>
        <v>0</v>
      </c>
      <c r="I423">
        <v>0</v>
      </c>
      <c r="J423">
        <f>VLOOKUP($B423&amp;J$5,'Source - Attributes'!$J:$K,2,FALSE)</f>
        <v>0</v>
      </c>
      <c r="K423">
        <f>VLOOKUP($B423&amp;K$5,'Source - Attributes'!$J:$K,2,FALSE)</f>
        <v>3.42</v>
      </c>
      <c r="L423" s="20">
        <f t="shared" si="79"/>
        <v>37936</v>
      </c>
      <c r="M423" s="15">
        <f t="shared" si="80"/>
        <v>933.76999999999987</v>
      </c>
      <c r="N423" s="66" t="str">
        <f t="shared" si="81"/>
        <v>2080</v>
      </c>
      <c r="O423" s="26">
        <f t="shared" si="86"/>
        <v>0.2</v>
      </c>
      <c r="P423" s="30">
        <f t="shared" si="87"/>
        <v>0.8</v>
      </c>
      <c r="Q423" s="20">
        <f t="shared" si="82"/>
        <v>43892.616355154976</v>
      </c>
      <c r="R423" s="15">
        <f t="shared" si="83"/>
        <v>8778.5232710309956</v>
      </c>
      <c r="S423" s="15">
        <f t="shared" si="84"/>
        <v>35114.093084123982</v>
      </c>
      <c r="T423" s="20">
        <f t="shared" si="88"/>
        <v>71.5</v>
      </c>
      <c r="U423" s="15">
        <f t="shared" si="89"/>
        <v>128.61000000000001</v>
      </c>
      <c r="V423" s="15">
        <f t="shared" si="91"/>
        <v>200.11</v>
      </c>
      <c r="W423" s="13">
        <v>0</v>
      </c>
      <c r="X423" s="27">
        <f t="shared" si="90"/>
        <v>200.11</v>
      </c>
    </row>
    <row r="424" spans="1:24">
      <c r="A424" t="s">
        <v>2198</v>
      </c>
      <c r="B424" t="s">
        <v>864</v>
      </c>
      <c r="C424" t="s">
        <v>843</v>
      </c>
      <c r="D424" s="2" t="str">
        <f t="shared" si="85"/>
        <v>M</v>
      </c>
      <c r="E424" t="s">
        <v>2199</v>
      </c>
      <c r="F424">
        <f>VLOOKUP($B424&amp;F$5,'Source - Attributes'!$J:$K,2,FALSE)</f>
        <v>309</v>
      </c>
      <c r="G424">
        <f>VLOOKUP($B424&amp;G$5,'Source - Attributes'!$J:$K,2,FALSE)</f>
        <v>309</v>
      </c>
      <c r="H424">
        <f>VLOOKUP($B424&amp;H$5,'Source - Attributes'!$J:$K,2,FALSE)</f>
        <v>0</v>
      </c>
      <c r="I424">
        <v>0</v>
      </c>
      <c r="J424">
        <f>VLOOKUP($B424&amp;J$5,'Source - Attributes'!$J:$K,2,FALSE)</f>
        <v>0</v>
      </c>
      <c r="K424">
        <f>VLOOKUP($B424&amp;K$5,'Source - Attributes'!$J:$K,2,FALSE)</f>
        <v>2.83</v>
      </c>
      <c r="L424" s="20">
        <f t="shared" si="79"/>
        <v>37936</v>
      </c>
      <c r="M424" s="15">
        <f t="shared" si="80"/>
        <v>933.76999999999987</v>
      </c>
      <c r="N424" s="66" t="str">
        <f t="shared" si="81"/>
        <v>2080</v>
      </c>
      <c r="O424" s="26">
        <f t="shared" si="86"/>
        <v>0.2</v>
      </c>
      <c r="P424" s="30">
        <f t="shared" si="87"/>
        <v>0.8</v>
      </c>
      <c r="Q424" s="20">
        <f t="shared" si="82"/>
        <v>43892.616355154976</v>
      </c>
      <c r="R424" s="15">
        <f t="shared" si="83"/>
        <v>8778.5232710309956</v>
      </c>
      <c r="S424" s="15">
        <f t="shared" si="84"/>
        <v>35114.093084123982</v>
      </c>
      <c r="T424" s="20">
        <f t="shared" si="88"/>
        <v>71.5</v>
      </c>
      <c r="U424" s="15">
        <f t="shared" si="89"/>
        <v>106.42</v>
      </c>
      <c r="V424" s="15">
        <f t="shared" si="91"/>
        <v>177.92000000000002</v>
      </c>
      <c r="W424" s="13">
        <v>0</v>
      </c>
      <c r="X424" s="27">
        <f t="shared" si="90"/>
        <v>177.92000000000002</v>
      </c>
    </row>
    <row r="425" spans="1:24">
      <c r="A425" t="s">
        <v>2200</v>
      </c>
      <c r="B425" t="s">
        <v>866</v>
      </c>
      <c r="C425" t="s">
        <v>867</v>
      </c>
      <c r="D425" s="2" t="str">
        <f t="shared" si="85"/>
        <v>C</v>
      </c>
      <c r="E425" t="s">
        <v>2201</v>
      </c>
      <c r="F425">
        <f>VLOOKUP($B425&amp;F$5,'Source - Attributes'!$J:$K,2,FALSE)</f>
        <v>44618</v>
      </c>
      <c r="G425">
        <f>VLOOKUP($B425&amp;G$5,'Source - Attributes'!$J:$K,2,FALSE)</f>
        <v>44618</v>
      </c>
      <c r="H425">
        <f>VLOOKUP($B425&amp;H$5,'Source - Attributes'!$J:$K,2,FALSE)</f>
        <v>0</v>
      </c>
      <c r="I425">
        <v>0</v>
      </c>
      <c r="J425">
        <f>VLOOKUP($B425&amp;J$5,'Source - Attributes'!$J:$K,2,FALSE)</f>
        <v>50669</v>
      </c>
      <c r="K425">
        <f>VLOOKUP($B425&amp;K$5,'Source - Attributes'!$J:$K,2,FALSE)</f>
        <v>681.08</v>
      </c>
      <c r="L425" s="20">
        <f t="shared" si="79"/>
        <v>71780</v>
      </c>
      <c r="M425" s="15">
        <f t="shared" si="80"/>
        <v>835.53000000000009</v>
      </c>
      <c r="N425" s="66" t="str">
        <f t="shared" si="81"/>
        <v>6040</v>
      </c>
      <c r="O425" s="26">
        <f t="shared" si="86"/>
        <v>0.6</v>
      </c>
      <c r="P425" s="30">
        <f t="shared" si="87"/>
        <v>0.4</v>
      </c>
      <c r="Q425" s="20">
        <f t="shared" si="82"/>
        <v>86698.697103514249</v>
      </c>
      <c r="R425" s="15">
        <f t="shared" si="83"/>
        <v>52019.218262108545</v>
      </c>
      <c r="S425" s="15">
        <f t="shared" si="84"/>
        <v>34679.478841405704</v>
      </c>
      <c r="T425" s="20">
        <f t="shared" si="88"/>
        <v>32334.82</v>
      </c>
      <c r="U425" s="15">
        <f t="shared" si="89"/>
        <v>28268.880000000001</v>
      </c>
      <c r="V425" s="15">
        <f t="shared" si="91"/>
        <v>60603.7</v>
      </c>
      <c r="W425" s="13">
        <v>0</v>
      </c>
      <c r="X425" s="27">
        <f t="shared" si="90"/>
        <v>60603.7</v>
      </c>
    </row>
    <row r="426" spans="1:24">
      <c r="A426" t="s">
        <v>2202</v>
      </c>
      <c r="B426" t="s">
        <v>868</v>
      </c>
      <c r="C426" t="s">
        <v>867</v>
      </c>
      <c r="D426" s="2" t="str">
        <f t="shared" si="85"/>
        <v>M</v>
      </c>
      <c r="E426" t="s">
        <v>2203</v>
      </c>
      <c r="F426">
        <f>VLOOKUP($B426&amp;F$5,'Source - Attributes'!$J:$K,2,FALSE)</f>
        <v>11932</v>
      </c>
      <c r="G426">
        <f>VLOOKUP($B426&amp;G$5,'Source - Attributes'!$J:$K,2,FALSE)</f>
        <v>11932</v>
      </c>
      <c r="H426">
        <f>VLOOKUP($B426&amp;H$5,'Source - Attributes'!$J:$K,2,FALSE)</f>
        <v>0</v>
      </c>
      <c r="I426">
        <v>0</v>
      </c>
      <c r="J426">
        <f>VLOOKUP($B426&amp;J$5,'Source - Attributes'!$J:$K,2,FALSE)</f>
        <v>0</v>
      </c>
      <c r="K426">
        <f>VLOOKUP($B426&amp;K$5,'Source - Attributes'!$J:$K,2,FALSE)</f>
        <v>80.2</v>
      </c>
      <c r="L426" s="20">
        <f t="shared" si="79"/>
        <v>71780</v>
      </c>
      <c r="M426" s="15">
        <f t="shared" si="80"/>
        <v>835.53000000000009</v>
      </c>
      <c r="N426" s="66" t="str">
        <f t="shared" si="81"/>
        <v>6040</v>
      </c>
      <c r="O426" s="26">
        <f t="shared" si="86"/>
        <v>0.6</v>
      </c>
      <c r="P426" s="30">
        <f t="shared" si="87"/>
        <v>0.4</v>
      </c>
      <c r="Q426" s="20">
        <f t="shared" si="82"/>
        <v>86698.697103514249</v>
      </c>
      <c r="R426" s="15">
        <f t="shared" si="83"/>
        <v>52019.218262108545</v>
      </c>
      <c r="S426" s="15">
        <f t="shared" si="84"/>
        <v>34679.478841405704</v>
      </c>
      <c r="T426" s="20">
        <f t="shared" si="88"/>
        <v>8647.16</v>
      </c>
      <c r="U426" s="15">
        <f t="shared" si="89"/>
        <v>3328.78</v>
      </c>
      <c r="V426" s="15">
        <f t="shared" si="91"/>
        <v>11975.94</v>
      </c>
      <c r="W426" s="13">
        <v>0</v>
      </c>
      <c r="X426" s="27">
        <f t="shared" si="90"/>
        <v>11975.94</v>
      </c>
    </row>
    <row r="427" spans="1:24">
      <c r="A427" t="s">
        <v>2204</v>
      </c>
      <c r="B427" t="s">
        <v>870</v>
      </c>
      <c r="C427" t="s">
        <v>867</v>
      </c>
      <c r="D427" s="2" t="str">
        <f t="shared" si="85"/>
        <v>M</v>
      </c>
      <c r="E427" t="s">
        <v>2205</v>
      </c>
      <c r="F427">
        <f>VLOOKUP($B427&amp;F$5,'Source - Attributes'!$J:$K,2,FALSE)</f>
        <v>9411</v>
      </c>
      <c r="G427">
        <f>VLOOKUP($B427&amp;G$5,'Source - Attributes'!$J:$K,2,FALSE)</f>
        <v>9411</v>
      </c>
      <c r="H427">
        <f>VLOOKUP($B427&amp;H$5,'Source - Attributes'!$J:$K,2,FALSE)</f>
        <v>0</v>
      </c>
      <c r="I427">
        <v>0</v>
      </c>
      <c r="J427">
        <f>VLOOKUP($B427&amp;J$5,'Source - Attributes'!$J:$K,2,FALSE)</f>
        <v>0</v>
      </c>
      <c r="K427">
        <f>VLOOKUP($B427&amp;K$5,'Source - Attributes'!$J:$K,2,FALSE)</f>
        <v>47.73</v>
      </c>
      <c r="L427" s="20">
        <f t="shared" si="79"/>
        <v>71780</v>
      </c>
      <c r="M427" s="15">
        <f t="shared" si="80"/>
        <v>835.53000000000009</v>
      </c>
      <c r="N427" s="66" t="str">
        <f t="shared" si="81"/>
        <v>6040</v>
      </c>
      <c r="O427" s="26">
        <f t="shared" si="86"/>
        <v>0.6</v>
      </c>
      <c r="P427" s="30">
        <f t="shared" si="87"/>
        <v>0.4</v>
      </c>
      <c r="Q427" s="20">
        <f t="shared" si="82"/>
        <v>86698.697103514249</v>
      </c>
      <c r="R427" s="15">
        <f t="shared" si="83"/>
        <v>52019.218262108545</v>
      </c>
      <c r="S427" s="15">
        <f t="shared" si="84"/>
        <v>34679.478841405704</v>
      </c>
      <c r="T427" s="20">
        <f t="shared" si="88"/>
        <v>6820.18</v>
      </c>
      <c r="U427" s="15">
        <f t="shared" si="89"/>
        <v>1981.08</v>
      </c>
      <c r="V427" s="15">
        <f t="shared" si="91"/>
        <v>8801.26</v>
      </c>
      <c r="W427" s="13">
        <v>0</v>
      </c>
      <c r="X427" s="27">
        <f t="shared" si="90"/>
        <v>8801.26</v>
      </c>
    </row>
    <row r="428" spans="1:24">
      <c r="A428" t="s">
        <v>2206</v>
      </c>
      <c r="B428" t="s">
        <v>872</v>
      </c>
      <c r="C428" t="s">
        <v>867</v>
      </c>
      <c r="D428" s="2" t="str">
        <f t="shared" si="85"/>
        <v>M</v>
      </c>
      <c r="E428" t="s">
        <v>2207</v>
      </c>
      <c r="F428">
        <f>VLOOKUP($B428&amp;F$5,'Source - Attributes'!$J:$K,2,FALSE)</f>
        <v>95</v>
      </c>
      <c r="G428">
        <f>VLOOKUP($B428&amp;G$5,'Source - Attributes'!$J:$K,2,FALSE)</f>
        <v>95</v>
      </c>
      <c r="H428">
        <f>VLOOKUP($B428&amp;H$5,'Source - Attributes'!$J:$K,2,FALSE)</f>
        <v>0</v>
      </c>
      <c r="I428">
        <v>0</v>
      </c>
      <c r="J428">
        <f>VLOOKUP($B428&amp;J$5,'Source - Attributes'!$J:$K,2,FALSE)</f>
        <v>0</v>
      </c>
      <c r="K428">
        <f>VLOOKUP($B428&amp;K$5,'Source - Attributes'!$J:$K,2,FALSE)</f>
        <v>0.83</v>
      </c>
      <c r="L428" s="20">
        <f t="shared" si="79"/>
        <v>71780</v>
      </c>
      <c r="M428" s="15">
        <f t="shared" si="80"/>
        <v>835.53000000000009</v>
      </c>
      <c r="N428" s="66" t="str">
        <f t="shared" si="81"/>
        <v>6040</v>
      </c>
      <c r="O428" s="26">
        <f t="shared" si="86"/>
        <v>0.6</v>
      </c>
      <c r="P428" s="30">
        <f t="shared" si="87"/>
        <v>0.4</v>
      </c>
      <c r="Q428" s="20">
        <f t="shared" si="82"/>
        <v>86698.697103514249</v>
      </c>
      <c r="R428" s="15">
        <f t="shared" si="83"/>
        <v>52019.218262108545</v>
      </c>
      <c r="S428" s="15">
        <f t="shared" si="84"/>
        <v>34679.478841405704</v>
      </c>
      <c r="T428" s="20">
        <f t="shared" si="88"/>
        <v>68.849999999999994</v>
      </c>
      <c r="U428" s="15">
        <f t="shared" si="89"/>
        <v>34.450000000000003</v>
      </c>
      <c r="V428" s="15">
        <f t="shared" si="91"/>
        <v>103.3</v>
      </c>
      <c r="W428" s="13">
        <v>0</v>
      </c>
      <c r="X428" s="27">
        <f t="shared" si="90"/>
        <v>103.3</v>
      </c>
    </row>
    <row r="429" spans="1:24">
      <c r="A429" t="s">
        <v>2208</v>
      </c>
      <c r="B429" t="s">
        <v>874</v>
      </c>
      <c r="C429" t="s">
        <v>867</v>
      </c>
      <c r="D429" s="2" t="str">
        <f t="shared" si="85"/>
        <v>M</v>
      </c>
      <c r="E429" t="s">
        <v>2209</v>
      </c>
      <c r="F429">
        <f>VLOOKUP($B429&amp;F$5,'Source - Attributes'!$J:$K,2,FALSE)</f>
        <v>2511</v>
      </c>
      <c r="G429">
        <f>VLOOKUP($B429&amp;G$5,'Source - Attributes'!$J:$K,2,FALSE)</f>
        <v>2511</v>
      </c>
      <c r="H429">
        <f>VLOOKUP($B429&amp;H$5,'Source - Attributes'!$J:$K,2,FALSE)</f>
        <v>0</v>
      </c>
      <c r="I429">
        <v>0</v>
      </c>
      <c r="J429">
        <f>VLOOKUP($B429&amp;J$5,'Source - Attributes'!$J:$K,2,FALSE)</f>
        <v>0</v>
      </c>
      <c r="K429">
        <f>VLOOKUP($B429&amp;K$5,'Source - Attributes'!$J:$K,2,FALSE)</f>
        <v>10.050000000000001</v>
      </c>
      <c r="L429" s="20">
        <f t="shared" si="79"/>
        <v>71780</v>
      </c>
      <c r="M429" s="15">
        <f t="shared" si="80"/>
        <v>835.53000000000009</v>
      </c>
      <c r="N429" s="66" t="str">
        <f t="shared" si="81"/>
        <v>6040</v>
      </c>
      <c r="O429" s="26">
        <f t="shared" si="86"/>
        <v>0.6</v>
      </c>
      <c r="P429" s="30">
        <f t="shared" si="87"/>
        <v>0.4</v>
      </c>
      <c r="Q429" s="20">
        <f t="shared" si="82"/>
        <v>86698.697103514249</v>
      </c>
      <c r="R429" s="15">
        <f t="shared" si="83"/>
        <v>52019.218262108545</v>
      </c>
      <c r="S429" s="15">
        <f t="shared" si="84"/>
        <v>34679.478841405704</v>
      </c>
      <c r="T429" s="20">
        <f t="shared" si="88"/>
        <v>1819.73</v>
      </c>
      <c r="U429" s="15">
        <f t="shared" si="89"/>
        <v>417.13</v>
      </c>
      <c r="V429" s="15">
        <f t="shared" si="91"/>
        <v>2236.86</v>
      </c>
      <c r="W429" s="13">
        <v>0</v>
      </c>
      <c r="X429" s="27">
        <f t="shared" si="90"/>
        <v>2236.86</v>
      </c>
    </row>
    <row r="430" spans="1:24">
      <c r="A430" t="s">
        <v>2210</v>
      </c>
      <c r="B430" t="s">
        <v>876</v>
      </c>
      <c r="C430" t="s">
        <v>867</v>
      </c>
      <c r="D430" s="2" t="str">
        <f t="shared" si="85"/>
        <v>M</v>
      </c>
      <c r="E430" t="s">
        <v>2211</v>
      </c>
      <c r="F430">
        <f>VLOOKUP($B430&amp;F$5,'Source - Attributes'!$J:$K,2,FALSE)</f>
        <v>1014</v>
      </c>
      <c r="G430">
        <f>VLOOKUP($B430&amp;G$5,'Source - Attributes'!$J:$K,2,FALSE)</f>
        <v>1014</v>
      </c>
      <c r="H430">
        <f>VLOOKUP($B430&amp;H$5,'Source - Attributes'!$J:$K,2,FALSE)</f>
        <v>0</v>
      </c>
      <c r="I430">
        <v>0</v>
      </c>
      <c r="J430">
        <f>VLOOKUP($B430&amp;J$5,'Source - Attributes'!$J:$K,2,FALSE)</f>
        <v>0</v>
      </c>
      <c r="K430">
        <f>VLOOKUP($B430&amp;K$5,'Source - Attributes'!$J:$K,2,FALSE)</f>
        <v>5.6</v>
      </c>
      <c r="L430" s="20">
        <f t="shared" si="79"/>
        <v>71780</v>
      </c>
      <c r="M430" s="15">
        <f t="shared" si="80"/>
        <v>835.53000000000009</v>
      </c>
      <c r="N430" s="66" t="str">
        <f t="shared" si="81"/>
        <v>6040</v>
      </c>
      <c r="O430" s="26">
        <f t="shared" si="86"/>
        <v>0.6</v>
      </c>
      <c r="P430" s="30">
        <f t="shared" si="87"/>
        <v>0.4</v>
      </c>
      <c r="Q430" s="20">
        <f t="shared" si="82"/>
        <v>86698.697103514249</v>
      </c>
      <c r="R430" s="15">
        <f t="shared" si="83"/>
        <v>52019.218262108545</v>
      </c>
      <c r="S430" s="15">
        <f t="shared" si="84"/>
        <v>34679.478841405704</v>
      </c>
      <c r="T430" s="20">
        <f t="shared" si="88"/>
        <v>734.85</v>
      </c>
      <c r="U430" s="15">
        <f t="shared" si="89"/>
        <v>232.43</v>
      </c>
      <c r="V430" s="15">
        <f t="shared" si="91"/>
        <v>967.28</v>
      </c>
      <c r="W430" s="13">
        <v>0</v>
      </c>
      <c r="X430" s="27">
        <f t="shared" si="90"/>
        <v>967.28</v>
      </c>
    </row>
    <row r="431" spans="1:24">
      <c r="A431" t="s">
        <v>2212</v>
      </c>
      <c r="B431" t="s">
        <v>878</v>
      </c>
      <c r="C431" t="s">
        <v>867</v>
      </c>
      <c r="D431" s="2" t="str">
        <f t="shared" si="85"/>
        <v>M</v>
      </c>
      <c r="E431" t="s">
        <v>2213</v>
      </c>
      <c r="F431">
        <f>VLOOKUP($B431&amp;F$5,'Source - Attributes'!$J:$K,2,FALSE)</f>
        <v>556</v>
      </c>
      <c r="G431">
        <f>VLOOKUP($B431&amp;G$5,'Source - Attributes'!$J:$K,2,FALSE)</f>
        <v>556</v>
      </c>
      <c r="H431">
        <f>VLOOKUP($B431&amp;H$5,'Source - Attributes'!$J:$K,2,FALSE)</f>
        <v>0</v>
      </c>
      <c r="I431">
        <v>0</v>
      </c>
      <c r="J431">
        <f>VLOOKUP($B431&amp;J$5,'Source - Attributes'!$J:$K,2,FALSE)</f>
        <v>0</v>
      </c>
      <c r="K431">
        <f>VLOOKUP($B431&amp;K$5,'Source - Attributes'!$J:$K,2,FALSE)</f>
        <v>3.53</v>
      </c>
      <c r="L431" s="20">
        <f t="shared" si="79"/>
        <v>71780</v>
      </c>
      <c r="M431" s="15">
        <f t="shared" si="80"/>
        <v>835.53000000000009</v>
      </c>
      <c r="N431" s="66" t="str">
        <f t="shared" si="81"/>
        <v>6040</v>
      </c>
      <c r="O431" s="26">
        <f t="shared" si="86"/>
        <v>0.6</v>
      </c>
      <c r="P431" s="30">
        <f t="shared" si="87"/>
        <v>0.4</v>
      </c>
      <c r="Q431" s="20">
        <f t="shared" si="82"/>
        <v>86698.697103514249</v>
      </c>
      <c r="R431" s="15">
        <f t="shared" si="83"/>
        <v>52019.218262108545</v>
      </c>
      <c r="S431" s="15">
        <f t="shared" si="84"/>
        <v>34679.478841405704</v>
      </c>
      <c r="T431" s="20">
        <f t="shared" si="88"/>
        <v>402.94</v>
      </c>
      <c r="U431" s="15">
        <f t="shared" si="89"/>
        <v>146.52000000000001</v>
      </c>
      <c r="V431" s="15">
        <f t="shared" si="91"/>
        <v>549.46</v>
      </c>
      <c r="W431" s="13">
        <v>0</v>
      </c>
      <c r="X431" s="27">
        <f t="shared" si="90"/>
        <v>549.46</v>
      </c>
    </row>
    <row r="432" spans="1:24">
      <c r="A432" t="s">
        <v>2214</v>
      </c>
      <c r="B432" t="s">
        <v>880</v>
      </c>
      <c r="C432" t="s">
        <v>867</v>
      </c>
      <c r="D432" s="2" t="str">
        <f t="shared" si="85"/>
        <v>M</v>
      </c>
      <c r="E432" t="s">
        <v>2215</v>
      </c>
      <c r="F432">
        <f>VLOOKUP($B432&amp;F$5,'Source - Attributes'!$J:$K,2,FALSE)</f>
        <v>1643</v>
      </c>
      <c r="G432">
        <f>VLOOKUP($B432&amp;G$5,'Source - Attributes'!$J:$K,2,FALSE)</f>
        <v>1643</v>
      </c>
      <c r="H432">
        <f>VLOOKUP($B432&amp;H$5,'Source - Attributes'!$J:$K,2,FALSE)</f>
        <v>0</v>
      </c>
      <c r="I432">
        <v>0</v>
      </c>
      <c r="J432">
        <f>VLOOKUP($B432&amp;J$5,'Source - Attributes'!$J:$K,2,FALSE)</f>
        <v>0</v>
      </c>
      <c r="K432">
        <f>VLOOKUP($B432&amp;K$5,'Source - Attributes'!$J:$K,2,FALSE)</f>
        <v>6.51</v>
      </c>
      <c r="L432" s="20">
        <f t="shared" si="79"/>
        <v>71780</v>
      </c>
      <c r="M432" s="15">
        <f t="shared" si="80"/>
        <v>835.53000000000009</v>
      </c>
      <c r="N432" s="66" t="str">
        <f t="shared" si="81"/>
        <v>6040</v>
      </c>
      <c r="O432" s="26">
        <f t="shared" si="86"/>
        <v>0.6</v>
      </c>
      <c r="P432" s="30">
        <f t="shared" si="87"/>
        <v>0.4</v>
      </c>
      <c r="Q432" s="20">
        <f t="shared" si="82"/>
        <v>86698.697103514249</v>
      </c>
      <c r="R432" s="15">
        <f t="shared" si="83"/>
        <v>52019.218262108545</v>
      </c>
      <c r="S432" s="15">
        <f t="shared" si="84"/>
        <v>34679.478841405704</v>
      </c>
      <c r="T432" s="20">
        <f t="shared" si="88"/>
        <v>1190.69</v>
      </c>
      <c r="U432" s="15">
        <f t="shared" si="89"/>
        <v>270.2</v>
      </c>
      <c r="V432" s="15">
        <f t="shared" si="91"/>
        <v>1460.89</v>
      </c>
      <c r="W432" s="13">
        <v>0</v>
      </c>
      <c r="X432" s="27">
        <f t="shared" si="90"/>
        <v>1460.89</v>
      </c>
    </row>
    <row r="433" spans="1:24">
      <c r="A433" t="s">
        <v>2216</v>
      </c>
      <c r="B433" t="s">
        <v>882</v>
      </c>
      <c r="C433" t="s">
        <v>883</v>
      </c>
      <c r="D433" s="2" t="str">
        <f t="shared" si="85"/>
        <v>C</v>
      </c>
      <c r="E433" t="s">
        <v>2217</v>
      </c>
      <c r="F433">
        <f>VLOOKUP($B433&amp;F$5,'Source - Attributes'!$J:$K,2,FALSE)</f>
        <v>9072</v>
      </c>
      <c r="G433">
        <f>VLOOKUP($B433&amp;G$5,'Source - Attributes'!$J:$K,2,FALSE)</f>
        <v>9072</v>
      </c>
      <c r="H433">
        <f>VLOOKUP($B433&amp;H$5,'Source - Attributes'!$J:$K,2,FALSE)</f>
        <v>0</v>
      </c>
      <c r="I433">
        <v>0</v>
      </c>
      <c r="J433">
        <f>VLOOKUP($B433&amp;J$5,'Source - Attributes'!$J:$K,2,FALSE)</f>
        <v>10090</v>
      </c>
      <c r="K433">
        <f>VLOOKUP($B433&amp;K$5,'Source - Attributes'!$J:$K,2,FALSE)</f>
        <v>656.93</v>
      </c>
      <c r="L433" s="20">
        <f t="shared" si="79"/>
        <v>13830</v>
      </c>
      <c r="M433" s="15">
        <f t="shared" si="80"/>
        <v>701.02</v>
      </c>
      <c r="N433" s="66" t="str">
        <f t="shared" si="81"/>
        <v>2080</v>
      </c>
      <c r="O433" s="26">
        <f t="shared" si="86"/>
        <v>0.2</v>
      </c>
      <c r="P433" s="30">
        <f t="shared" si="87"/>
        <v>0.8</v>
      </c>
      <c r="Q433" s="20">
        <f t="shared" si="82"/>
        <v>17264.794130029382</v>
      </c>
      <c r="R433" s="15">
        <f t="shared" si="83"/>
        <v>3452.9588260058767</v>
      </c>
      <c r="S433" s="15">
        <f t="shared" si="84"/>
        <v>13811.835304023507</v>
      </c>
      <c r="T433" s="20">
        <f t="shared" si="88"/>
        <v>2265.02</v>
      </c>
      <c r="U433" s="15">
        <f t="shared" si="89"/>
        <v>12943.15</v>
      </c>
      <c r="V433" s="15">
        <f t="shared" si="91"/>
        <v>15208.17</v>
      </c>
      <c r="W433" s="13">
        <v>0</v>
      </c>
      <c r="X433" s="27">
        <f t="shared" si="90"/>
        <v>15208.17</v>
      </c>
    </row>
    <row r="434" spans="1:24">
      <c r="A434" t="s">
        <v>2218</v>
      </c>
      <c r="B434" t="s">
        <v>884</v>
      </c>
      <c r="C434" t="s">
        <v>883</v>
      </c>
      <c r="D434" s="2" t="str">
        <f t="shared" si="85"/>
        <v>M</v>
      </c>
      <c r="E434" t="s">
        <v>2219</v>
      </c>
      <c r="F434">
        <f>VLOOKUP($B434&amp;F$5,'Source - Attributes'!$J:$K,2,FALSE)</f>
        <v>939</v>
      </c>
      <c r="G434">
        <f>VLOOKUP($B434&amp;G$5,'Source - Attributes'!$J:$K,2,FALSE)</f>
        <v>939</v>
      </c>
      <c r="H434">
        <f>VLOOKUP($B434&amp;H$5,'Source - Attributes'!$J:$K,2,FALSE)</f>
        <v>0</v>
      </c>
      <c r="I434">
        <v>0</v>
      </c>
      <c r="J434">
        <f>VLOOKUP($B434&amp;J$5,'Source - Attributes'!$J:$K,2,FALSE)</f>
        <v>0</v>
      </c>
      <c r="K434">
        <f>VLOOKUP($B434&amp;K$5,'Source - Attributes'!$J:$K,2,FALSE)</f>
        <v>7.06</v>
      </c>
      <c r="L434" s="20">
        <f t="shared" si="79"/>
        <v>13830</v>
      </c>
      <c r="M434" s="15">
        <f t="shared" si="80"/>
        <v>701.02</v>
      </c>
      <c r="N434" s="66" t="str">
        <f t="shared" si="81"/>
        <v>2080</v>
      </c>
      <c r="O434" s="26">
        <f t="shared" si="86"/>
        <v>0.2</v>
      </c>
      <c r="P434" s="30">
        <f t="shared" si="87"/>
        <v>0.8</v>
      </c>
      <c r="Q434" s="20">
        <f t="shared" si="82"/>
        <v>17264.794130029382</v>
      </c>
      <c r="R434" s="15">
        <f t="shared" si="83"/>
        <v>3452.9588260058767</v>
      </c>
      <c r="S434" s="15">
        <f t="shared" si="84"/>
        <v>13811.835304023507</v>
      </c>
      <c r="T434" s="20">
        <f t="shared" si="88"/>
        <v>234.44</v>
      </c>
      <c r="U434" s="15">
        <f t="shared" si="89"/>
        <v>139.1</v>
      </c>
      <c r="V434" s="15">
        <f t="shared" si="91"/>
        <v>373.53999999999996</v>
      </c>
      <c r="W434" s="13">
        <v>0</v>
      </c>
      <c r="X434" s="27">
        <f t="shared" si="90"/>
        <v>373.53999999999996</v>
      </c>
    </row>
    <row r="435" spans="1:24">
      <c r="A435" t="s">
        <v>2220</v>
      </c>
      <c r="B435" t="s">
        <v>886</v>
      </c>
      <c r="C435" t="s">
        <v>883</v>
      </c>
      <c r="D435" s="2" t="str">
        <f t="shared" si="85"/>
        <v>M</v>
      </c>
      <c r="E435" t="s">
        <v>2221</v>
      </c>
      <c r="F435">
        <f>VLOOKUP($B435&amp;F$5,'Source - Attributes'!$J:$K,2,FALSE)</f>
        <v>980</v>
      </c>
      <c r="G435">
        <f>VLOOKUP($B435&amp;G$5,'Source - Attributes'!$J:$K,2,FALSE)</f>
        <v>980</v>
      </c>
      <c r="H435">
        <f>VLOOKUP($B435&amp;H$5,'Source - Attributes'!$J:$K,2,FALSE)</f>
        <v>0</v>
      </c>
      <c r="I435">
        <v>0</v>
      </c>
      <c r="J435">
        <f>VLOOKUP($B435&amp;J$5,'Source - Attributes'!$J:$K,2,FALSE)</f>
        <v>0</v>
      </c>
      <c r="K435">
        <f>VLOOKUP($B435&amp;K$5,'Source - Attributes'!$J:$K,2,FALSE)</f>
        <v>7.71</v>
      </c>
      <c r="L435" s="20">
        <f t="shared" si="79"/>
        <v>13830</v>
      </c>
      <c r="M435" s="15">
        <f t="shared" si="80"/>
        <v>701.02</v>
      </c>
      <c r="N435" s="66" t="str">
        <f t="shared" si="81"/>
        <v>2080</v>
      </c>
      <c r="O435" s="26">
        <f t="shared" si="86"/>
        <v>0.2</v>
      </c>
      <c r="P435" s="30">
        <f t="shared" si="87"/>
        <v>0.8</v>
      </c>
      <c r="Q435" s="20">
        <f t="shared" si="82"/>
        <v>17264.794130029382</v>
      </c>
      <c r="R435" s="15">
        <f t="shared" si="83"/>
        <v>3452.9588260058767</v>
      </c>
      <c r="S435" s="15">
        <f t="shared" si="84"/>
        <v>13811.835304023507</v>
      </c>
      <c r="T435" s="20">
        <f t="shared" si="88"/>
        <v>244.68</v>
      </c>
      <c r="U435" s="15">
        <f t="shared" si="89"/>
        <v>151.91</v>
      </c>
      <c r="V435" s="15">
        <f t="shared" si="91"/>
        <v>396.59000000000003</v>
      </c>
      <c r="W435" s="13">
        <v>0</v>
      </c>
      <c r="X435" s="27">
        <f t="shared" si="90"/>
        <v>396.59000000000003</v>
      </c>
    </row>
    <row r="436" spans="1:24">
      <c r="A436" t="s">
        <v>2222</v>
      </c>
      <c r="B436" t="s">
        <v>888</v>
      </c>
      <c r="C436" t="s">
        <v>883</v>
      </c>
      <c r="D436" s="2" t="str">
        <f t="shared" si="85"/>
        <v>M</v>
      </c>
      <c r="E436" t="s">
        <v>2223</v>
      </c>
      <c r="F436">
        <f>VLOOKUP($B436&amp;F$5,'Source - Attributes'!$J:$K,2,FALSE)</f>
        <v>1641</v>
      </c>
      <c r="G436">
        <f>VLOOKUP($B436&amp;G$5,'Source - Attributes'!$J:$K,2,FALSE)</f>
        <v>1641</v>
      </c>
      <c r="H436">
        <f>VLOOKUP($B436&amp;H$5,'Source - Attributes'!$J:$K,2,FALSE)</f>
        <v>0</v>
      </c>
      <c r="I436">
        <v>0</v>
      </c>
      <c r="J436">
        <f>VLOOKUP($B436&amp;J$5,'Source - Attributes'!$J:$K,2,FALSE)</f>
        <v>0</v>
      </c>
      <c r="K436">
        <f>VLOOKUP($B436&amp;K$5,'Source - Attributes'!$J:$K,2,FALSE)</f>
        <v>13.74</v>
      </c>
      <c r="L436" s="20">
        <f t="shared" si="79"/>
        <v>13830</v>
      </c>
      <c r="M436" s="15">
        <f t="shared" si="80"/>
        <v>701.02</v>
      </c>
      <c r="N436" s="66" t="str">
        <f t="shared" si="81"/>
        <v>2080</v>
      </c>
      <c r="O436" s="26">
        <f t="shared" si="86"/>
        <v>0.2</v>
      </c>
      <c r="P436" s="30">
        <f t="shared" si="87"/>
        <v>0.8</v>
      </c>
      <c r="Q436" s="20">
        <f t="shared" si="82"/>
        <v>17264.794130029382</v>
      </c>
      <c r="R436" s="15">
        <f t="shared" si="83"/>
        <v>3452.9588260058767</v>
      </c>
      <c r="S436" s="15">
        <f t="shared" si="84"/>
        <v>13811.835304023507</v>
      </c>
      <c r="T436" s="20">
        <f t="shared" si="88"/>
        <v>409.71</v>
      </c>
      <c r="U436" s="15">
        <f t="shared" si="89"/>
        <v>270.70999999999998</v>
      </c>
      <c r="V436" s="15">
        <f t="shared" si="91"/>
        <v>680.42</v>
      </c>
      <c r="W436" s="13">
        <v>0</v>
      </c>
      <c r="X436" s="27">
        <f t="shared" si="90"/>
        <v>680.42</v>
      </c>
    </row>
    <row r="437" spans="1:24">
      <c r="A437" t="s">
        <v>2224</v>
      </c>
      <c r="B437" t="s">
        <v>890</v>
      </c>
      <c r="C437" t="s">
        <v>883</v>
      </c>
      <c r="D437" s="2" t="str">
        <f t="shared" si="85"/>
        <v>M</v>
      </c>
      <c r="E437" t="s">
        <v>2225</v>
      </c>
      <c r="F437">
        <f>VLOOKUP($B437&amp;F$5,'Source - Attributes'!$J:$K,2,FALSE)</f>
        <v>1081</v>
      </c>
      <c r="G437">
        <f>VLOOKUP($B437&amp;G$5,'Source - Attributes'!$J:$K,2,FALSE)</f>
        <v>1081</v>
      </c>
      <c r="H437">
        <f>VLOOKUP($B437&amp;H$5,'Source - Attributes'!$J:$K,2,FALSE)</f>
        <v>0</v>
      </c>
      <c r="I437">
        <v>0</v>
      </c>
      <c r="J437">
        <f>VLOOKUP($B437&amp;J$5,'Source - Attributes'!$J:$K,2,FALSE)</f>
        <v>0</v>
      </c>
      <c r="K437">
        <f>VLOOKUP($B437&amp;K$5,'Source - Attributes'!$J:$K,2,FALSE)</f>
        <v>13.46</v>
      </c>
      <c r="L437" s="20">
        <f t="shared" si="79"/>
        <v>13830</v>
      </c>
      <c r="M437" s="15">
        <f t="shared" si="80"/>
        <v>701.02</v>
      </c>
      <c r="N437" s="66" t="str">
        <f t="shared" si="81"/>
        <v>2080</v>
      </c>
      <c r="O437" s="26">
        <f t="shared" si="86"/>
        <v>0.2</v>
      </c>
      <c r="P437" s="30">
        <f t="shared" si="87"/>
        <v>0.8</v>
      </c>
      <c r="Q437" s="20">
        <f t="shared" si="82"/>
        <v>17264.794130029382</v>
      </c>
      <c r="R437" s="15">
        <f t="shared" si="83"/>
        <v>3452.9588260058767</v>
      </c>
      <c r="S437" s="15">
        <f t="shared" si="84"/>
        <v>13811.835304023507</v>
      </c>
      <c r="T437" s="20">
        <f t="shared" si="88"/>
        <v>269.89999999999998</v>
      </c>
      <c r="U437" s="15">
        <f t="shared" si="89"/>
        <v>265.2</v>
      </c>
      <c r="V437" s="15">
        <f t="shared" si="91"/>
        <v>535.09999999999991</v>
      </c>
      <c r="W437" s="13">
        <v>0</v>
      </c>
      <c r="X437" s="27">
        <f t="shared" si="90"/>
        <v>535.09999999999991</v>
      </c>
    </row>
    <row r="438" spans="1:24">
      <c r="A438" t="s">
        <v>2226</v>
      </c>
      <c r="B438" t="s">
        <v>892</v>
      </c>
      <c r="C438" t="s">
        <v>883</v>
      </c>
      <c r="D438" s="2" t="str">
        <f t="shared" si="85"/>
        <v>M</v>
      </c>
      <c r="E438" t="s">
        <v>2227</v>
      </c>
      <c r="F438">
        <f>VLOOKUP($B438&amp;F$5,'Source - Attributes'!$J:$K,2,FALSE)</f>
        <v>117</v>
      </c>
      <c r="G438">
        <f>VLOOKUP($B438&amp;G$5,'Source - Attributes'!$J:$K,2,FALSE)</f>
        <v>117</v>
      </c>
      <c r="H438">
        <f>VLOOKUP($B438&amp;H$5,'Source - Attributes'!$J:$K,2,FALSE)</f>
        <v>0</v>
      </c>
      <c r="I438">
        <v>0</v>
      </c>
      <c r="J438">
        <f>VLOOKUP($B438&amp;J$5,'Source - Attributes'!$J:$K,2,FALSE)</f>
        <v>0</v>
      </c>
      <c r="K438">
        <f>VLOOKUP($B438&amp;K$5,'Source - Attributes'!$J:$K,2,FALSE)</f>
        <v>2.12</v>
      </c>
      <c r="L438" s="20">
        <f t="shared" si="79"/>
        <v>13830</v>
      </c>
      <c r="M438" s="15">
        <f t="shared" si="80"/>
        <v>701.02</v>
      </c>
      <c r="N438" s="66" t="str">
        <f t="shared" si="81"/>
        <v>2080</v>
      </c>
      <c r="O438" s="26">
        <f t="shared" si="86"/>
        <v>0.2</v>
      </c>
      <c r="P438" s="30">
        <f t="shared" si="87"/>
        <v>0.8</v>
      </c>
      <c r="Q438" s="20">
        <f t="shared" si="82"/>
        <v>17264.794130029382</v>
      </c>
      <c r="R438" s="15">
        <f t="shared" si="83"/>
        <v>3452.9588260058767</v>
      </c>
      <c r="S438" s="15">
        <f t="shared" si="84"/>
        <v>13811.835304023507</v>
      </c>
      <c r="T438" s="20">
        <f t="shared" si="88"/>
        <v>29.21</v>
      </c>
      <c r="U438" s="15">
        <f t="shared" si="89"/>
        <v>41.77</v>
      </c>
      <c r="V438" s="15">
        <f t="shared" si="91"/>
        <v>70.98</v>
      </c>
      <c r="W438" s="13">
        <v>0</v>
      </c>
      <c r="X438" s="27">
        <f t="shared" si="90"/>
        <v>70.98</v>
      </c>
    </row>
    <row r="439" spans="1:24">
      <c r="A439" t="s">
        <v>2228</v>
      </c>
      <c r="B439" t="s">
        <v>894</v>
      </c>
      <c r="C439" t="s">
        <v>895</v>
      </c>
      <c r="D439" s="2" t="str">
        <f t="shared" si="85"/>
        <v>C</v>
      </c>
      <c r="E439" t="s">
        <v>2229</v>
      </c>
      <c r="F439">
        <f>VLOOKUP($B439&amp;F$5,'Source - Attributes'!$J:$K,2,FALSE)</f>
        <v>25558</v>
      </c>
      <c r="G439">
        <f>VLOOKUP($B439&amp;G$5,'Source - Attributes'!$J:$K,2,FALSE)</f>
        <v>25558</v>
      </c>
      <c r="H439">
        <f>VLOOKUP($B439&amp;H$5,'Source - Attributes'!$J:$K,2,FALSE)</f>
        <v>0</v>
      </c>
      <c r="I439">
        <v>0</v>
      </c>
      <c r="J439">
        <f>VLOOKUP($B439&amp;J$5,'Source - Attributes'!$J:$K,2,FALSE)</f>
        <v>31341</v>
      </c>
      <c r="K439">
        <f>VLOOKUP($B439&amp;K$5,'Source - Attributes'!$J:$K,2,FALSE)</f>
        <v>811.2</v>
      </c>
      <c r="L439" s="20">
        <f t="shared" si="79"/>
        <v>46866</v>
      </c>
      <c r="M439" s="15">
        <f t="shared" si="80"/>
        <v>930.09</v>
      </c>
      <c r="N439" s="66" t="str">
        <f t="shared" si="81"/>
        <v>2080</v>
      </c>
      <c r="O439" s="26">
        <f t="shared" si="86"/>
        <v>0.2</v>
      </c>
      <c r="P439" s="30">
        <f t="shared" si="87"/>
        <v>0.8</v>
      </c>
      <c r="Q439" s="20">
        <f t="shared" si="82"/>
        <v>53626.948744227047</v>
      </c>
      <c r="R439" s="15">
        <f t="shared" si="83"/>
        <v>10725.389748845409</v>
      </c>
      <c r="S439" s="15">
        <f t="shared" si="84"/>
        <v>42901.558995381638</v>
      </c>
      <c r="T439" s="20">
        <f t="shared" si="88"/>
        <v>5849.01</v>
      </c>
      <c r="U439" s="15">
        <f t="shared" si="89"/>
        <v>37417.61</v>
      </c>
      <c r="V439" s="15">
        <f t="shared" si="91"/>
        <v>43266.62</v>
      </c>
      <c r="W439" s="13">
        <v>0</v>
      </c>
      <c r="X439" s="27">
        <f t="shared" si="90"/>
        <v>43266.62</v>
      </c>
    </row>
    <row r="440" spans="1:24">
      <c r="A440" t="s">
        <v>2230</v>
      </c>
      <c r="B440" t="s">
        <v>896</v>
      </c>
      <c r="C440" t="s">
        <v>895</v>
      </c>
      <c r="D440" s="2" t="str">
        <f t="shared" si="85"/>
        <v>M</v>
      </c>
      <c r="E440" t="s">
        <v>2231</v>
      </c>
      <c r="F440">
        <f>VLOOKUP($B440&amp;F$5,'Source - Attributes'!$J:$K,2,FALSE)</f>
        <v>10271</v>
      </c>
      <c r="G440">
        <f>VLOOKUP($B440&amp;G$5,'Source - Attributes'!$J:$K,2,FALSE)</f>
        <v>10271</v>
      </c>
      <c r="H440">
        <f>VLOOKUP($B440&amp;H$5,'Source - Attributes'!$J:$K,2,FALSE)</f>
        <v>0</v>
      </c>
      <c r="I440">
        <v>0</v>
      </c>
      <c r="J440">
        <f>VLOOKUP($B440&amp;J$5,'Source - Attributes'!$J:$K,2,FALSE)</f>
        <v>0</v>
      </c>
      <c r="K440">
        <f>VLOOKUP($B440&amp;K$5,'Source - Attributes'!$J:$K,2,FALSE)</f>
        <v>49.42</v>
      </c>
      <c r="L440" s="20">
        <f t="shared" si="79"/>
        <v>46866</v>
      </c>
      <c r="M440" s="15">
        <f t="shared" si="80"/>
        <v>930.09</v>
      </c>
      <c r="N440" s="66" t="str">
        <f t="shared" si="81"/>
        <v>2080</v>
      </c>
      <c r="O440" s="26">
        <f t="shared" si="86"/>
        <v>0.2</v>
      </c>
      <c r="P440" s="30">
        <f t="shared" si="87"/>
        <v>0.8</v>
      </c>
      <c r="Q440" s="20">
        <f t="shared" si="82"/>
        <v>53626.948744227047</v>
      </c>
      <c r="R440" s="15">
        <f t="shared" si="83"/>
        <v>10725.389748845409</v>
      </c>
      <c r="S440" s="15">
        <f t="shared" si="84"/>
        <v>42901.558995381638</v>
      </c>
      <c r="T440" s="20">
        <f t="shared" si="88"/>
        <v>2350.54</v>
      </c>
      <c r="U440" s="15">
        <f t="shared" si="89"/>
        <v>2279.56</v>
      </c>
      <c r="V440" s="15">
        <f t="shared" si="91"/>
        <v>4630.1000000000004</v>
      </c>
      <c r="W440" s="13">
        <v>0</v>
      </c>
      <c r="X440" s="27">
        <f t="shared" si="90"/>
        <v>4630.1000000000004</v>
      </c>
    </row>
    <row r="441" spans="1:24">
      <c r="A441" t="s">
        <v>2232</v>
      </c>
      <c r="B441" t="s">
        <v>898</v>
      </c>
      <c r="C441" t="s">
        <v>895</v>
      </c>
      <c r="D441" s="2" t="str">
        <f t="shared" si="85"/>
        <v>M</v>
      </c>
      <c r="E441" t="s">
        <v>2233</v>
      </c>
      <c r="F441">
        <f>VLOOKUP($B441&amp;F$5,'Source - Attributes'!$J:$K,2,FALSE)</f>
        <v>4568</v>
      </c>
      <c r="G441">
        <f>VLOOKUP($B441&amp;G$5,'Source - Attributes'!$J:$K,2,FALSE)</f>
        <v>4568</v>
      </c>
      <c r="H441">
        <f>VLOOKUP($B441&amp;H$5,'Source - Attributes'!$J:$K,2,FALSE)</f>
        <v>0</v>
      </c>
      <c r="I441">
        <v>0</v>
      </c>
      <c r="J441">
        <f>VLOOKUP($B441&amp;J$5,'Source - Attributes'!$J:$K,2,FALSE)</f>
        <v>0</v>
      </c>
      <c r="K441">
        <f>VLOOKUP($B441&amp;K$5,'Source - Attributes'!$J:$K,2,FALSE)</f>
        <v>22.32</v>
      </c>
      <c r="L441" s="20">
        <f t="shared" si="79"/>
        <v>46866</v>
      </c>
      <c r="M441" s="15">
        <f t="shared" si="80"/>
        <v>930.09</v>
      </c>
      <c r="N441" s="66" t="str">
        <f t="shared" si="81"/>
        <v>2080</v>
      </c>
      <c r="O441" s="26">
        <f t="shared" si="86"/>
        <v>0.2</v>
      </c>
      <c r="P441" s="30">
        <f t="shared" si="87"/>
        <v>0.8</v>
      </c>
      <c r="Q441" s="20">
        <f t="shared" si="82"/>
        <v>53626.948744227047</v>
      </c>
      <c r="R441" s="15">
        <f t="shared" si="83"/>
        <v>10725.389748845409</v>
      </c>
      <c r="S441" s="15">
        <f t="shared" si="84"/>
        <v>42901.558995381638</v>
      </c>
      <c r="T441" s="20">
        <f t="shared" si="88"/>
        <v>1045.4000000000001</v>
      </c>
      <c r="U441" s="15">
        <f t="shared" si="89"/>
        <v>1029.54</v>
      </c>
      <c r="V441" s="15">
        <f t="shared" si="91"/>
        <v>2074.94</v>
      </c>
      <c r="W441" s="13">
        <v>0</v>
      </c>
      <c r="X441" s="27">
        <f t="shared" si="90"/>
        <v>2074.94</v>
      </c>
    </row>
    <row r="442" spans="1:24">
      <c r="A442" t="s">
        <v>2234</v>
      </c>
      <c r="B442" t="s">
        <v>900</v>
      </c>
      <c r="C442" t="s">
        <v>895</v>
      </c>
      <c r="D442" s="2" t="str">
        <f t="shared" si="85"/>
        <v>M</v>
      </c>
      <c r="E442" t="s">
        <v>2235</v>
      </c>
      <c r="F442">
        <f>VLOOKUP($B442&amp;F$5,'Source - Attributes'!$J:$K,2,FALSE)</f>
        <v>2222</v>
      </c>
      <c r="G442">
        <f>VLOOKUP($B442&amp;G$5,'Source - Attributes'!$J:$K,2,FALSE)</f>
        <v>2222</v>
      </c>
      <c r="H442">
        <f>VLOOKUP($B442&amp;H$5,'Source - Attributes'!$J:$K,2,FALSE)</f>
        <v>0</v>
      </c>
      <c r="I442">
        <v>0</v>
      </c>
      <c r="J442">
        <f>VLOOKUP($B442&amp;J$5,'Source - Attributes'!$J:$K,2,FALSE)</f>
        <v>0</v>
      </c>
      <c r="K442">
        <f>VLOOKUP($B442&amp;K$5,'Source - Attributes'!$J:$K,2,FALSE)</f>
        <v>16.16</v>
      </c>
      <c r="L442" s="20">
        <f t="shared" si="79"/>
        <v>46866</v>
      </c>
      <c r="M442" s="15">
        <f t="shared" si="80"/>
        <v>930.09</v>
      </c>
      <c r="N442" s="66" t="str">
        <f t="shared" si="81"/>
        <v>2080</v>
      </c>
      <c r="O442" s="26">
        <f t="shared" si="86"/>
        <v>0.2</v>
      </c>
      <c r="P442" s="30">
        <f t="shared" si="87"/>
        <v>0.8</v>
      </c>
      <c r="Q442" s="20">
        <f t="shared" si="82"/>
        <v>53626.948744227047</v>
      </c>
      <c r="R442" s="15">
        <f t="shared" si="83"/>
        <v>10725.389748845409</v>
      </c>
      <c r="S442" s="15">
        <f t="shared" si="84"/>
        <v>42901.558995381638</v>
      </c>
      <c r="T442" s="20">
        <f t="shared" si="88"/>
        <v>508.51</v>
      </c>
      <c r="U442" s="15">
        <f t="shared" si="89"/>
        <v>745.4</v>
      </c>
      <c r="V442" s="15">
        <f t="shared" si="91"/>
        <v>1253.9099999999999</v>
      </c>
      <c r="W442" s="13">
        <v>0</v>
      </c>
      <c r="X442" s="27">
        <f t="shared" si="90"/>
        <v>1253.9099999999999</v>
      </c>
    </row>
    <row r="443" spans="1:24">
      <c r="A443" t="s">
        <v>2236</v>
      </c>
      <c r="B443" t="s">
        <v>902</v>
      </c>
      <c r="C443" t="s">
        <v>895</v>
      </c>
      <c r="D443" s="2" t="str">
        <f t="shared" si="85"/>
        <v>M</v>
      </c>
      <c r="E443" t="s">
        <v>2237</v>
      </c>
      <c r="F443">
        <f>VLOOKUP($B443&amp;F$5,'Source - Attributes'!$J:$K,2,FALSE)</f>
        <v>2438</v>
      </c>
      <c r="G443">
        <f>VLOOKUP($B443&amp;G$5,'Source - Attributes'!$J:$K,2,FALSE)</f>
        <v>2438</v>
      </c>
      <c r="H443">
        <f>VLOOKUP($B443&amp;H$5,'Source - Attributes'!$J:$K,2,FALSE)</f>
        <v>0</v>
      </c>
      <c r="I443">
        <v>0</v>
      </c>
      <c r="J443">
        <f>VLOOKUP($B443&amp;J$5,'Source - Attributes'!$J:$K,2,FALSE)</f>
        <v>0</v>
      </c>
      <c r="K443">
        <f>VLOOKUP($B443&amp;K$5,'Source - Attributes'!$J:$K,2,FALSE)</f>
        <v>14.11</v>
      </c>
      <c r="L443" s="20">
        <f t="shared" si="79"/>
        <v>46866</v>
      </c>
      <c r="M443" s="15">
        <f t="shared" si="80"/>
        <v>930.09</v>
      </c>
      <c r="N443" s="66" t="str">
        <f t="shared" si="81"/>
        <v>2080</v>
      </c>
      <c r="O443" s="26">
        <f t="shared" si="86"/>
        <v>0.2</v>
      </c>
      <c r="P443" s="30">
        <f t="shared" si="87"/>
        <v>0.8</v>
      </c>
      <c r="Q443" s="20">
        <f t="shared" si="82"/>
        <v>53626.948744227047</v>
      </c>
      <c r="R443" s="15">
        <f t="shared" si="83"/>
        <v>10725.389748845409</v>
      </c>
      <c r="S443" s="15">
        <f t="shared" si="84"/>
        <v>42901.558995381638</v>
      </c>
      <c r="T443" s="20">
        <f t="shared" si="88"/>
        <v>557.94000000000005</v>
      </c>
      <c r="U443" s="15">
        <f t="shared" si="89"/>
        <v>650.84</v>
      </c>
      <c r="V443" s="15">
        <f t="shared" si="91"/>
        <v>1208.7800000000002</v>
      </c>
      <c r="W443" s="13">
        <v>0</v>
      </c>
      <c r="X443" s="27">
        <f t="shared" si="90"/>
        <v>1208.7800000000002</v>
      </c>
    </row>
    <row r="444" spans="1:24">
      <c r="A444" t="s">
        <v>2238</v>
      </c>
      <c r="B444" t="s">
        <v>904</v>
      </c>
      <c r="C444" t="s">
        <v>895</v>
      </c>
      <c r="D444" s="2" t="str">
        <f t="shared" si="85"/>
        <v>M</v>
      </c>
      <c r="E444" t="s">
        <v>2239</v>
      </c>
      <c r="F444">
        <f>VLOOKUP($B444&amp;F$5,'Source - Attributes'!$J:$K,2,FALSE)</f>
        <v>487</v>
      </c>
      <c r="G444">
        <f>VLOOKUP($B444&amp;G$5,'Source - Attributes'!$J:$K,2,FALSE)</f>
        <v>487</v>
      </c>
      <c r="H444">
        <f>VLOOKUP($B444&amp;H$5,'Source - Attributes'!$J:$K,2,FALSE)</f>
        <v>0</v>
      </c>
      <c r="I444">
        <v>0</v>
      </c>
      <c r="J444">
        <f>VLOOKUP($B444&amp;J$5,'Source - Attributes'!$J:$K,2,FALSE)</f>
        <v>0</v>
      </c>
      <c r="K444">
        <f>VLOOKUP($B444&amp;K$5,'Source - Attributes'!$J:$K,2,FALSE)</f>
        <v>3.09</v>
      </c>
      <c r="L444" s="20">
        <f t="shared" si="79"/>
        <v>46866</v>
      </c>
      <c r="M444" s="15">
        <f t="shared" si="80"/>
        <v>930.09</v>
      </c>
      <c r="N444" s="66" t="str">
        <f t="shared" si="81"/>
        <v>2080</v>
      </c>
      <c r="O444" s="26">
        <f t="shared" si="86"/>
        <v>0.2</v>
      </c>
      <c r="P444" s="30">
        <f t="shared" si="87"/>
        <v>0.8</v>
      </c>
      <c r="Q444" s="20">
        <f t="shared" si="82"/>
        <v>53626.948744227047</v>
      </c>
      <c r="R444" s="15">
        <f t="shared" si="83"/>
        <v>10725.389748845409</v>
      </c>
      <c r="S444" s="15">
        <f t="shared" si="84"/>
        <v>42901.558995381638</v>
      </c>
      <c r="T444" s="20">
        <f t="shared" si="88"/>
        <v>111.45</v>
      </c>
      <c r="U444" s="15">
        <f t="shared" si="89"/>
        <v>142.53</v>
      </c>
      <c r="V444" s="15">
        <f t="shared" si="91"/>
        <v>253.98000000000002</v>
      </c>
      <c r="W444" s="13">
        <v>0</v>
      </c>
      <c r="X444" s="27">
        <f t="shared" si="90"/>
        <v>253.98000000000002</v>
      </c>
    </row>
    <row r="445" spans="1:24">
      <c r="A445" t="s">
        <v>2240</v>
      </c>
      <c r="B445" t="s">
        <v>906</v>
      </c>
      <c r="C445" t="s">
        <v>895</v>
      </c>
      <c r="D445" s="2" t="str">
        <f t="shared" si="85"/>
        <v>M</v>
      </c>
      <c r="E445" t="s">
        <v>2241</v>
      </c>
      <c r="F445">
        <f>VLOOKUP($B445&amp;F$5,'Source - Attributes'!$J:$K,2,FALSE)</f>
        <v>1322</v>
      </c>
      <c r="G445">
        <f>VLOOKUP($B445&amp;G$5,'Source - Attributes'!$J:$K,2,FALSE)</f>
        <v>1322</v>
      </c>
      <c r="H445">
        <f>VLOOKUP($B445&amp;H$5,'Source - Attributes'!$J:$K,2,FALSE)</f>
        <v>0</v>
      </c>
      <c r="I445">
        <v>0</v>
      </c>
      <c r="J445">
        <f>VLOOKUP($B445&amp;J$5,'Source - Attributes'!$J:$K,2,FALSE)</f>
        <v>0</v>
      </c>
      <c r="K445">
        <f>VLOOKUP($B445&amp;K$5,'Source - Attributes'!$J:$K,2,FALSE)</f>
        <v>13.79</v>
      </c>
      <c r="L445" s="20">
        <f t="shared" si="79"/>
        <v>46866</v>
      </c>
      <c r="M445" s="15">
        <f t="shared" si="80"/>
        <v>930.09</v>
      </c>
      <c r="N445" s="66" t="str">
        <f t="shared" si="81"/>
        <v>2080</v>
      </c>
      <c r="O445" s="26">
        <f t="shared" si="86"/>
        <v>0.2</v>
      </c>
      <c r="P445" s="30">
        <f t="shared" si="87"/>
        <v>0.8</v>
      </c>
      <c r="Q445" s="20">
        <f t="shared" si="82"/>
        <v>53626.948744227047</v>
      </c>
      <c r="R445" s="15">
        <f t="shared" si="83"/>
        <v>10725.389748845409</v>
      </c>
      <c r="S445" s="15">
        <f t="shared" si="84"/>
        <v>42901.558995381638</v>
      </c>
      <c r="T445" s="20">
        <f t="shared" si="88"/>
        <v>302.54000000000002</v>
      </c>
      <c r="U445" s="15">
        <f t="shared" si="89"/>
        <v>636.08000000000004</v>
      </c>
      <c r="V445" s="15">
        <f t="shared" si="91"/>
        <v>938.62000000000012</v>
      </c>
      <c r="W445" s="13">
        <v>0</v>
      </c>
      <c r="X445" s="27">
        <f t="shared" si="90"/>
        <v>938.62000000000012</v>
      </c>
    </row>
    <row r="446" spans="1:24">
      <c r="A446" t="s">
        <v>2242</v>
      </c>
      <c r="B446" t="s">
        <v>908</v>
      </c>
      <c r="C446" t="s">
        <v>909</v>
      </c>
      <c r="D446" s="2" t="str">
        <f t="shared" si="85"/>
        <v>C</v>
      </c>
      <c r="E446" t="s">
        <v>2243</v>
      </c>
      <c r="F446">
        <f>VLOOKUP($B446&amp;F$5,'Source - Attributes'!$J:$K,2,FALSE)</f>
        <v>3692</v>
      </c>
      <c r="G446">
        <f>VLOOKUP($B446&amp;G$5,'Source - Attributes'!$J:$K,2,FALSE)</f>
        <v>3692</v>
      </c>
      <c r="H446">
        <f>VLOOKUP($B446&amp;H$5,'Source - Attributes'!$J:$K,2,FALSE)</f>
        <v>0</v>
      </c>
      <c r="I446">
        <v>0</v>
      </c>
      <c r="J446">
        <f>VLOOKUP($B446&amp;J$5,'Source - Attributes'!$J:$K,2,FALSE)</f>
        <v>4159</v>
      </c>
      <c r="K446">
        <f>VLOOKUP($B446&amp;K$5,'Source - Attributes'!$J:$K,2,FALSE)</f>
        <v>135.1</v>
      </c>
      <c r="L446" s="20">
        <f t="shared" si="79"/>
        <v>5940</v>
      </c>
      <c r="M446" s="15">
        <f t="shared" si="80"/>
        <v>147.06</v>
      </c>
      <c r="N446" s="66" t="str">
        <f t="shared" si="81"/>
        <v>2080</v>
      </c>
      <c r="O446" s="26">
        <f t="shared" si="86"/>
        <v>0.2</v>
      </c>
      <c r="P446" s="30">
        <f t="shared" si="87"/>
        <v>0.8</v>
      </c>
      <c r="Q446" s="20">
        <f t="shared" si="82"/>
        <v>7116.3804545879293</v>
      </c>
      <c r="R446" s="15">
        <f t="shared" si="83"/>
        <v>1423.2760909175859</v>
      </c>
      <c r="S446" s="15">
        <f t="shared" si="84"/>
        <v>5693.1043636703434</v>
      </c>
      <c r="T446" s="20">
        <f t="shared" si="88"/>
        <v>884.64</v>
      </c>
      <c r="U446" s="15">
        <f t="shared" si="89"/>
        <v>5230.1000000000004</v>
      </c>
      <c r="V446" s="15">
        <f t="shared" si="91"/>
        <v>6114.7400000000007</v>
      </c>
      <c r="W446" s="13">
        <v>0</v>
      </c>
      <c r="X446" s="27">
        <f t="shared" si="90"/>
        <v>6114.7400000000007</v>
      </c>
    </row>
    <row r="447" spans="1:24">
      <c r="A447" t="s">
        <v>2244</v>
      </c>
      <c r="B447" t="s">
        <v>910</v>
      </c>
      <c r="C447" t="s">
        <v>909</v>
      </c>
      <c r="D447" s="2" t="str">
        <f t="shared" si="85"/>
        <v>M</v>
      </c>
      <c r="E447" t="s">
        <v>2245</v>
      </c>
      <c r="F447">
        <f>VLOOKUP($B447&amp;F$5,'Source - Attributes'!$J:$K,2,FALSE)</f>
        <v>2248</v>
      </c>
      <c r="G447">
        <f>VLOOKUP($B447&amp;G$5,'Source - Attributes'!$J:$K,2,FALSE)</f>
        <v>2248</v>
      </c>
      <c r="H447">
        <f>VLOOKUP($B447&amp;H$5,'Source - Attributes'!$J:$K,2,FALSE)</f>
        <v>0</v>
      </c>
      <c r="I447">
        <v>0</v>
      </c>
      <c r="J447">
        <f>VLOOKUP($B447&amp;J$5,'Source - Attributes'!$J:$K,2,FALSE)</f>
        <v>0</v>
      </c>
      <c r="K447">
        <f>VLOOKUP($B447&amp;K$5,'Source - Attributes'!$J:$K,2,FALSE)</f>
        <v>11.96</v>
      </c>
      <c r="L447" s="20">
        <f t="shared" si="79"/>
        <v>5940</v>
      </c>
      <c r="M447" s="15">
        <f t="shared" si="80"/>
        <v>147.06</v>
      </c>
      <c r="N447" s="66" t="str">
        <f t="shared" si="81"/>
        <v>2080</v>
      </c>
      <c r="O447" s="26">
        <f t="shared" si="86"/>
        <v>0.2</v>
      </c>
      <c r="P447" s="30">
        <f t="shared" si="87"/>
        <v>0.8</v>
      </c>
      <c r="Q447" s="20">
        <f t="shared" si="82"/>
        <v>7116.3804545879293</v>
      </c>
      <c r="R447" s="15">
        <f t="shared" si="83"/>
        <v>1423.2760909175859</v>
      </c>
      <c r="S447" s="15">
        <f t="shared" si="84"/>
        <v>5693.1043636703434</v>
      </c>
      <c r="T447" s="20">
        <f t="shared" si="88"/>
        <v>538.64</v>
      </c>
      <c r="U447" s="15">
        <f t="shared" si="89"/>
        <v>463.01</v>
      </c>
      <c r="V447" s="15">
        <f t="shared" si="91"/>
        <v>1001.65</v>
      </c>
      <c r="W447" s="13">
        <v>0</v>
      </c>
      <c r="X447" s="27">
        <f t="shared" si="90"/>
        <v>1001.65</v>
      </c>
    </row>
    <row r="448" spans="1:24">
      <c r="A448" t="s">
        <v>2246</v>
      </c>
      <c r="B448" t="s">
        <v>912</v>
      </c>
      <c r="C448" t="s">
        <v>913</v>
      </c>
      <c r="D448" s="2" t="str">
        <f t="shared" si="85"/>
        <v>C</v>
      </c>
      <c r="E448" t="s">
        <v>2247</v>
      </c>
      <c r="F448">
        <f>VLOOKUP($B448&amp;F$5,'Source - Attributes'!$J:$K,2,FALSE)</f>
        <v>11830</v>
      </c>
      <c r="G448">
        <f>VLOOKUP($B448&amp;G$5,'Source - Attributes'!$J:$K,2,FALSE)</f>
        <v>11830</v>
      </c>
      <c r="H448">
        <f>VLOOKUP($B448&amp;H$5,'Source - Attributes'!$J:$K,2,FALSE)</f>
        <v>0</v>
      </c>
      <c r="I448">
        <v>0</v>
      </c>
      <c r="J448">
        <f>VLOOKUP($B448&amp;J$5,'Source - Attributes'!$J:$K,2,FALSE)</f>
        <v>12046</v>
      </c>
      <c r="K448">
        <f>VLOOKUP($B448&amp;K$5,'Source - Attributes'!$J:$K,2,FALSE)</f>
        <v>591.41999999999996</v>
      </c>
      <c r="L448" s="20">
        <f t="shared" si="79"/>
        <v>19867</v>
      </c>
      <c r="M448" s="15">
        <f t="shared" si="80"/>
        <v>662.69999999999993</v>
      </c>
      <c r="N448" s="66" t="str">
        <f t="shared" si="81"/>
        <v>2080</v>
      </c>
      <c r="O448" s="26">
        <f t="shared" si="86"/>
        <v>0.2</v>
      </c>
      <c r="P448" s="30">
        <f t="shared" si="87"/>
        <v>0.8</v>
      </c>
      <c r="Q448" s="20">
        <f t="shared" si="82"/>
        <v>20611.6660148993</v>
      </c>
      <c r="R448" s="15">
        <f t="shared" si="83"/>
        <v>4122.3332029798603</v>
      </c>
      <c r="S448" s="15">
        <f t="shared" si="84"/>
        <v>16489.332811919441</v>
      </c>
      <c r="T448" s="20">
        <f t="shared" si="88"/>
        <v>2454.6799999999998</v>
      </c>
      <c r="U448" s="15">
        <f t="shared" si="89"/>
        <v>14715.74</v>
      </c>
      <c r="V448" s="15">
        <f t="shared" si="91"/>
        <v>17170.419999999998</v>
      </c>
      <c r="W448" s="13">
        <v>0</v>
      </c>
      <c r="X448" s="27">
        <f t="shared" si="90"/>
        <v>17170.419999999998</v>
      </c>
    </row>
    <row r="449" spans="1:24">
      <c r="A449" t="s">
        <v>2248</v>
      </c>
      <c r="B449" t="s">
        <v>914</v>
      </c>
      <c r="C449" t="s">
        <v>913</v>
      </c>
      <c r="D449" s="2" t="str">
        <f t="shared" si="85"/>
        <v>M</v>
      </c>
      <c r="E449" t="s">
        <v>2249</v>
      </c>
      <c r="F449">
        <f>VLOOKUP($B449&amp;F$5,'Source - Attributes'!$J:$K,2,FALSE)</f>
        <v>1722</v>
      </c>
      <c r="G449">
        <f>VLOOKUP($B449&amp;G$5,'Source - Attributes'!$J:$K,2,FALSE)</f>
        <v>1722</v>
      </c>
      <c r="H449">
        <f>VLOOKUP($B449&amp;H$5,'Source - Attributes'!$J:$K,2,FALSE)</f>
        <v>0</v>
      </c>
      <c r="I449">
        <v>0</v>
      </c>
      <c r="J449">
        <f>VLOOKUP($B449&amp;J$5,'Source - Attributes'!$J:$K,2,FALSE)</f>
        <v>0</v>
      </c>
      <c r="K449">
        <f>VLOOKUP($B449&amp;K$5,'Source - Attributes'!$J:$K,2,FALSE)</f>
        <v>19.28</v>
      </c>
      <c r="L449" s="20">
        <f t="shared" si="79"/>
        <v>19867</v>
      </c>
      <c r="M449" s="15">
        <f t="shared" si="80"/>
        <v>662.69999999999993</v>
      </c>
      <c r="N449" s="66" t="str">
        <f t="shared" si="81"/>
        <v>2080</v>
      </c>
      <c r="O449" s="26">
        <f t="shared" si="86"/>
        <v>0.2</v>
      </c>
      <c r="P449" s="30">
        <f t="shared" si="87"/>
        <v>0.8</v>
      </c>
      <c r="Q449" s="20">
        <f t="shared" si="82"/>
        <v>20611.6660148993</v>
      </c>
      <c r="R449" s="15">
        <f t="shared" si="83"/>
        <v>4122.3332029798603</v>
      </c>
      <c r="S449" s="15">
        <f t="shared" si="84"/>
        <v>16489.332811919441</v>
      </c>
      <c r="T449" s="20">
        <f t="shared" si="88"/>
        <v>357.31</v>
      </c>
      <c r="U449" s="15">
        <f t="shared" si="89"/>
        <v>479.73</v>
      </c>
      <c r="V449" s="15">
        <f t="shared" si="91"/>
        <v>837.04</v>
      </c>
      <c r="W449" s="13">
        <v>0</v>
      </c>
      <c r="X449" s="27">
        <f t="shared" si="90"/>
        <v>837.04</v>
      </c>
    </row>
    <row r="450" spans="1:24">
      <c r="A450" t="s">
        <v>2250</v>
      </c>
      <c r="B450" t="s">
        <v>916</v>
      </c>
      <c r="C450" t="s">
        <v>913</v>
      </c>
      <c r="D450" s="2" t="str">
        <f t="shared" si="85"/>
        <v>M</v>
      </c>
      <c r="E450" t="s">
        <v>2251</v>
      </c>
      <c r="F450">
        <f>VLOOKUP($B450&amp;F$5,'Source - Attributes'!$J:$K,2,FALSE)</f>
        <v>2108</v>
      </c>
      <c r="G450">
        <f>VLOOKUP($B450&amp;G$5,'Source - Attributes'!$J:$K,2,FALSE)</f>
        <v>2108</v>
      </c>
      <c r="H450">
        <f>VLOOKUP($B450&amp;H$5,'Source - Attributes'!$J:$K,2,FALSE)</f>
        <v>0</v>
      </c>
      <c r="I450">
        <v>0</v>
      </c>
      <c r="J450">
        <f>VLOOKUP($B450&amp;J$5,'Source - Attributes'!$J:$K,2,FALSE)</f>
        <v>0</v>
      </c>
      <c r="K450">
        <f>VLOOKUP($B450&amp;K$5,'Source - Attributes'!$J:$K,2,FALSE)</f>
        <v>19.5</v>
      </c>
      <c r="L450" s="20">
        <f t="shared" si="79"/>
        <v>19867</v>
      </c>
      <c r="M450" s="15">
        <f t="shared" si="80"/>
        <v>662.69999999999993</v>
      </c>
      <c r="N450" s="66" t="str">
        <f t="shared" si="81"/>
        <v>2080</v>
      </c>
      <c r="O450" s="26">
        <f t="shared" si="86"/>
        <v>0.2</v>
      </c>
      <c r="P450" s="30">
        <f t="shared" si="87"/>
        <v>0.8</v>
      </c>
      <c r="Q450" s="20">
        <f t="shared" si="82"/>
        <v>20611.6660148993</v>
      </c>
      <c r="R450" s="15">
        <f t="shared" si="83"/>
        <v>4122.3332029798603</v>
      </c>
      <c r="S450" s="15">
        <f t="shared" si="84"/>
        <v>16489.332811919441</v>
      </c>
      <c r="T450" s="20">
        <f t="shared" si="88"/>
        <v>437.4</v>
      </c>
      <c r="U450" s="15">
        <f t="shared" si="89"/>
        <v>485.2</v>
      </c>
      <c r="V450" s="15">
        <f t="shared" si="91"/>
        <v>922.59999999999991</v>
      </c>
      <c r="W450" s="13">
        <v>0</v>
      </c>
      <c r="X450" s="27">
        <f t="shared" si="90"/>
        <v>922.59999999999991</v>
      </c>
    </row>
    <row r="451" spans="1:24">
      <c r="A451" t="s">
        <v>2252</v>
      </c>
      <c r="B451" t="s">
        <v>918</v>
      </c>
      <c r="C451" t="s">
        <v>913</v>
      </c>
      <c r="D451" s="2" t="str">
        <f t="shared" si="85"/>
        <v>M</v>
      </c>
      <c r="E451" t="s">
        <v>2253</v>
      </c>
      <c r="F451">
        <f>VLOOKUP($B451&amp;F$5,'Source - Attributes'!$J:$K,2,FALSE)</f>
        <v>3666</v>
      </c>
      <c r="G451">
        <f>VLOOKUP($B451&amp;G$5,'Source - Attributes'!$J:$K,2,FALSE)</f>
        <v>3666</v>
      </c>
      <c r="H451">
        <f>VLOOKUP($B451&amp;H$5,'Source - Attributes'!$J:$K,2,FALSE)</f>
        <v>0</v>
      </c>
      <c r="I451">
        <v>0</v>
      </c>
      <c r="J451">
        <f>VLOOKUP($B451&amp;J$5,'Source - Attributes'!$J:$K,2,FALSE)</f>
        <v>0</v>
      </c>
      <c r="K451">
        <f>VLOOKUP($B451&amp;K$5,'Source - Attributes'!$J:$K,2,FALSE)</f>
        <v>24.26</v>
      </c>
      <c r="L451" s="20">
        <f t="shared" si="79"/>
        <v>19867</v>
      </c>
      <c r="M451" s="15">
        <f t="shared" si="80"/>
        <v>662.69999999999993</v>
      </c>
      <c r="N451" s="66" t="str">
        <f t="shared" si="81"/>
        <v>2080</v>
      </c>
      <c r="O451" s="26">
        <f t="shared" si="86"/>
        <v>0.2</v>
      </c>
      <c r="P451" s="30">
        <f t="shared" si="87"/>
        <v>0.8</v>
      </c>
      <c r="Q451" s="20">
        <f t="shared" si="82"/>
        <v>20611.6660148993</v>
      </c>
      <c r="R451" s="15">
        <f t="shared" si="83"/>
        <v>4122.3332029798603</v>
      </c>
      <c r="S451" s="15">
        <f t="shared" si="84"/>
        <v>16489.332811919441</v>
      </c>
      <c r="T451" s="20">
        <f t="shared" si="88"/>
        <v>760.68</v>
      </c>
      <c r="U451" s="15">
        <f t="shared" si="89"/>
        <v>603.64</v>
      </c>
      <c r="V451" s="15">
        <f t="shared" si="91"/>
        <v>1364.32</v>
      </c>
      <c r="W451" s="13">
        <v>0</v>
      </c>
      <c r="X451" s="27">
        <f t="shared" si="90"/>
        <v>1364.32</v>
      </c>
    </row>
    <row r="452" spans="1:24">
      <c r="A452" t="s">
        <v>2254</v>
      </c>
      <c r="B452" t="s">
        <v>920</v>
      </c>
      <c r="C452" t="s">
        <v>913</v>
      </c>
      <c r="D452" s="2" t="str">
        <f t="shared" si="85"/>
        <v>M</v>
      </c>
      <c r="E452" t="s">
        <v>2255</v>
      </c>
      <c r="F452">
        <f>VLOOKUP($B452&amp;F$5,'Source - Attributes'!$J:$K,2,FALSE)</f>
        <v>541</v>
      </c>
      <c r="G452">
        <f>VLOOKUP($B452&amp;G$5,'Source - Attributes'!$J:$K,2,FALSE)</f>
        <v>541</v>
      </c>
      <c r="H452">
        <f>VLOOKUP($B452&amp;H$5,'Source - Attributes'!$J:$K,2,FALSE)</f>
        <v>0</v>
      </c>
      <c r="I452">
        <v>0</v>
      </c>
      <c r="J452">
        <f>VLOOKUP($B452&amp;J$5,'Source - Attributes'!$J:$K,2,FALSE)</f>
        <v>0</v>
      </c>
      <c r="K452">
        <f>VLOOKUP($B452&amp;K$5,'Source - Attributes'!$J:$K,2,FALSE)</f>
        <v>8.24</v>
      </c>
      <c r="L452" s="20">
        <f t="shared" si="79"/>
        <v>19867</v>
      </c>
      <c r="M452" s="15">
        <f t="shared" si="80"/>
        <v>662.69999999999993</v>
      </c>
      <c r="N452" s="66" t="str">
        <f t="shared" si="81"/>
        <v>2080</v>
      </c>
      <c r="O452" s="26">
        <f t="shared" si="86"/>
        <v>0.2</v>
      </c>
      <c r="P452" s="30">
        <f t="shared" si="87"/>
        <v>0.8</v>
      </c>
      <c r="Q452" s="20">
        <f t="shared" si="82"/>
        <v>20611.6660148993</v>
      </c>
      <c r="R452" s="15">
        <f t="shared" si="83"/>
        <v>4122.3332029798603</v>
      </c>
      <c r="S452" s="15">
        <f t="shared" si="84"/>
        <v>16489.332811919441</v>
      </c>
      <c r="T452" s="20">
        <f t="shared" si="88"/>
        <v>112.26</v>
      </c>
      <c r="U452" s="15">
        <f t="shared" si="89"/>
        <v>205.03</v>
      </c>
      <c r="V452" s="15">
        <f t="shared" si="91"/>
        <v>317.29000000000002</v>
      </c>
      <c r="W452" s="13">
        <v>0</v>
      </c>
      <c r="X452" s="27">
        <f t="shared" si="90"/>
        <v>317.29000000000002</v>
      </c>
    </row>
    <row r="453" spans="1:24">
      <c r="A453" t="s">
        <v>2256</v>
      </c>
      <c r="B453" t="s">
        <v>922</v>
      </c>
      <c r="C453" t="s">
        <v>923</v>
      </c>
      <c r="D453" s="2" t="str">
        <f t="shared" si="85"/>
        <v>C</v>
      </c>
      <c r="E453" t="s">
        <v>2257</v>
      </c>
      <c r="F453">
        <f>VLOOKUP($B453&amp;F$5,'Source - Attributes'!$J:$K,2,FALSE)</f>
        <v>18025</v>
      </c>
      <c r="G453">
        <f>VLOOKUP($B453&amp;G$5,'Source - Attributes'!$J:$K,2,FALSE)</f>
        <v>18025</v>
      </c>
      <c r="H453">
        <f>VLOOKUP($B453&amp;H$5,'Source - Attributes'!$J:$K,2,FALSE)</f>
        <v>0</v>
      </c>
      <c r="I453">
        <v>0</v>
      </c>
      <c r="J453">
        <f>VLOOKUP($B453&amp;J$5,'Source - Attributes'!$J:$K,2,FALSE)</f>
        <v>14346</v>
      </c>
      <c r="K453">
        <f>VLOOKUP($B453&amp;K$5,'Source - Attributes'!$J:$K,2,FALSE)</f>
        <v>625.04999999999995</v>
      </c>
      <c r="L453" s="20">
        <f t="shared" si="79"/>
        <v>21321</v>
      </c>
      <c r="M453" s="15">
        <f t="shared" si="80"/>
        <v>649.2299999999999</v>
      </c>
      <c r="N453" s="66" t="str">
        <f t="shared" si="81"/>
        <v>2080</v>
      </c>
      <c r="O453" s="26">
        <f t="shared" si="86"/>
        <v>0.2</v>
      </c>
      <c r="P453" s="30">
        <f t="shared" si="87"/>
        <v>0.8</v>
      </c>
      <c r="Q453" s="20">
        <f t="shared" si="82"/>
        <v>24547.14931510422</v>
      </c>
      <c r="R453" s="15">
        <f t="shared" si="83"/>
        <v>4909.4298630208441</v>
      </c>
      <c r="S453" s="15">
        <f t="shared" si="84"/>
        <v>19637.719452083376</v>
      </c>
      <c r="T453" s="20">
        <f t="shared" si="88"/>
        <v>4150.4799999999996</v>
      </c>
      <c r="U453" s="15">
        <f t="shared" si="89"/>
        <v>18906.330000000002</v>
      </c>
      <c r="V453" s="15">
        <f t="shared" si="91"/>
        <v>23056.81</v>
      </c>
      <c r="W453" s="13">
        <v>0</v>
      </c>
      <c r="X453" s="27">
        <f t="shared" si="90"/>
        <v>23056.81</v>
      </c>
    </row>
    <row r="454" spans="1:24">
      <c r="A454" t="s">
        <v>2258</v>
      </c>
      <c r="B454" t="s">
        <v>924</v>
      </c>
      <c r="C454" t="s">
        <v>923</v>
      </c>
      <c r="D454" s="2" t="str">
        <f t="shared" si="85"/>
        <v>M</v>
      </c>
      <c r="E454" t="s">
        <v>2259</v>
      </c>
      <c r="F454">
        <f>VLOOKUP($B454&amp;F$5,'Source - Attributes'!$J:$K,2,FALSE)</f>
        <v>842</v>
      </c>
      <c r="G454">
        <f>VLOOKUP($B454&amp;G$5,'Source - Attributes'!$J:$K,2,FALSE)</f>
        <v>842</v>
      </c>
      <c r="H454">
        <f>VLOOKUP($B454&amp;H$5,'Source - Attributes'!$J:$K,2,FALSE)</f>
        <v>0</v>
      </c>
      <c r="I454">
        <v>0</v>
      </c>
      <c r="J454">
        <f>VLOOKUP($B454&amp;J$5,'Source - Attributes'!$J:$K,2,FALSE)</f>
        <v>0</v>
      </c>
      <c r="K454">
        <f>VLOOKUP($B454&amp;K$5,'Source - Attributes'!$J:$K,2,FALSE)</f>
        <v>6.06</v>
      </c>
      <c r="L454" s="20">
        <f t="shared" ref="L454:L517" si="92">SUMIFS(G:G,C:C,C454)+SUMIFS(I:I,C:C,C454)</f>
        <v>21321</v>
      </c>
      <c r="M454" s="15">
        <f t="shared" ref="M454:M517" si="93">SUMIFS(K:K,C:C,C454)</f>
        <v>649.2299999999999</v>
      </c>
      <c r="N454" s="66" t="str">
        <f t="shared" ref="N454:N517" si="94">IF(L454&gt;49999,"6040","2080")</f>
        <v>2080</v>
      </c>
      <c r="O454" s="26">
        <f t="shared" si="86"/>
        <v>0.2</v>
      </c>
      <c r="P454" s="30">
        <f t="shared" si="87"/>
        <v>0.8</v>
      </c>
      <c r="Q454" s="20">
        <f t="shared" ref="Q454:Q517" si="95">IF(D454="C",J454/$J$4*$B$1,Q453)</f>
        <v>24547.14931510422</v>
      </c>
      <c r="R454" s="15">
        <f t="shared" ref="R454:R517" si="96">Q454*O454</f>
        <v>4909.4298630208441</v>
      </c>
      <c r="S454" s="15">
        <f t="shared" ref="S454:S517" si="97">+Q454*P454</f>
        <v>19637.719452083376</v>
      </c>
      <c r="T454" s="20">
        <f t="shared" si="88"/>
        <v>193.88</v>
      </c>
      <c r="U454" s="15">
        <f t="shared" si="89"/>
        <v>183.3</v>
      </c>
      <c r="V454" s="15">
        <f t="shared" si="91"/>
        <v>377.18</v>
      </c>
      <c r="W454" s="13">
        <v>0</v>
      </c>
      <c r="X454" s="27">
        <f t="shared" si="90"/>
        <v>377.18</v>
      </c>
    </row>
    <row r="455" spans="1:24">
      <c r="A455" t="s">
        <v>2260</v>
      </c>
      <c r="B455" t="s">
        <v>926</v>
      </c>
      <c r="C455" t="s">
        <v>923</v>
      </c>
      <c r="D455" s="2" t="str">
        <f t="shared" ref="D455:D518" si="98">LEFT(E455,1)</f>
        <v>M</v>
      </c>
      <c r="E455" t="s">
        <v>2261</v>
      </c>
      <c r="F455">
        <f>VLOOKUP($B455&amp;F$5,'Source - Attributes'!$J:$K,2,FALSE)</f>
        <v>2454</v>
      </c>
      <c r="G455">
        <f>VLOOKUP($B455&amp;G$5,'Source - Attributes'!$J:$K,2,FALSE)</f>
        <v>2454</v>
      </c>
      <c r="H455">
        <f>VLOOKUP($B455&amp;H$5,'Source - Attributes'!$J:$K,2,FALSE)</f>
        <v>0</v>
      </c>
      <c r="I455">
        <v>0</v>
      </c>
      <c r="J455">
        <f>VLOOKUP($B455&amp;J$5,'Source - Attributes'!$J:$K,2,FALSE)</f>
        <v>0</v>
      </c>
      <c r="K455">
        <f>VLOOKUP($B455&amp;K$5,'Source - Attributes'!$J:$K,2,FALSE)</f>
        <v>18.12</v>
      </c>
      <c r="L455" s="20">
        <f t="shared" si="92"/>
        <v>21321</v>
      </c>
      <c r="M455" s="15">
        <f t="shared" si="93"/>
        <v>649.2299999999999</v>
      </c>
      <c r="N455" s="66" t="str">
        <f t="shared" si="94"/>
        <v>2080</v>
      </c>
      <c r="O455" s="26">
        <f t="shared" ref="O455:O518" si="99">LEFT(N455,2)/100</f>
        <v>0.2</v>
      </c>
      <c r="P455" s="30">
        <f t="shared" ref="P455:P518" si="100">RIGHT(N455,2)/100</f>
        <v>0.8</v>
      </c>
      <c r="Q455" s="20">
        <f t="shared" si="95"/>
        <v>24547.14931510422</v>
      </c>
      <c r="R455" s="15">
        <f t="shared" si="96"/>
        <v>4909.4298630208441</v>
      </c>
      <c r="S455" s="15">
        <f t="shared" si="97"/>
        <v>19637.719452083376</v>
      </c>
      <c r="T455" s="20">
        <f t="shared" ref="T455:T518" si="101">ROUND(+R455*(G455+I455)/L455,2)</f>
        <v>565.05999999999995</v>
      </c>
      <c r="U455" s="15">
        <f t="shared" ref="U455:U518" si="102">ROUND(+S455*K455/M455,2)</f>
        <v>548.09</v>
      </c>
      <c r="V455" s="15">
        <f t="shared" si="91"/>
        <v>1113.1500000000001</v>
      </c>
      <c r="W455" s="13">
        <v>0</v>
      </c>
      <c r="X455" s="27">
        <f t="shared" ref="X455:X518" si="103">+V455+W455</f>
        <v>1113.1500000000001</v>
      </c>
    </row>
    <row r="456" spans="1:24">
      <c r="A456" t="s">
        <v>2262</v>
      </c>
      <c r="B456" t="s">
        <v>928</v>
      </c>
      <c r="C456" t="s">
        <v>929</v>
      </c>
      <c r="D456" s="2" t="str">
        <f t="shared" si="98"/>
        <v>C</v>
      </c>
      <c r="E456" t="s">
        <v>2263</v>
      </c>
      <c r="F456">
        <f>VLOOKUP($B456&amp;F$5,'Source - Attributes'!$J:$K,2,FALSE)</f>
        <v>11283</v>
      </c>
      <c r="G456">
        <f>VLOOKUP($B456&amp;G$5,'Source - Attributes'!$J:$K,2,FALSE)</f>
        <v>11283</v>
      </c>
      <c r="H456">
        <f>VLOOKUP($B456&amp;H$5,'Source - Attributes'!$J:$K,2,FALSE)</f>
        <v>0</v>
      </c>
      <c r="I456">
        <v>0</v>
      </c>
      <c r="J456">
        <f>VLOOKUP($B456&amp;J$5,'Source - Attributes'!$J:$K,2,FALSE)</f>
        <v>9273</v>
      </c>
      <c r="K456">
        <f>VLOOKUP($B456&amp;K$5,'Source - Attributes'!$J:$K,2,FALSE)</f>
        <v>732.91</v>
      </c>
      <c r="L456" s="20">
        <f t="shared" si="92"/>
        <v>16156</v>
      </c>
      <c r="M456" s="15">
        <f t="shared" si="93"/>
        <v>778.39</v>
      </c>
      <c r="N456" s="66" t="str">
        <f t="shared" si="94"/>
        <v>2080</v>
      </c>
      <c r="O456" s="26">
        <f t="shared" si="99"/>
        <v>0.2</v>
      </c>
      <c r="P456" s="30">
        <f t="shared" si="100"/>
        <v>0.8</v>
      </c>
      <c r="Q456" s="20">
        <f t="shared" si="95"/>
        <v>15866.84201860877</v>
      </c>
      <c r="R456" s="15">
        <f t="shared" si="96"/>
        <v>3173.368403721754</v>
      </c>
      <c r="S456" s="15">
        <f t="shared" si="97"/>
        <v>12693.473614887016</v>
      </c>
      <c r="T456" s="20">
        <f t="shared" si="101"/>
        <v>2216.21</v>
      </c>
      <c r="U456" s="15">
        <f t="shared" si="102"/>
        <v>11951.82</v>
      </c>
      <c r="V456" s="15">
        <f t="shared" si="91"/>
        <v>14168.029999999999</v>
      </c>
      <c r="W456" s="13">
        <v>0</v>
      </c>
      <c r="X456" s="27">
        <f t="shared" si="103"/>
        <v>14168.029999999999</v>
      </c>
    </row>
    <row r="457" spans="1:24">
      <c r="A457" t="s">
        <v>2264</v>
      </c>
      <c r="B457" t="s">
        <v>930</v>
      </c>
      <c r="C457" t="s">
        <v>929</v>
      </c>
      <c r="D457" s="2" t="str">
        <f t="shared" si="98"/>
        <v>M</v>
      </c>
      <c r="E457" t="s">
        <v>2265</v>
      </c>
      <c r="F457">
        <f>VLOOKUP($B457&amp;F$5,'Source - Attributes'!$J:$K,2,FALSE)</f>
        <v>269</v>
      </c>
      <c r="G457">
        <f>VLOOKUP($B457&amp;G$5,'Source - Attributes'!$J:$K,2,FALSE)</f>
        <v>269</v>
      </c>
      <c r="H457">
        <f>VLOOKUP($B457&amp;H$5,'Source - Attributes'!$J:$K,2,FALSE)</f>
        <v>0</v>
      </c>
      <c r="I457">
        <v>0</v>
      </c>
      <c r="J457">
        <f>VLOOKUP($B457&amp;J$5,'Source - Attributes'!$J:$K,2,FALSE)</f>
        <v>0</v>
      </c>
      <c r="K457">
        <f>VLOOKUP($B457&amp;K$5,'Source - Attributes'!$J:$K,2,FALSE)</f>
        <v>3.7</v>
      </c>
      <c r="L457" s="20">
        <f t="shared" si="92"/>
        <v>16156</v>
      </c>
      <c r="M457" s="15">
        <f t="shared" si="93"/>
        <v>778.39</v>
      </c>
      <c r="N457" s="66" t="str">
        <f t="shared" si="94"/>
        <v>2080</v>
      </c>
      <c r="O457" s="26">
        <f t="shared" si="99"/>
        <v>0.2</v>
      </c>
      <c r="P457" s="30">
        <f t="shared" si="100"/>
        <v>0.8</v>
      </c>
      <c r="Q457" s="20">
        <f t="shared" si="95"/>
        <v>15866.84201860877</v>
      </c>
      <c r="R457" s="15">
        <f t="shared" si="96"/>
        <v>3173.368403721754</v>
      </c>
      <c r="S457" s="15">
        <f t="shared" si="97"/>
        <v>12693.473614887016</v>
      </c>
      <c r="T457" s="20">
        <f t="shared" si="101"/>
        <v>52.84</v>
      </c>
      <c r="U457" s="15">
        <f t="shared" si="102"/>
        <v>60.34</v>
      </c>
      <c r="V457" s="15">
        <f t="shared" si="91"/>
        <v>113.18</v>
      </c>
      <c r="W457" s="13">
        <v>0</v>
      </c>
      <c r="X457" s="27">
        <f t="shared" si="103"/>
        <v>113.18</v>
      </c>
    </row>
    <row r="458" spans="1:24">
      <c r="A458" t="s">
        <v>2266</v>
      </c>
      <c r="B458" t="s">
        <v>932</v>
      </c>
      <c r="C458" t="s">
        <v>929</v>
      </c>
      <c r="D458" s="2" t="str">
        <f t="shared" si="98"/>
        <v>M</v>
      </c>
      <c r="E458" t="s">
        <v>2267</v>
      </c>
      <c r="F458">
        <f>VLOOKUP($B458&amp;F$5,'Source - Attributes'!$J:$K,2,FALSE)</f>
        <v>274</v>
      </c>
      <c r="G458">
        <f>VLOOKUP($B458&amp;G$5,'Source - Attributes'!$J:$K,2,FALSE)</f>
        <v>274</v>
      </c>
      <c r="H458">
        <f>VLOOKUP($B458&amp;H$5,'Source - Attributes'!$J:$K,2,FALSE)</f>
        <v>0</v>
      </c>
      <c r="I458">
        <v>0</v>
      </c>
      <c r="J458">
        <f>VLOOKUP($B458&amp;J$5,'Source - Attributes'!$J:$K,2,FALSE)</f>
        <v>0</v>
      </c>
      <c r="K458">
        <f>VLOOKUP($B458&amp;K$5,'Source - Attributes'!$J:$K,2,FALSE)</f>
        <v>2.37</v>
      </c>
      <c r="L458" s="20">
        <f t="shared" si="92"/>
        <v>16156</v>
      </c>
      <c r="M458" s="15">
        <f t="shared" si="93"/>
        <v>778.39</v>
      </c>
      <c r="N458" s="66" t="str">
        <f t="shared" si="94"/>
        <v>2080</v>
      </c>
      <c r="O458" s="26">
        <f t="shared" si="99"/>
        <v>0.2</v>
      </c>
      <c r="P458" s="30">
        <f t="shared" si="100"/>
        <v>0.8</v>
      </c>
      <c r="Q458" s="20">
        <f t="shared" si="95"/>
        <v>15866.84201860877</v>
      </c>
      <c r="R458" s="15">
        <f t="shared" si="96"/>
        <v>3173.368403721754</v>
      </c>
      <c r="S458" s="15">
        <f t="shared" si="97"/>
        <v>12693.473614887016</v>
      </c>
      <c r="T458" s="20">
        <f t="shared" si="101"/>
        <v>53.82</v>
      </c>
      <c r="U458" s="15">
        <f t="shared" si="102"/>
        <v>38.65</v>
      </c>
      <c r="V458" s="15">
        <f t="shared" ref="V458:V521" si="104">+T458+U458</f>
        <v>92.47</v>
      </c>
      <c r="W458" s="13">
        <v>0</v>
      </c>
      <c r="X458" s="27">
        <f t="shared" si="103"/>
        <v>92.47</v>
      </c>
    </row>
    <row r="459" spans="1:24">
      <c r="A459" t="s">
        <v>2268</v>
      </c>
      <c r="B459" t="s">
        <v>934</v>
      </c>
      <c r="C459" t="s">
        <v>929</v>
      </c>
      <c r="D459" s="2" t="str">
        <f t="shared" si="98"/>
        <v>M</v>
      </c>
      <c r="E459" t="s">
        <v>2269</v>
      </c>
      <c r="F459">
        <f>VLOOKUP($B459&amp;F$5,'Source - Attributes'!$J:$K,2,FALSE)</f>
        <v>921</v>
      </c>
      <c r="G459">
        <f>VLOOKUP($B459&amp;G$5,'Source - Attributes'!$J:$K,2,FALSE)</f>
        <v>921</v>
      </c>
      <c r="H459">
        <f>VLOOKUP($B459&amp;H$5,'Source - Attributes'!$J:$K,2,FALSE)</f>
        <v>0</v>
      </c>
      <c r="I459">
        <v>0</v>
      </c>
      <c r="J459">
        <f>VLOOKUP($B459&amp;J$5,'Source - Attributes'!$J:$K,2,FALSE)</f>
        <v>0</v>
      </c>
      <c r="K459">
        <f>VLOOKUP($B459&amp;K$5,'Source - Attributes'!$J:$K,2,FALSE)</f>
        <v>11.03</v>
      </c>
      <c r="L459" s="20">
        <f t="shared" si="92"/>
        <v>16156</v>
      </c>
      <c r="M459" s="15">
        <f t="shared" si="93"/>
        <v>778.39</v>
      </c>
      <c r="N459" s="66" t="str">
        <f t="shared" si="94"/>
        <v>2080</v>
      </c>
      <c r="O459" s="26">
        <f t="shared" si="99"/>
        <v>0.2</v>
      </c>
      <c r="P459" s="30">
        <f t="shared" si="100"/>
        <v>0.8</v>
      </c>
      <c r="Q459" s="20">
        <f t="shared" si="95"/>
        <v>15866.84201860877</v>
      </c>
      <c r="R459" s="15">
        <f t="shared" si="96"/>
        <v>3173.368403721754</v>
      </c>
      <c r="S459" s="15">
        <f t="shared" si="97"/>
        <v>12693.473614887016</v>
      </c>
      <c r="T459" s="20">
        <f t="shared" si="101"/>
        <v>180.9</v>
      </c>
      <c r="U459" s="15">
        <f t="shared" si="102"/>
        <v>179.87</v>
      </c>
      <c r="V459" s="15">
        <f t="shared" si="104"/>
        <v>360.77</v>
      </c>
      <c r="W459" s="13">
        <v>0</v>
      </c>
      <c r="X459" s="27">
        <f t="shared" si="103"/>
        <v>360.77</v>
      </c>
    </row>
    <row r="460" spans="1:24">
      <c r="A460" t="s">
        <v>2270</v>
      </c>
      <c r="B460" t="s">
        <v>936</v>
      </c>
      <c r="C460" t="s">
        <v>929</v>
      </c>
      <c r="D460" s="2" t="str">
        <f t="shared" si="98"/>
        <v>M</v>
      </c>
      <c r="E460" t="s">
        <v>2271</v>
      </c>
      <c r="F460">
        <f>VLOOKUP($B460&amp;F$5,'Source - Attributes'!$J:$K,2,FALSE)</f>
        <v>2510</v>
      </c>
      <c r="G460">
        <f>VLOOKUP($B460&amp;G$5,'Source - Attributes'!$J:$K,2,FALSE)</f>
        <v>2510</v>
      </c>
      <c r="H460">
        <f>VLOOKUP($B460&amp;H$5,'Source - Attributes'!$J:$K,2,FALSE)</f>
        <v>0</v>
      </c>
      <c r="I460">
        <v>0</v>
      </c>
      <c r="J460">
        <f>VLOOKUP($B460&amp;J$5,'Source - Attributes'!$J:$K,2,FALSE)</f>
        <v>0</v>
      </c>
      <c r="K460">
        <f>VLOOKUP($B460&amp;K$5,'Source - Attributes'!$J:$K,2,FALSE)</f>
        <v>18.61</v>
      </c>
      <c r="L460" s="20">
        <f t="shared" si="92"/>
        <v>16156</v>
      </c>
      <c r="M460" s="15">
        <f t="shared" si="93"/>
        <v>778.39</v>
      </c>
      <c r="N460" s="66" t="str">
        <f t="shared" si="94"/>
        <v>2080</v>
      </c>
      <c r="O460" s="26">
        <f t="shared" si="99"/>
        <v>0.2</v>
      </c>
      <c r="P460" s="30">
        <f t="shared" si="100"/>
        <v>0.8</v>
      </c>
      <c r="Q460" s="20">
        <f t="shared" si="95"/>
        <v>15866.84201860877</v>
      </c>
      <c r="R460" s="15">
        <f t="shared" si="96"/>
        <v>3173.368403721754</v>
      </c>
      <c r="S460" s="15">
        <f t="shared" si="97"/>
        <v>12693.473614887016</v>
      </c>
      <c r="T460" s="20">
        <f t="shared" si="101"/>
        <v>493.02</v>
      </c>
      <c r="U460" s="15">
        <f t="shared" si="102"/>
        <v>303.48</v>
      </c>
      <c r="V460" s="15">
        <f t="shared" si="104"/>
        <v>796.5</v>
      </c>
      <c r="W460" s="13">
        <v>0</v>
      </c>
      <c r="X460" s="27">
        <f t="shared" si="103"/>
        <v>796.5</v>
      </c>
    </row>
    <row r="461" spans="1:24">
      <c r="A461" t="s">
        <v>2272</v>
      </c>
      <c r="B461" t="s">
        <v>938</v>
      </c>
      <c r="C461" t="s">
        <v>929</v>
      </c>
      <c r="D461" s="2" t="str">
        <f t="shared" si="98"/>
        <v>M</v>
      </c>
      <c r="E461" t="s">
        <v>2273</v>
      </c>
      <c r="F461">
        <f>VLOOKUP($B461&amp;F$5,'Source - Attributes'!$J:$K,2,FALSE)</f>
        <v>636</v>
      </c>
      <c r="G461">
        <f>VLOOKUP($B461&amp;G$5,'Source - Attributes'!$J:$K,2,FALSE)</f>
        <v>636</v>
      </c>
      <c r="H461">
        <f>VLOOKUP($B461&amp;H$5,'Source - Attributes'!$J:$K,2,FALSE)</f>
        <v>0</v>
      </c>
      <c r="I461">
        <v>0</v>
      </c>
      <c r="J461">
        <f>VLOOKUP($B461&amp;J$5,'Source - Attributes'!$J:$K,2,FALSE)</f>
        <v>0</v>
      </c>
      <c r="K461">
        <f>VLOOKUP($B461&amp;K$5,'Source - Attributes'!$J:$K,2,FALSE)</f>
        <v>5.56</v>
      </c>
      <c r="L461" s="20">
        <f t="shared" si="92"/>
        <v>16156</v>
      </c>
      <c r="M461" s="15">
        <f t="shared" si="93"/>
        <v>778.39</v>
      </c>
      <c r="N461" s="66" t="str">
        <f t="shared" si="94"/>
        <v>2080</v>
      </c>
      <c r="O461" s="26">
        <f t="shared" si="99"/>
        <v>0.2</v>
      </c>
      <c r="P461" s="30">
        <f t="shared" si="100"/>
        <v>0.8</v>
      </c>
      <c r="Q461" s="20">
        <f t="shared" si="95"/>
        <v>15866.84201860877</v>
      </c>
      <c r="R461" s="15">
        <f t="shared" si="96"/>
        <v>3173.368403721754</v>
      </c>
      <c r="S461" s="15">
        <f t="shared" si="97"/>
        <v>12693.473614887016</v>
      </c>
      <c r="T461" s="20">
        <f t="shared" si="101"/>
        <v>124.92</v>
      </c>
      <c r="U461" s="15">
        <f t="shared" si="102"/>
        <v>90.67</v>
      </c>
      <c r="V461" s="15">
        <f t="shared" si="104"/>
        <v>215.59</v>
      </c>
      <c r="W461" s="13">
        <v>0</v>
      </c>
      <c r="X461" s="27">
        <f t="shared" si="103"/>
        <v>215.59</v>
      </c>
    </row>
    <row r="462" spans="1:24">
      <c r="A462" t="s">
        <v>2274</v>
      </c>
      <c r="B462" t="s">
        <v>940</v>
      </c>
      <c r="C462" t="s">
        <v>929</v>
      </c>
      <c r="D462" s="2" t="str">
        <f t="shared" si="98"/>
        <v>M</v>
      </c>
      <c r="E462" t="s">
        <v>2275</v>
      </c>
      <c r="F462">
        <f>VLOOKUP($B462&amp;F$5,'Source - Attributes'!$J:$K,2,FALSE)</f>
        <v>263</v>
      </c>
      <c r="G462">
        <f>VLOOKUP($B462&amp;G$5,'Source - Attributes'!$J:$K,2,FALSE)</f>
        <v>263</v>
      </c>
      <c r="H462">
        <f>VLOOKUP($B462&amp;H$5,'Source - Attributes'!$J:$K,2,FALSE)</f>
        <v>0</v>
      </c>
      <c r="I462">
        <v>0</v>
      </c>
      <c r="J462">
        <f>VLOOKUP($B462&amp;J$5,'Source - Attributes'!$J:$K,2,FALSE)</f>
        <v>0</v>
      </c>
      <c r="K462">
        <f>VLOOKUP($B462&amp;K$5,'Source - Attributes'!$J:$K,2,FALSE)</f>
        <v>4.21</v>
      </c>
      <c r="L462" s="20">
        <f t="shared" si="92"/>
        <v>16156</v>
      </c>
      <c r="M462" s="15">
        <f t="shared" si="93"/>
        <v>778.39</v>
      </c>
      <c r="N462" s="66" t="str">
        <f t="shared" si="94"/>
        <v>2080</v>
      </c>
      <c r="O462" s="26">
        <f t="shared" si="99"/>
        <v>0.2</v>
      </c>
      <c r="P462" s="30">
        <f t="shared" si="100"/>
        <v>0.8</v>
      </c>
      <c r="Q462" s="20">
        <f t="shared" si="95"/>
        <v>15866.84201860877</v>
      </c>
      <c r="R462" s="15">
        <f t="shared" si="96"/>
        <v>3173.368403721754</v>
      </c>
      <c r="S462" s="15">
        <f t="shared" si="97"/>
        <v>12693.473614887016</v>
      </c>
      <c r="T462" s="20">
        <f t="shared" si="101"/>
        <v>51.66</v>
      </c>
      <c r="U462" s="15">
        <f t="shared" si="102"/>
        <v>68.650000000000006</v>
      </c>
      <c r="V462" s="15">
        <f t="shared" si="104"/>
        <v>120.31</v>
      </c>
      <c r="W462" s="13">
        <v>0</v>
      </c>
      <c r="X462" s="27">
        <f t="shared" si="103"/>
        <v>120.31</v>
      </c>
    </row>
    <row r="463" spans="1:24">
      <c r="A463" t="s">
        <v>2276</v>
      </c>
      <c r="B463" t="s">
        <v>942</v>
      </c>
      <c r="C463" t="s">
        <v>943</v>
      </c>
      <c r="D463" s="2" t="str">
        <f t="shared" si="98"/>
        <v>C</v>
      </c>
      <c r="E463" t="s">
        <v>2277</v>
      </c>
      <c r="F463">
        <f>VLOOKUP($B463&amp;F$5,'Source - Attributes'!$J:$K,2,FALSE)</f>
        <v>9793</v>
      </c>
      <c r="G463">
        <f>VLOOKUP($B463&amp;G$5,'Source - Attributes'!$J:$K,2,FALSE)</f>
        <v>9793</v>
      </c>
      <c r="H463">
        <f>VLOOKUP($B463&amp;H$5,'Source - Attributes'!$J:$K,2,FALSE)</f>
        <v>0</v>
      </c>
      <c r="I463">
        <v>0</v>
      </c>
      <c r="J463">
        <f>VLOOKUP($B463&amp;J$5,'Source - Attributes'!$J:$K,2,FALSE)</f>
        <v>12414</v>
      </c>
      <c r="K463">
        <f>VLOOKUP($B463&amp;K$5,'Source - Attributes'!$J:$K,2,FALSE)</f>
        <v>484.45</v>
      </c>
      <c r="L463" s="20">
        <f t="shared" si="92"/>
        <v>19170</v>
      </c>
      <c r="M463" s="15">
        <f t="shared" si="93"/>
        <v>550.51</v>
      </c>
      <c r="N463" s="66" t="str">
        <f t="shared" si="94"/>
        <v>2080</v>
      </c>
      <c r="O463" s="26">
        <f t="shared" si="99"/>
        <v>0.2</v>
      </c>
      <c r="P463" s="30">
        <f t="shared" si="100"/>
        <v>0.8</v>
      </c>
      <c r="Q463" s="20">
        <f t="shared" si="95"/>
        <v>21241.34334293209</v>
      </c>
      <c r="R463" s="15">
        <f t="shared" si="96"/>
        <v>4248.2686685864182</v>
      </c>
      <c r="S463" s="15">
        <f t="shared" si="97"/>
        <v>16993.074674345673</v>
      </c>
      <c r="T463" s="20">
        <f t="shared" si="101"/>
        <v>2170.23</v>
      </c>
      <c r="U463" s="15">
        <f t="shared" si="102"/>
        <v>14953.94</v>
      </c>
      <c r="V463" s="15">
        <f t="shared" si="104"/>
        <v>17124.170000000002</v>
      </c>
      <c r="W463" s="13">
        <v>0</v>
      </c>
      <c r="X463" s="27">
        <f t="shared" si="103"/>
        <v>17124.170000000002</v>
      </c>
    </row>
    <row r="464" spans="1:24">
      <c r="A464" t="s">
        <v>2278</v>
      </c>
      <c r="B464" t="s">
        <v>944</v>
      </c>
      <c r="C464" t="s">
        <v>943</v>
      </c>
      <c r="D464" s="2" t="str">
        <f t="shared" si="98"/>
        <v>M</v>
      </c>
      <c r="E464" t="s">
        <v>2279</v>
      </c>
      <c r="F464">
        <f>VLOOKUP($B464&amp;F$5,'Source - Attributes'!$J:$K,2,FALSE)</f>
        <v>7506</v>
      </c>
      <c r="G464">
        <f>VLOOKUP($B464&amp;G$5,'Source - Attributes'!$J:$K,2,FALSE)</f>
        <v>7506</v>
      </c>
      <c r="H464">
        <f>VLOOKUP($B464&amp;H$5,'Source - Attributes'!$J:$K,2,FALSE)</f>
        <v>0</v>
      </c>
      <c r="I464">
        <v>0</v>
      </c>
      <c r="J464">
        <f>VLOOKUP($B464&amp;J$5,'Source - Attributes'!$J:$K,2,FALSE)</f>
        <v>0</v>
      </c>
      <c r="K464">
        <f>VLOOKUP($B464&amp;K$5,'Source - Attributes'!$J:$K,2,FALSE)</f>
        <v>47.67</v>
      </c>
      <c r="L464" s="20">
        <f t="shared" si="92"/>
        <v>19170</v>
      </c>
      <c r="M464" s="15">
        <f t="shared" si="93"/>
        <v>550.51</v>
      </c>
      <c r="N464" s="66" t="str">
        <f t="shared" si="94"/>
        <v>2080</v>
      </c>
      <c r="O464" s="26">
        <f t="shared" si="99"/>
        <v>0.2</v>
      </c>
      <c r="P464" s="30">
        <f t="shared" si="100"/>
        <v>0.8</v>
      </c>
      <c r="Q464" s="20">
        <f t="shared" si="95"/>
        <v>21241.34334293209</v>
      </c>
      <c r="R464" s="15">
        <f t="shared" si="96"/>
        <v>4248.2686685864182</v>
      </c>
      <c r="S464" s="15">
        <f t="shared" si="97"/>
        <v>16993.074674345673</v>
      </c>
      <c r="T464" s="20">
        <f t="shared" si="101"/>
        <v>1663.41</v>
      </c>
      <c r="U464" s="15">
        <f t="shared" si="102"/>
        <v>1471.47</v>
      </c>
      <c r="V464" s="15">
        <f t="shared" si="104"/>
        <v>3134.88</v>
      </c>
      <c r="W464" s="13">
        <v>0</v>
      </c>
      <c r="X464" s="27">
        <f t="shared" si="103"/>
        <v>3134.88</v>
      </c>
    </row>
    <row r="465" spans="1:24">
      <c r="A465" t="s">
        <v>2280</v>
      </c>
      <c r="B465" t="s">
        <v>946</v>
      </c>
      <c r="C465" t="s">
        <v>943</v>
      </c>
      <c r="D465" s="2" t="str">
        <f t="shared" si="98"/>
        <v>M</v>
      </c>
      <c r="E465" t="s">
        <v>2281</v>
      </c>
      <c r="F465">
        <f>VLOOKUP($B465&amp;F$5,'Source - Attributes'!$J:$K,2,FALSE)</f>
        <v>1524</v>
      </c>
      <c r="G465">
        <f>VLOOKUP($B465&amp;G$5,'Source - Attributes'!$J:$K,2,FALSE)</f>
        <v>1524</v>
      </c>
      <c r="H465">
        <f>VLOOKUP($B465&amp;H$5,'Source - Attributes'!$J:$K,2,FALSE)</f>
        <v>0</v>
      </c>
      <c r="I465">
        <v>0</v>
      </c>
      <c r="J465">
        <f>VLOOKUP($B465&amp;J$5,'Source - Attributes'!$J:$K,2,FALSE)</f>
        <v>0</v>
      </c>
      <c r="K465">
        <f>VLOOKUP($B465&amp;K$5,'Source - Attributes'!$J:$K,2,FALSE)</f>
        <v>14.75</v>
      </c>
      <c r="L465" s="20">
        <f t="shared" si="92"/>
        <v>19170</v>
      </c>
      <c r="M465" s="15">
        <f t="shared" si="93"/>
        <v>550.51</v>
      </c>
      <c r="N465" s="66" t="str">
        <f t="shared" si="94"/>
        <v>2080</v>
      </c>
      <c r="O465" s="26">
        <f t="shared" si="99"/>
        <v>0.2</v>
      </c>
      <c r="P465" s="30">
        <f t="shared" si="100"/>
        <v>0.8</v>
      </c>
      <c r="Q465" s="20">
        <f t="shared" si="95"/>
        <v>21241.34334293209</v>
      </c>
      <c r="R465" s="15">
        <f t="shared" si="96"/>
        <v>4248.2686685864182</v>
      </c>
      <c r="S465" s="15">
        <f t="shared" si="97"/>
        <v>16993.074674345673</v>
      </c>
      <c r="T465" s="20">
        <f t="shared" si="101"/>
        <v>337.73</v>
      </c>
      <c r="U465" s="15">
        <f t="shared" si="102"/>
        <v>455.3</v>
      </c>
      <c r="V465" s="15">
        <f t="shared" si="104"/>
        <v>793.03</v>
      </c>
      <c r="W465" s="13">
        <v>0</v>
      </c>
      <c r="X465" s="27">
        <f t="shared" si="103"/>
        <v>793.03</v>
      </c>
    </row>
    <row r="466" spans="1:24">
      <c r="A466" t="s">
        <v>2282</v>
      </c>
      <c r="B466" t="s">
        <v>948</v>
      </c>
      <c r="C466" t="s">
        <v>943</v>
      </c>
      <c r="D466" s="2" t="str">
        <f t="shared" si="98"/>
        <v>M</v>
      </c>
      <c r="E466" t="s">
        <v>2283</v>
      </c>
      <c r="F466">
        <f>VLOOKUP($B466&amp;F$5,'Source - Attributes'!$J:$K,2,FALSE)</f>
        <v>347</v>
      </c>
      <c r="G466">
        <f>VLOOKUP($B466&amp;G$5,'Source - Attributes'!$J:$K,2,FALSE)</f>
        <v>347</v>
      </c>
      <c r="H466">
        <f>VLOOKUP($B466&amp;H$5,'Source - Attributes'!$J:$K,2,FALSE)</f>
        <v>0</v>
      </c>
      <c r="I466">
        <v>0</v>
      </c>
      <c r="J466">
        <f>VLOOKUP($B466&amp;J$5,'Source - Attributes'!$J:$K,2,FALSE)</f>
        <v>0</v>
      </c>
      <c r="K466">
        <f>VLOOKUP($B466&amp;K$5,'Source - Attributes'!$J:$K,2,FALSE)</f>
        <v>3.64</v>
      </c>
      <c r="L466" s="20">
        <f t="shared" si="92"/>
        <v>19170</v>
      </c>
      <c r="M466" s="15">
        <f t="shared" si="93"/>
        <v>550.51</v>
      </c>
      <c r="N466" s="66" t="str">
        <f t="shared" si="94"/>
        <v>2080</v>
      </c>
      <c r="O466" s="26">
        <f t="shared" si="99"/>
        <v>0.2</v>
      </c>
      <c r="P466" s="30">
        <f t="shared" si="100"/>
        <v>0.8</v>
      </c>
      <c r="Q466" s="20">
        <f t="shared" si="95"/>
        <v>21241.34334293209</v>
      </c>
      <c r="R466" s="15">
        <f t="shared" si="96"/>
        <v>4248.2686685864182</v>
      </c>
      <c r="S466" s="15">
        <f t="shared" si="97"/>
        <v>16993.074674345673</v>
      </c>
      <c r="T466" s="20">
        <f t="shared" si="101"/>
        <v>76.900000000000006</v>
      </c>
      <c r="U466" s="15">
        <f t="shared" si="102"/>
        <v>112.36</v>
      </c>
      <c r="V466" s="15">
        <f t="shared" si="104"/>
        <v>189.26</v>
      </c>
      <c r="W466" s="13">
        <v>0</v>
      </c>
      <c r="X466" s="27">
        <f t="shared" si="103"/>
        <v>189.26</v>
      </c>
    </row>
    <row r="467" spans="1:24">
      <c r="A467" t="s">
        <v>2284</v>
      </c>
      <c r="B467" t="s">
        <v>950</v>
      </c>
      <c r="C467" t="s">
        <v>951</v>
      </c>
      <c r="D467" s="2" t="str">
        <f t="shared" si="98"/>
        <v>C</v>
      </c>
      <c r="E467" t="s">
        <v>2285</v>
      </c>
      <c r="F467">
        <f>VLOOKUP($B467&amp;F$5,'Source - Attributes'!$J:$K,2,FALSE)</f>
        <v>9010</v>
      </c>
      <c r="G467">
        <f>VLOOKUP($B467&amp;G$5,'Source - Attributes'!$J:$K,2,FALSE)</f>
        <v>9010</v>
      </c>
      <c r="H467">
        <f>VLOOKUP($B467&amp;H$5,'Source - Attributes'!$J:$K,2,FALSE)</f>
        <v>0</v>
      </c>
      <c r="I467">
        <v>0</v>
      </c>
      <c r="J467">
        <f>VLOOKUP($B467&amp;J$5,'Source - Attributes'!$J:$K,2,FALSE)</f>
        <v>8192</v>
      </c>
      <c r="K467">
        <f>VLOOKUP($B467&amp;K$5,'Source - Attributes'!$J:$K,2,FALSE)</f>
        <v>544.88</v>
      </c>
      <c r="L467" s="20">
        <f t="shared" si="92"/>
        <v>12250</v>
      </c>
      <c r="M467" s="15">
        <f t="shared" si="93"/>
        <v>575.1099999999999</v>
      </c>
      <c r="N467" s="66" t="str">
        <f t="shared" si="94"/>
        <v>2080</v>
      </c>
      <c r="O467" s="26">
        <f t="shared" si="99"/>
        <v>0.2</v>
      </c>
      <c r="P467" s="30">
        <f t="shared" si="100"/>
        <v>0.8</v>
      </c>
      <c r="Q467" s="20">
        <f t="shared" si="95"/>
        <v>14017.164867512458</v>
      </c>
      <c r="R467" s="15">
        <f t="shared" si="96"/>
        <v>2803.4329735024917</v>
      </c>
      <c r="S467" s="15">
        <f t="shared" si="97"/>
        <v>11213.731894009967</v>
      </c>
      <c r="T467" s="20">
        <f t="shared" si="101"/>
        <v>2061.9499999999998</v>
      </c>
      <c r="U467" s="15">
        <f t="shared" si="102"/>
        <v>10624.29</v>
      </c>
      <c r="V467" s="15">
        <f t="shared" si="104"/>
        <v>12686.240000000002</v>
      </c>
      <c r="W467" s="13">
        <v>0</v>
      </c>
      <c r="X467" s="27">
        <f t="shared" si="103"/>
        <v>12686.240000000002</v>
      </c>
    </row>
    <row r="468" spans="1:24">
      <c r="A468" t="s">
        <v>2286</v>
      </c>
      <c r="B468" t="s">
        <v>952</v>
      </c>
      <c r="C468" t="s">
        <v>951</v>
      </c>
      <c r="D468" s="2" t="str">
        <f t="shared" si="98"/>
        <v>M</v>
      </c>
      <c r="E468" t="s">
        <v>2287</v>
      </c>
      <c r="F468">
        <f>VLOOKUP($B468&amp;F$5,'Source - Attributes'!$J:$K,2,FALSE)</f>
        <v>2304</v>
      </c>
      <c r="G468">
        <f>VLOOKUP($B468&amp;G$5,'Source - Attributes'!$J:$K,2,FALSE)</f>
        <v>2304</v>
      </c>
      <c r="H468">
        <f>VLOOKUP($B468&amp;H$5,'Source - Attributes'!$J:$K,2,FALSE)</f>
        <v>0</v>
      </c>
      <c r="I468">
        <v>0</v>
      </c>
      <c r="J468">
        <f>VLOOKUP($B468&amp;J$5,'Source - Attributes'!$J:$K,2,FALSE)</f>
        <v>0</v>
      </c>
      <c r="K468">
        <f>VLOOKUP($B468&amp;K$5,'Source - Attributes'!$J:$K,2,FALSE)</f>
        <v>18.920000000000002</v>
      </c>
      <c r="L468" s="20">
        <f t="shared" si="92"/>
        <v>12250</v>
      </c>
      <c r="M468" s="15">
        <f t="shared" si="93"/>
        <v>575.1099999999999</v>
      </c>
      <c r="N468" s="66" t="str">
        <f t="shared" si="94"/>
        <v>2080</v>
      </c>
      <c r="O468" s="26">
        <f t="shared" si="99"/>
        <v>0.2</v>
      </c>
      <c r="P468" s="30">
        <f t="shared" si="100"/>
        <v>0.8</v>
      </c>
      <c r="Q468" s="20">
        <f t="shared" si="95"/>
        <v>14017.164867512458</v>
      </c>
      <c r="R468" s="15">
        <f t="shared" si="96"/>
        <v>2803.4329735024917</v>
      </c>
      <c r="S468" s="15">
        <f t="shared" si="97"/>
        <v>11213.731894009967</v>
      </c>
      <c r="T468" s="20">
        <f t="shared" si="101"/>
        <v>527.27</v>
      </c>
      <c r="U468" s="15">
        <f t="shared" si="102"/>
        <v>368.91</v>
      </c>
      <c r="V468" s="15">
        <f t="shared" si="104"/>
        <v>896.18000000000006</v>
      </c>
      <c r="W468" s="13">
        <v>0</v>
      </c>
      <c r="X468" s="27">
        <f t="shared" si="103"/>
        <v>896.18000000000006</v>
      </c>
    </row>
    <row r="469" spans="1:24">
      <c r="A469" t="s">
        <v>2288</v>
      </c>
      <c r="B469" t="s">
        <v>954</v>
      </c>
      <c r="C469" t="s">
        <v>951</v>
      </c>
      <c r="D469" s="2" t="str">
        <f t="shared" si="98"/>
        <v>M</v>
      </c>
      <c r="E469" t="s">
        <v>2289</v>
      </c>
      <c r="F469">
        <f>VLOOKUP($B469&amp;F$5,'Source - Attributes'!$J:$K,2,FALSE)</f>
        <v>172</v>
      </c>
      <c r="G469">
        <f>VLOOKUP($B469&amp;G$5,'Source - Attributes'!$J:$K,2,FALSE)</f>
        <v>172</v>
      </c>
      <c r="H469">
        <f>VLOOKUP($B469&amp;H$5,'Source - Attributes'!$J:$K,2,FALSE)</f>
        <v>0</v>
      </c>
      <c r="I469">
        <v>0</v>
      </c>
      <c r="J469">
        <f>VLOOKUP($B469&amp;J$5,'Source - Attributes'!$J:$K,2,FALSE)</f>
        <v>0</v>
      </c>
      <c r="K469">
        <f>VLOOKUP($B469&amp;K$5,'Source - Attributes'!$J:$K,2,FALSE)</f>
        <v>2.04</v>
      </c>
      <c r="L469" s="20">
        <f t="shared" si="92"/>
        <v>12250</v>
      </c>
      <c r="M469" s="15">
        <f t="shared" si="93"/>
        <v>575.1099999999999</v>
      </c>
      <c r="N469" s="66" t="str">
        <f t="shared" si="94"/>
        <v>2080</v>
      </c>
      <c r="O469" s="26">
        <f t="shared" si="99"/>
        <v>0.2</v>
      </c>
      <c r="P469" s="30">
        <f t="shared" si="100"/>
        <v>0.8</v>
      </c>
      <c r="Q469" s="20">
        <f t="shared" si="95"/>
        <v>14017.164867512458</v>
      </c>
      <c r="R469" s="15">
        <f t="shared" si="96"/>
        <v>2803.4329735024917</v>
      </c>
      <c r="S469" s="15">
        <f t="shared" si="97"/>
        <v>11213.731894009967</v>
      </c>
      <c r="T469" s="20">
        <f t="shared" si="101"/>
        <v>39.36</v>
      </c>
      <c r="U469" s="15">
        <f t="shared" si="102"/>
        <v>39.78</v>
      </c>
      <c r="V469" s="15">
        <f t="shared" si="104"/>
        <v>79.14</v>
      </c>
      <c r="W469" s="13">
        <v>0</v>
      </c>
      <c r="X469" s="27">
        <f t="shared" si="103"/>
        <v>79.14</v>
      </c>
    </row>
    <row r="470" spans="1:24">
      <c r="A470" t="s">
        <v>2290</v>
      </c>
      <c r="B470" t="s">
        <v>956</v>
      </c>
      <c r="C470" t="s">
        <v>951</v>
      </c>
      <c r="D470" s="2" t="str">
        <f t="shared" si="98"/>
        <v>M</v>
      </c>
      <c r="E470" t="s">
        <v>2291</v>
      </c>
      <c r="F470">
        <f>VLOOKUP($B470&amp;F$5,'Source - Attributes'!$J:$K,2,FALSE)</f>
        <v>764</v>
      </c>
      <c r="G470">
        <f>VLOOKUP($B470&amp;G$5,'Source - Attributes'!$J:$K,2,FALSE)</f>
        <v>764</v>
      </c>
      <c r="H470">
        <f>VLOOKUP($B470&amp;H$5,'Source - Attributes'!$J:$K,2,FALSE)</f>
        <v>0</v>
      </c>
      <c r="I470">
        <v>0</v>
      </c>
      <c r="J470">
        <f>VLOOKUP($B470&amp;J$5,'Source - Attributes'!$J:$K,2,FALSE)</f>
        <v>0</v>
      </c>
      <c r="K470">
        <f>VLOOKUP($B470&amp;K$5,'Source - Attributes'!$J:$K,2,FALSE)</f>
        <v>9.27</v>
      </c>
      <c r="L470" s="20">
        <f t="shared" si="92"/>
        <v>12250</v>
      </c>
      <c r="M470" s="15">
        <f t="shared" si="93"/>
        <v>575.1099999999999</v>
      </c>
      <c r="N470" s="66" t="str">
        <f t="shared" si="94"/>
        <v>2080</v>
      </c>
      <c r="O470" s="26">
        <f t="shared" si="99"/>
        <v>0.2</v>
      </c>
      <c r="P470" s="30">
        <f t="shared" si="100"/>
        <v>0.8</v>
      </c>
      <c r="Q470" s="20">
        <f t="shared" si="95"/>
        <v>14017.164867512458</v>
      </c>
      <c r="R470" s="15">
        <f t="shared" si="96"/>
        <v>2803.4329735024917</v>
      </c>
      <c r="S470" s="15">
        <f t="shared" si="97"/>
        <v>11213.731894009967</v>
      </c>
      <c r="T470" s="20">
        <f t="shared" si="101"/>
        <v>174.84</v>
      </c>
      <c r="U470" s="15">
        <f t="shared" si="102"/>
        <v>180.75</v>
      </c>
      <c r="V470" s="15">
        <f t="shared" si="104"/>
        <v>355.59000000000003</v>
      </c>
      <c r="W470" s="13">
        <v>0</v>
      </c>
      <c r="X470" s="27">
        <f t="shared" si="103"/>
        <v>355.59000000000003</v>
      </c>
    </row>
    <row r="471" spans="1:24">
      <c r="A471" t="s">
        <v>2292</v>
      </c>
      <c r="B471" t="s">
        <v>958</v>
      </c>
      <c r="C471" t="s">
        <v>959</v>
      </c>
      <c r="D471" s="2" t="str">
        <f t="shared" si="98"/>
        <v>C</v>
      </c>
      <c r="E471" t="s">
        <v>2293</v>
      </c>
      <c r="F471">
        <f>VLOOKUP($B471&amp;F$5,'Source - Attributes'!$J:$K,2,FALSE)</f>
        <v>71254</v>
      </c>
      <c r="G471">
        <f>VLOOKUP($B471&amp;G$5,'Source - Attributes'!$J:$K,2,FALSE)</f>
        <v>71254</v>
      </c>
      <c r="H471">
        <f>VLOOKUP($B471&amp;H$5,'Source - Attributes'!$J:$K,2,FALSE)</f>
        <v>0</v>
      </c>
      <c r="I471">
        <v>0</v>
      </c>
      <c r="J471">
        <f>VLOOKUP($B471&amp;J$5,'Source - Attributes'!$J:$K,2,FALSE)</f>
        <v>119288</v>
      </c>
      <c r="K471">
        <f>VLOOKUP($B471&amp;K$5,'Source - Attributes'!$J:$K,2,FALSE)</f>
        <v>790.93</v>
      </c>
      <c r="L471" s="20">
        <f t="shared" si="92"/>
        <v>173215</v>
      </c>
      <c r="M471" s="15">
        <f t="shared" si="93"/>
        <v>1344.07</v>
      </c>
      <c r="N471" s="66" t="str">
        <f t="shared" si="94"/>
        <v>6040</v>
      </c>
      <c r="O471" s="26">
        <f t="shared" si="99"/>
        <v>0.6</v>
      </c>
      <c r="P471" s="30">
        <f t="shared" si="100"/>
        <v>0.4</v>
      </c>
      <c r="Q471" s="20">
        <f t="shared" si="95"/>
        <v>204111.27474558426</v>
      </c>
      <c r="R471" s="15">
        <f t="shared" si="96"/>
        <v>122466.76484735055</v>
      </c>
      <c r="S471" s="15">
        <f t="shared" si="97"/>
        <v>81644.509898233708</v>
      </c>
      <c r="T471" s="20">
        <f t="shared" si="101"/>
        <v>50378.12</v>
      </c>
      <c r="U471" s="15">
        <f t="shared" si="102"/>
        <v>48044.44</v>
      </c>
      <c r="V471" s="15">
        <f t="shared" si="104"/>
        <v>98422.56</v>
      </c>
      <c r="W471" s="13">
        <v>0</v>
      </c>
      <c r="X471" s="27">
        <f t="shared" si="103"/>
        <v>98422.56</v>
      </c>
    </row>
    <row r="472" spans="1:24">
      <c r="A472" t="s">
        <v>2294</v>
      </c>
      <c r="B472" t="s">
        <v>960</v>
      </c>
      <c r="C472" t="s">
        <v>959</v>
      </c>
      <c r="D472" s="2" t="str">
        <f t="shared" si="98"/>
        <v>M</v>
      </c>
      <c r="E472" t="s">
        <v>2295</v>
      </c>
      <c r="F472">
        <f>VLOOKUP($B472&amp;F$5,'Source - Attributes'!$J:$K,2,FALSE)</f>
        <v>34151</v>
      </c>
      <c r="G472">
        <f>VLOOKUP($B472&amp;G$5,'Source - Attributes'!$J:$K,2,FALSE)</f>
        <v>34151</v>
      </c>
      <c r="H472">
        <f>VLOOKUP($B472&amp;H$5,'Source - Attributes'!$J:$K,2,FALSE)</f>
        <v>0</v>
      </c>
      <c r="I472">
        <v>0</v>
      </c>
      <c r="J472">
        <f>VLOOKUP($B472&amp;J$5,'Source - Attributes'!$J:$K,2,FALSE)</f>
        <v>0</v>
      </c>
      <c r="K472">
        <f>VLOOKUP($B472&amp;K$5,'Source - Attributes'!$J:$K,2,FALSE)</f>
        <v>176.37</v>
      </c>
      <c r="L472" s="20">
        <f t="shared" si="92"/>
        <v>173215</v>
      </c>
      <c r="M472" s="15">
        <f t="shared" si="93"/>
        <v>1344.07</v>
      </c>
      <c r="N472" s="66" t="str">
        <f t="shared" si="94"/>
        <v>6040</v>
      </c>
      <c r="O472" s="26">
        <f t="shared" si="99"/>
        <v>0.6</v>
      </c>
      <c r="P472" s="30">
        <f t="shared" si="100"/>
        <v>0.4</v>
      </c>
      <c r="Q472" s="20">
        <f t="shared" si="95"/>
        <v>204111.27474558426</v>
      </c>
      <c r="R472" s="15">
        <f t="shared" si="96"/>
        <v>122466.76484735055</v>
      </c>
      <c r="S472" s="15">
        <f t="shared" si="97"/>
        <v>81644.509898233708</v>
      </c>
      <c r="T472" s="20">
        <f t="shared" si="101"/>
        <v>24145.5</v>
      </c>
      <c r="U472" s="15">
        <f t="shared" si="102"/>
        <v>10713.46</v>
      </c>
      <c r="V472" s="15">
        <f t="shared" si="104"/>
        <v>34858.959999999999</v>
      </c>
      <c r="W472" s="13">
        <v>0</v>
      </c>
      <c r="X472" s="27">
        <f t="shared" si="103"/>
        <v>34858.959999999999</v>
      </c>
    </row>
    <row r="473" spans="1:24">
      <c r="A473" t="s">
        <v>2296</v>
      </c>
      <c r="B473" t="s">
        <v>962</v>
      </c>
      <c r="C473" t="s">
        <v>959</v>
      </c>
      <c r="D473" s="2" t="str">
        <f t="shared" si="98"/>
        <v>M</v>
      </c>
      <c r="E473" t="s">
        <v>2297</v>
      </c>
      <c r="F473">
        <f>VLOOKUP($B473&amp;F$5,'Source - Attributes'!$J:$K,2,FALSE)</f>
        <v>37926</v>
      </c>
      <c r="G473">
        <f>VLOOKUP($B473&amp;G$5,'Source - Attributes'!$J:$K,2,FALSE)</f>
        <v>37926</v>
      </c>
      <c r="H473">
        <f>VLOOKUP($B473&amp;H$5,'Source - Attributes'!$J:$K,2,FALSE)</f>
        <v>0</v>
      </c>
      <c r="I473">
        <v>0</v>
      </c>
      <c r="J473">
        <f>VLOOKUP($B473&amp;J$5,'Source - Attributes'!$J:$K,2,FALSE)</f>
        <v>0</v>
      </c>
      <c r="K473">
        <f>VLOOKUP($B473&amp;K$5,'Source - Attributes'!$J:$K,2,FALSE)</f>
        <v>162.59</v>
      </c>
      <c r="L473" s="20">
        <f t="shared" si="92"/>
        <v>173215</v>
      </c>
      <c r="M473" s="15">
        <f t="shared" si="93"/>
        <v>1344.07</v>
      </c>
      <c r="N473" s="66" t="str">
        <f t="shared" si="94"/>
        <v>6040</v>
      </c>
      <c r="O473" s="26">
        <f t="shared" si="99"/>
        <v>0.6</v>
      </c>
      <c r="P473" s="30">
        <f t="shared" si="100"/>
        <v>0.4</v>
      </c>
      <c r="Q473" s="20">
        <f t="shared" si="95"/>
        <v>204111.27474558426</v>
      </c>
      <c r="R473" s="15">
        <f t="shared" si="96"/>
        <v>122466.76484735055</v>
      </c>
      <c r="S473" s="15">
        <f t="shared" si="97"/>
        <v>81644.509898233708</v>
      </c>
      <c r="T473" s="20">
        <f t="shared" si="101"/>
        <v>26814.51</v>
      </c>
      <c r="U473" s="15">
        <f t="shared" si="102"/>
        <v>9876.41</v>
      </c>
      <c r="V473" s="15">
        <f t="shared" si="104"/>
        <v>36690.92</v>
      </c>
      <c r="W473" s="13">
        <v>0</v>
      </c>
      <c r="X473" s="27">
        <f t="shared" si="103"/>
        <v>36690.92</v>
      </c>
    </row>
    <row r="474" spans="1:24">
      <c r="A474" t="s">
        <v>2298</v>
      </c>
      <c r="B474" t="s">
        <v>964</v>
      </c>
      <c r="C474" t="s">
        <v>959</v>
      </c>
      <c r="D474" s="2" t="str">
        <f t="shared" si="98"/>
        <v>M</v>
      </c>
      <c r="E474" t="s">
        <v>2299</v>
      </c>
      <c r="F474">
        <f>VLOOKUP($B474&amp;F$5,'Source - Attributes'!$J:$K,2,FALSE)</f>
        <v>14241</v>
      </c>
      <c r="G474">
        <f>VLOOKUP($B474&amp;G$5,'Source - Attributes'!$J:$K,2,FALSE)</f>
        <v>14241</v>
      </c>
      <c r="H474">
        <f>VLOOKUP($B474&amp;H$5,'Source - Attributes'!$J:$K,2,FALSE)</f>
        <v>0</v>
      </c>
      <c r="I474">
        <v>0</v>
      </c>
      <c r="J474">
        <f>VLOOKUP($B474&amp;J$5,'Source - Attributes'!$J:$K,2,FALSE)</f>
        <v>0</v>
      </c>
      <c r="K474">
        <f>VLOOKUP($B474&amp;K$5,'Source - Attributes'!$J:$K,2,FALSE)</f>
        <v>79.459999999999994</v>
      </c>
      <c r="L474" s="20">
        <f t="shared" si="92"/>
        <v>173215</v>
      </c>
      <c r="M474" s="15">
        <f t="shared" si="93"/>
        <v>1344.07</v>
      </c>
      <c r="N474" s="66" t="str">
        <f t="shared" si="94"/>
        <v>6040</v>
      </c>
      <c r="O474" s="26">
        <f t="shared" si="99"/>
        <v>0.6</v>
      </c>
      <c r="P474" s="30">
        <f t="shared" si="100"/>
        <v>0.4</v>
      </c>
      <c r="Q474" s="20">
        <f t="shared" si="95"/>
        <v>204111.27474558426</v>
      </c>
      <c r="R474" s="15">
        <f t="shared" si="96"/>
        <v>122466.76484735055</v>
      </c>
      <c r="S474" s="15">
        <f t="shared" si="97"/>
        <v>81644.509898233708</v>
      </c>
      <c r="T474" s="20">
        <f t="shared" si="101"/>
        <v>10068.700000000001</v>
      </c>
      <c r="U474" s="15">
        <f t="shared" si="102"/>
        <v>4826.74</v>
      </c>
      <c r="V474" s="15">
        <f t="shared" si="104"/>
        <v>14895.44</v>
      </c>
      <c r="W474" s="13">
        <v>0</v>
      </c>
      <c r="X474" s="27">
        <f t="shared" si="103"/>
        <v>14895.44</v>
      </c>
    </row>
    <row r="475" spans="1:24">
      <c r="A475" t="s">
        <v>2300</v>
      </c>
      <c r="B475" t="s">
        <v>966</v>
      </c>
      <c r="C475" t="s">
        <v>959</v>
      </c>
      <c r="D475" s="2" t="str">
        <f t="shared" si="98"/>
        <v>M</v>
      </c>
      <c r="E475" t="s">
        <v>2301</v>
      </c>
      <c r="F475">
        <f>VLOOKUP($B475&amp;F$5,'Source - Attributes'!$J:$K,2,FALSE)</f>
        <v>599</v>
      </c>
      <c r="G475">
        <f>VLOOKUP($B475&amp;G$5,'Source - Attributes'!$J:$K,2,FALSE)</f>
        <v>599</v>
      </c>
      <c r="H475">
        <f>VLOOKUP($B475&amp;H$5,'Source - Attributes'!$J:$K,2,FALSE)</f>
        <v>0</v>
      </c>
      <c r="I475">
        <v>0</v>
      </c>
      <c r="J475">
        <f>VLOOKUP($B475&amp;J$5,'Source - Attributes'!$J:$K,2,FALSE)</f>
        <v>0</v>
      </c>
      <c r="K475">
        <f>VLOOKUP($B475&amp;K$5,'Source - Attributes'!$J:$K,2,FALSE)</f>
        <v>26.72</v>
      </c>
      <c r="L475" s="20">
        <f t="shared" si="92"/>
        <v>173215</v>
      </c>
      <c r="M475" s="15">
        <f t="shared" si="93"/>
        <v>1344.07</v>
      </c>
      <c r="N475" s="66" t="str">
        <f t="shared" si="94"/>
        <v>6040</v>
      </c>
      <c r="O475" s="26">
        <f t="shared" si="99"/>
        <v>0.6</v>
      </c>
      <c r="P475" s="30">
        <f t="shared" si="100"/>
        <v>0.4</v>
      </c>
      <c r="Q475" s="20">
        <f t="shared" si="95"/>
        <v>204111.27474558426</v>
      </c>
      <c r="R475" s="15">
        <f t="shared" si="96"/>
        <v>122466.76484735055</v>
      </c>
      <c r="S475" s="15">
        <f t="shared" si="97"/>
        <v>81644.509898233708</v>
      </c>
      <c r="T475" s="20">
        <f t="shared" si="101"/>
        <v>423.51</v>
      </c>
      <c r="U475" s="15">
        <f t="shared" si="102"/>
        <v>1623.09</v>
      </c>
      <c r="V475" s="15">
        <f t="shared" si="104"/>
        <v>2046.6</v>
      </c>
      <c r="W475" s="13">
        <v>0</v>
      </c>
      <c r="X475" s="27">
        <f t="shared" si="103"/>
        <v>2046.6</v>
      </c>
    </row>
    <row r="476" spans="1:24">
      <c r="A476" t="s">
        <v>2302</v>
      </c>
      <c r="B476" t="s">
        <v>968</v>
      </c>
      <c r="C476" t="s">
        <v>959</v>
      </c>
      <c r="D476" s="2" t="str">
        <f t="shared" si="98"/>
        <v>M</v>
      </c>
      <c r="E476" t="s">
        <v>2303</v>
      </c>
      <c r="F476">
        <f>VLOOKUP($B476&amp;F$5,'Source - Attributes'!$J:$K,2,FALSE)</f>
        <v>2055</v>
      </c>
      <c r="G476">
        <f>VLOOKUP($B476&amp;G$5,'Source - Attributes'!$J:$K,2,FALSE)</f>
        <v>2055</v>
      </c>
      <c r="H476">
        <f>VLOOKUP($B476&amp;H$5,'Source - Attributes'!$J:$K,2,FALSE)</f>
        <v>0</v>
      </c>
      <c r="I476">
        <v>0</v>
      </c>
      <c r="J476">
        <f>VLOOKUP($B476&amp;J$5,'Source - Attributes'!$J:$K,2,FALSE)</f>
        <v>0</v>
      </c>
      <c r="K476">
        <f>VLOOKUP($B476&amp;K$5,'Source - Attributes'!$J:$K,2,FALSE)</f>
        <v>15.63</v>
      </c>
      <c r="L476" s="20">
        <f t="shared" si="92"/>
        <v>173215</v>
      </c>
      <c r="M476" s="15">
        <f t="shared" si="93"/>
        <v>1344.07</v>
      </c>
      <c r="N476" s="66" t="str">
        <f t="shared" si="94"/>
        <v>6040</v>
      </c>
      <c r="O476" s="26">
        <f t="shared" si="99"/>
        <v>0.6</v>
      </c>
      <c r="P476" s="30">
        <f t="shared" si="100"/>
        <v>0.4</v>
      </c>
      <c r="Q476" s="20">
        <f t="shared" si="95"/>
        <v>204111.27474558426</v>
      </c>
      <c r="R476" s="15">
        <f t="shared" si="96"/>
        <v>122466.76484735055</v>
      </c>
      <c r="S476" s="15">
        <f t="shared" si="97"/>
        <v>81644.509898233708</v>
      </c>
      <c r="T476" s="20">
        <f t="shared" si="101"/>
        <v>1452.93</v>
      </c>
      <c r="U476" s="15">
        <f t="shared" si="102"/>
        <v>949.43</v>
      </c>
      <c r="V476" s="15">
        <f t="shared" si="104"/>
        <v>2402.36</v>
      </c>
      <c r="W476" s="13">
        <v>0</v>
      </c>
      <c r="X476" s="27">
        <f t="shared" si="103"/>
        <v>2402.36</v>
      </c>
    </row>
    <row r="477" spans="1:24">
      <c r="A477" t="s">
        <v>2304</v>
      </c>
      <c r="B477" t="s">
        <v>970</v>
      </c>
      <c r="C477" t="s">
        <v>959</v>
      </c>
      <c r="D477" s="2" t="str">
        <f t="shared" si="98"/>
        <v>M</v>
      </c>
      <c r="E477" t="s">
        <v>2305</v>
      </c>
      <c r="F477">
        <f>VLOOKUP($B477&amp;F$5,'Source - Attributes'!$J:$K,2,FALSE)</f>
        <v>234</v>
      </c>
      <c r="G477">
        <f>VLOOKUP($B477&amp;G$5,'Source - Attributes'!$J:$K,2,FALSE)</f>
        <v>234</v>
      </c>
      <c r="H477">
        <f>VLOOKUP($B477&amp;H$5,'Source - Attributes'!$J:$K,2,FALSE)</f>
        <v>0</v>
      </c>
      <c r="I477">
        <v>0</v>
      </c>
      <c r="J477">
        <f>VLOOKUP($B477&amp;J$5,'Source - Attributes'!$J:$K,2,FALSE)</f>
        <v>0</v>
      </c>
      <c r="K477">
        <f>VLOOKUP($B477&amp;K$5,'Source - Attributes'!$J:$K,2,FALSE)</f>
        <v>7.08</v>
      </c>
      <c r="L477" s="20">
        <f t="shared" si="92"/>
        <v>173215</v>
      </c>
      <c r="M477" s="15">
        <f t="shared" si="93"/>
        <v>1344.07</v>
      </c>
      <c r="N477" s="66" t="str">
        <f t="shared" si="94"/>
        <v>6040</v>
      </c>
      <c r="O477" s="26">
        <f t="shared" si="99"/>
        <v>0.6</v>
      </c>
      <c r="P477" s="30">
        <f t="shared" si="100"/>
        <v>0.4</v>
      </c>
      <c r="Q477" s="20">
        <f t="shared" si="95"/>
        <v>204111.27474558426</v>
      </c>
      <c r="R477" s="15">
        <f t="shared" si="96"/>
        <v>122466.76484735055</v>
      </c>
      <c r="S477" s="15">
        <f t="shared" si="97"/>
        <v>81644.509898233708</v>
      </c>
      <c r="T477" s="20">
        <f t="shared" si="101"/>
        <v>165.44</v>
      </c>
      <c r="U477" s="15">
        <f t="shared" si="102"/>
        <v>430.07</v>
      </c>
      <c r="V477" s="15">
        <f t="shared" si="104"/>
        <v>595.51</v>
      </c>
      <c r="W477" s="13">
        <v>0</v>
      </c>
      <c r="X477" s="27">
        <f t="shared" si="103"/>
        <v>595.51</v>
      </c>
    </row>
    <row r="478" spans="1:24">
      <c r="A478" t="s">
        <v>2306</v>
      </c>
      <c r="B478" t="s">
        <v>972</v>
      </c>
      <c r="C478" t="s">
        <v>959</v>
      </c>
      <c r="D478" s="2" t="str">
        <f t="shared" si="98"/>
        <v>M</v>
      </c>
      <c r="E478" t="s">
        <v>2307</v>
      </c>
      <c r="F478">
        <f>VLOOKUP($B478&amp;F$5,'Source - Attributes'!$J:$K,2,FALSE)</f>
        <v>3755</v>
      </c>
      <c r="G478">
        <f>VLOOKUP($B478&amp;G$5,'Source - Attributes'!$J:$K,2,FALSE)</f>
        <v>3755</v>
      </c>
      <c r="H478">
        <f>VLOOKUP($B478&amp;H$5,'Source - Attributes'!$J:$K,2,FALSE)</f>
        <v>0</v>
      </c>
      <c r="I478">
        <v>0</v>
      </c>
      <c r="J478">
        <f>VLOOKUP($B478&amp;J$5,'Source - Attributes'!$J:$K,2,FALSE)</f>
        <v>0</v>
      </c>
      <c r="K478">
        <f>VLOOKUP($B478&amp;K$5,'Source - Attributes'!$J:$K,2,FALSE)</f>
        <v>15.52</v>
      </c>
      <c r="L478" s="20">
        <f t="shared" si="92"/>
        <v>173215</v>
      </c>
      <c r="M478" s="15">
        <f t="shared" si="93"/>
        <v>1344.07</v>
      </c>
      <c r="N478" s="66" t="str">
        <f t="shared" si="94"/>
        <v>6040</v>
      </c>
      <c r="O478" s="26">
        <f t="shared" si="99"/>
        <v>0.6</v>
      </c>
      <c r="P478" s="30">
        <f t="shared" si="100"/>
        <v>0.4</v>
      </c>
      <c r="Q478" s="20">
        <f t="shared" si="95"/>
        <v>204111.27474558426</v>
      </c>
      <c r="R478" s="15">
        <f t="shared" si="96"/>
        <v>122466.76484735055</v>
      </c>
      <c r="S478" s="15">
        <f t="shared" si="97"/>
        <v>81644.509898233708</v>
      </c>
      <c r="T478" s="20">
        <f t="shared" si="101"/>
        <v>2654.87</v>
      </c>
      <c r="U478" s="15">
        <f t="shared" si="102"/>
        <v>942.75</v>
      </c>
      <c r="V478" s="15">
        <f t="shared" si="104"/>
        <v>3597.62</v>
      </c>
      <c r="W478" s="13">
        <v>0</v>
      </c>
      <c r="X478" s="27">
        <f t="shared" si="103"/>
        <v>3597.62</v>
      </c>
    </row>
    <row r="479" spans="1:24">
      <c r="A479" t="s">
        <v>2308</v>
      </c>
      <c r="B479" t="s">
        <v>974</v>
      </c>
      <c r="C479" t="s">
        <v>959</v>
      </c>
      <c r="D479" s="2" t="str">
        <f t="shared" si="98"/>
        <v>M</v>
      </c>
      <c r="E479" t="s">
        <v>2309</v>
      </c>
      <c r="F479">
        <f>VLOOKUP($B479&amp;F$5,'Source - Attributes'!$J:$K,2,FALSE)</f>
        <v>2028</v>
      </c>
      <c r="G479">
        <f>VLOOKUP($B479&amp;G$5,'Source - Attributes'!$J:$K,2,FALSE)</f>
        <v>2028</v>
      </c>
      <c r="H479">
        <f>VLOOKUP($B479&amp;H$5,'Source - Attributes'!$J:$K,2,FALSE)</f>
        <v>0</v>
      </c>
      <c r="I479">
        <v>0</v>
      </c>
      <c r="J479">
        <f>VLOOKUP($B479&amp;J$5,'Source - Attributes'!$J:$K,2,FALSE)</f>
        <v>0</v>
      </c>
      <c r="K479">
        <f>VLOOKUP($B479&amp;K$5,'Source - Attributes'!$J:$K,2,FALSE)</f>
        <v>10.61</v>
      </c>
      <c r="L479" s="20">
        <f t="shared" si="92"/>
        <v>173215</v>
      </c>
      <c r="M479" s="15">
        <f t="shared" si="93"/>
        <v>1344.07</v>
      </c>
      <c r="N479" s="66" t="str">
        <f t="shared" si="94"/>
        <v>6040</v>
      </c>
      <c r="O479" s="26">
        <f t="shared" si="99"/>
        <v>0.6</v>
      </c>
      <c r="P479" s="30">
        <f t="shared" si="100"/>
        <v>0.4</v>
      </c>
      <c r="Q479" s="20">
        <f t="shared" si="95"/>
        <v>204111.27474558426</v>
      </c>
      <c r="R479" s="15">
        <f t="shared" si="96"/>
        <v>122466.76484735055</v>
      </c>
      <c r="S479" s="15">
        <f t="shared" si="97"/>
        <v>81644.509898233708</v>
      </c>
      <c r="T479" s="20">
        <f t="shared" si="101"/>
        <v>1433.84</v>
      </c>
      <c r="U479" s="15">
        <f t="shared" si="102"/>
        <v>644.5</v>
      </c>
      <c r="V479" s="15">
        <f t="shared" si="104"/>
        <v>2078.34</v>
      </c>
      <c r="W479" s="13">
        <v>0</v>
      </c>
      <c r="X479" s="27">
        <f t="shared" si="103"/>
        <v>2078.34</v>
      </c>
    </row>
    <row r="480" spans="1:24">
      <c r="A480" t="s">
        <v>2310</v>
      </c>
      <c r="B480" t="s">
        <v>976</v>
      </c>
      <c r="C480" t="s">
        <v>959</v>
      </c>
      <c r="D480" s="2" t="str">
        <f t="shared" si="98"/>
        <v>M</v>
      </c>
      <c r="E480" t="s">
        <v>2311</v>
      </c>
      <c r="F480">
        <f>VLOOKUP($B480&amp;F$5,'Source - Attributes'!$J:$K,2,FALSE)</f>
        <v>1168</v>
      </c>
      <c r="G480">
        <f>VLOOKUP($B480&amp;G$5,'Source - Attributes'!$J:$K,2,FALSE)</f>
        <v>1168</v>
      </c>
      <c r="H480">
        <f>VLOOKUP($B480&amp;H$5,'Source - Attributes'!$J:$K,2,FALSE)</f>
        <v>0</v>
      </c>
      <c r="I480">
        <v>0</v>
      </c>
      <c r="J480">
        <f>VLOOKUP($B480&amp;J$5,'Source - Attributes'!$J:$K,2,FALSE)</f>
        <v>0</v>
      </c>
      <c r="K480">
        <f>VLOOKUP($B480&amp;K$5,'Source - Attributes'!$J:$K,2,FALSE)</f>
        <v>10.36</v>
      </c>
      <c r="L480" s="20">
        <f t="shared" si="92"/>
        <v>173215</v>
      </c>
      <c r="M480" s="15">
        <f t="shared" si="93"/>
        <v>1344.07</v>
      </c>
      <c r="N480" s="66" t="str">
        <f t="shared" si="94"/>
        <v>6040</v>
      </c>
      <c r="O480" s="26">
        <f t="shared" si="99"/>
        <v>0.6</v>
      </c>
      <c r="P480" s="30">
        <f t="shared" si="100"/>
        <v>0.4</v>
      </c>
      <c r="Q480" s="20">
        <f t="shared" si="95"/>
        <v>204111.27474558426</v>
      </c>
      <c r="R480" s="15">
        <f t="shared" si="96"/>
        <v>122466.76484735055</v>
      </c>
      <c r="S480" s="15">
        <f t="shared" si="97"/>
        <v>81644.509898233708</v>
      </c>
      <c r="T480" s="20">
        <f t="shared" si="101"/>
        <v>825.8</v>
      </c>
      <c r="U480" s="15">
        <f t="shared" si="102"/>
        <v>629.30999999999995</v>
      </c>
      <c r="V480" s="15">
        <f t="shared" si="104"/>
        <v>1455.11</v>
      </c>
      <c r="W480" s="13">
        <v>0</v>
      </c>
      <c r="X480" s="27">
        <f t="shared" si="103"/>
        <v>1455.11</v>
      </c>
    </row>
    <row r="481" spans="1:24">
      <c r="A481" t="s">
        <v>2312</v>
      </c>
      <c r="B481" t="s">
        <v>978</v>
      </c>
      <c r="C481" t="s">
        <v>959</v>
      </c>
      <c r="D481" s="2" t="str">
        <f t="shared" si="98"/>
        <v>M</v>
      </c>
      <c r="E481" t="s">
        <v>2313</v>
      </c>
      <c r="F481">
        <f>VLOOKUP($B481&amp;F$5,'Source - Attributes'!$J:$K,2,FALSE)</f>
        <v>5210</v>
      </c>
      <c r="G481">
        <f>VLOOKUP($B481&amp;G$5,'Source - Attributes'!$J:$K,2,FALSE)</f>
        <v>5210</v>
      </c>
      <c r="H481">
        <f>VLOOKUP($B481&amp;H$5,'Source - Attributes'!$J:$K,2,FALSE)</f>
        <v>0</v>
      </c>
      <c r="I481">
        <v>0</v>
      </c>
      <c r="J481">
        <f>VLOOKUP($B481&amp;J$5,'Source - Attributes'!$J:$K,2,FALSE)</f>
        <v>0</v>
      </c>
      <c r="K481">
        <f>VLOOKUP($B481&amp;K$5,'Source - Attributes'!$J:$K,2,FALSE)</f>
        <v>39.14</v>
      </c>
      <c r="L481" s="20">
        <f t="shared" si="92"/>
        <v>173215</v>
      </c>
      <c r="M481" s="15">
        <f t="shared" si="93"/>
        <v>1344.07</v>
      </c>
      <c r="N481" s="66" t="str">
        <f t="shared" si="94"/>
        <v>6040</v>
      </c>
      <c r="O481" s="26">
        <f t="shared" si="99"/>
        <v>0.6</v>
      </c>
      <c r="P481" s="30">
        <f t="shared" si="100"/>
        <v>0.4</v>
      </c>
      <c r="Q481" s="20">
        <f t="shared" si="95"/>
        <v>204111.27474558426</v>
      </c>
      <c r="R481" s="15">
        <f t="shared" si="96"/>
        <v>122466.76484735055</v>
      </c>
      <c r="S481" s="15">
        <f t="shared" si="97"/>
        <v>81644.509898233708</v>
      </c>
      <c r="T481" s="20">
        <f t="shared" si="101"/>
        <v>3683.58</v>
      </c>
      <c r="U481" s="15">
        <f t="shared" si="102"/>
        <v>2377.5300000000002</v>
      </c>
      <c r="V481" s="15">
        <f t="shared" si="104"/>
        <v>6061.1100000000006</v>
      </c>
      <c r="W481" s="13">
        <v>0</v>
      </c>
      <c r="X481" s="27">
        <f t="shared" si="103"/>
        <v>6061.1100000000006</v>
      </c>
    </row>
    <row r="482" spans="1:24">
      <c r="A482" t="s">
        <v>2314</v>
      </c>
      <c r="B482" t="s">
        <v>980</v>
      </c>
      <c r="C482" t="s">
        <v>959</v>
      </c>
      <c r="D482" s="2" t="str">
        <f t="shared" si="98"/>
        <v>M</v>
      </c>
      <c r="E482" t="s">
        <v>2315</v>
      </c>
      <c r="F482">
        <f>VLOOKUP($B482&amp;F$5,'Source - Attributes'!$J:$K,2,FALSE)</f>
        <v>594</v>
      </c>
      <c r="G482">
        <f>VLOOKUP($B482&amp;G$5,'Source - Attributes'!$J:$K,2,FALSE)</f>
        <v>594</v>
      </c>
      <c r="H482">
        <f>VLOOKUP($B482&amp;H$5,'Source - Attributes'!$J:$K,2,FALSE)</f>
        <v>0</v>
      </c>
      <c r="I482">
        <v>0</v>
      </c>
      <c r="J482">
        <f>VLOOKUP($B482&amp;J$5,'Source - Attributes'!$J:$K,2,FALSE)</f>
        <v>0</v>
      </c>
      <c r="K482">
        <f>VLOOKUP($B482&amp;K$5,'Source - Attributes'!$J:$K,2,FALSE)</f>
        <v>9.66</v>
      </c>
      <c r="L482" s="20">
        <f t="shared" si="92"/>
        <v>173215</v>
      </c>
      <c r="M482" s="15">
        <f t="shared" si="93"/>
        <v>1344.07</v>
      </c>
      <c r="N482" s="66" t="str">
        <f t="shared" si="94"/>
        <v>6040</v>
      </c>
      <c r="O482" s="26">
        <f t="shared" si="99"/>
        <v>0.6</v>
      </c>
      <c r="P482" s="30">
        <f t="shared" si="100"/>
        <v>0.4</v>
      </c>
      <c r="Q482" s="20">
        <f t="shared" si="95"/>
        <v>204111.27474558426</v>
      </c>
      <c r="R482" s="15">
        <f t="shared" si="96"/>
        <v>122466.76484735055</v>
      </c>
      <c r="S482" s="15">
        <f t="shared" si="97"/>
        <v>81644.509898233708</v>
      </c>
      <c r="T482" s="20">
        <f t="shared" si="101"/>
        <v>419.97</v>
      </c>
      <c r="U482" s="15">
        <f t="shared" si="102"/>
        <v>586.79</v>
      </c>
      <c r="V482" s="15">
        <f t="shared" si="104"/>
        <v>1006.76</v>
      </c>
      <c r="W482" s="13">
        <v>0</v>
      </c>
      <c r="X482" s="27">
        <f t="shared" si="103"/>
        <v>1006.76</v>
      </c>
    </row>
    <row r="483" spans="1:24">
      <c r="A483" t="s">
        <v>2316</v>
      </c>
      <c r="B483" t="s">
        <v>982</v>
      </c>
      <c r="C483" t="s">
        <v>983</v>
      </c>
      <c r="D483" s="2" t="str">
        <f t="shared" si="98"/>
        <v>C</v>
      </c>
      <c r="E483" t="s">
        <v>2317</v>
      </c>
      <c r="F483">
        <f>VLOOKUP($B483&amp;F$5,'Source - Attributes'!$J:$K,2,FALSE)</f>
        <v>16378</v>
      </c>
      <c r="G483">
        <f>VLOOKUP($B483&amp;G$5,'Source - Attributes'!$J:$K,2,FALSE)</f>
        <v>16378</v>
      </c>
      <c r="H483">
        <f>VLOOKUP($B483&amp;H$5,'Source - Attributes'!$J:$K,2,FALSE)</f>
        <v>0</v>
      </c>
      <c r="I483">
        <v>0</v>
      </c>
      <c r="J483">
        <f>VLOOKUP($B483&amp;J$5,'Source - Attributes'!$J:$K,2,FALSE)</f>
        <v>16775</v>
      </c>
      <c r="K483">
        <f>VLOOKUP($B483&amp;K$5,'Source - Attributes'!$J:$K,2,FALSE)</f>
        <v>705.3</v>
      </c>
      <c r="L483" s="20">
        <f t="shared" si="92"/>
        <v>25222</v>
      </c>
      <c r="M483" s="15">
        <f t="shared" si="93"/>
        <v>775.24</v>
      </c>
      <c r="N483" s="66" t="str">
        <f t="shared" si="94"/>
        <v>2080</v>
      </c>
      <c r="O483" s="26">
        <f t="shared" si="99"/>
        <v>0.2</v>
      </c>
      <c r="P483" s="30">
        <f t="shared" si="100"/>
        <v>0.8</v>
      </c>
      <c r="Q483" s="20">
        <f t="shared" si="95"/>
        <v>28703.361896059756</v>
      </c>
      <c r="R483" s="15">
        <f t="shared" si="96"/>
        <v>5740.6723792119519</v>
      </c>
      <c r="S483" s="15">
        <f t="shared" si="97"/>
        <v>22962.689516847808</v>
      </c>
      <c r="T483" s="20">
        <f t="shared" si="101"/>
        <v>3727.73</v>
      </c>
      <c r="U483" s="15">
        <f t="shared" si="102"/>
        <v>20891.060000000001</v>
      </c>
      <c r="V483" s="15">
        <f t="shared" si="104"/>
        <v>24618.79</v>
      </c>
      <c r="W483" s="13">
        <v>0</v>
      </c>
      <c r="X483" s="27">
        <f t="shared" si="103"/>
        <v>24618.79</v>
      </c>
    </row>
    <row r="484" spans="1:24">
      <c r="A484" t="s">
        <v>2318</v>
      </c>
      <c r="B484" t="s">
        <v>984</v>
      </c>
      <c r="C484" t="s">
        <v>983</v>
      </c>
      <c r="D484" s="2" t="str">
        <f t="shared" si="98"/>
        <v>M</v>
      </c>
      <c r="E484" t="s">
        <v>2319</v>
      </c>
      <c r="F484">
        <f>VLOOKUP($B484&amp;F$5,'Source - Attributes'!$J:$K,2,FALSE)</f>
        <v>6493</v>
      </c>
      <c r="G484">
        <f>VLOOKUP($B484&amp;G$5,'Source - Attributes'!$J:$K,2,FALSE)</f>
        <v>6493</v>
      </c>
      <c r="H484">
        <f>VLOOKUP($B484&amp;H$5,'Source - Attributes'!$J:$K,2,FALSE)</f>
        <v>0</v>
      </c>
      <c r="I484">
        <v>0</v>
      </c>
      <c r="J484">
        <f>VLOOKUP($B484&amp;J$5,'Source - Attributes'!$J:$K,2,FALSE)</f>
        <v>0</v>
      </c>
      <c r="K484">
        <f>VLOOKUP($B484&amp;K$5,'Source - Attributes'!$J:$K,2,FALSE)</f>
        <v>45.59</v>
      </c>
      <c r="L484" s="20">
        <f t="shared" si="92"/>
        <v>25222</v>
      </c>
      <c r="M484" s="15">
        <f t="shared" si="93"/>
        <v>775.24</v>
      </c>
      <c r="N484" s="66" t="str">
        <f t="shared" si="94"/>
        <v>2080</v>
      </c>
      <c r="O484" s="26">
        <f t="shared" si="99"/>
        <v>0.2</v>
      </c>
      <c r="P484" s="30">
        <f t="shared" si="100"/>
        <v>0.8</v>
      </c>
      <c r="Q484" s="20">
        <f t="shared" si="95"/>
        <v>28703.361896059756</v>
      </c>
      <c r="R484" s="15">
        <f t="shared" si="96"/>
        <v>5740.6723792119519</v>
      </c>
      <c r="S484" s="15">
        <f t="shared" si="97"/>
        <v>22962.689516847808</v>
      </c>
      <c r="T484" s="20">
        <f t="shared" si="101"/>
        <v>1477.84</v>
      </c>
      <c r="U484" s="15">
        <f t="shared" si="102"/>
        <v>1350.38</v>
      </c>
      <c r="V484" s="15">
        <f t="shared" si="104"/>
        <v>2828.2200000000003</v>
      </c>
      <c r="W484" s="13">
        <v>0</v>
      </c>
      <c r="X484" s="27">
        <f t="shared" si="103"/>
        <v>2828.2200000000003</v>
      </c>
    </row>
    <row r="485" spans="1:24">
      <c r="A485" t="s">
        <v>2320</v>
      </c>
      <c r="B485" t="s">
        <v>986</v>
      </c>
      <c r="C485" t="s">
        <v>983</v>
      </c>
      <c r="D485" s="2" t="str">
        <f t="shared" si="98"/>
        <v>M</v>
      </c>
      <c r="E485" t="s">
        <v>2321</v>
      </c>
      <c r="F485">
        <f>VLOOKUP($B485&amp;F$5,'Source - Attributes'!$J:$K,2,FALSE)</f>
        <v>552</v>
      </c>
      <c r="G485">
        <f>VLOOKUP($B485&amp;G$5,'Source - Attributes'!$J:$K,2,FALSE)</f>
        <v>552</v>
      </c>
      <c r="H485">
        <f>VLOOKUP($B485&amp;H$5,'Source - Attributes'!$J:$K,2,FALSE)</f>
        <v>0</v>
      </c>
      <c r="I485">
        <v>0</v>
      </c>
      <c r="J485">
        <f>VLOOKUP($B485&amp;J$5,'Source - Attributes'!$J:$K,2,FALSE)</f>
        <v>0</v>
      </c>
      <c r="K485">
        <f>VLOOKUP($B485&amp;K$5,'Source - Attributes'!$J:$K,2,FALSE)</f>
        <v>5.69</v>
      </c>
      <c r="L485" s="20">
        <f t="shared" si="92"/>
        <v>25222</v>
      </c>
      <c r="M485" s="15">
        <f t="shared" si="93"/>
        <v>775.24</v>
      </c>
      <c r="N485" s="66" t="str">
        <f t="shared" si="94"/>
        <v>2080</v>
      </c>
      <c r="O485" s="26">
        <f t="shared" si="99"/>
        <v>0.2</v>
      </c>
      <c r="P485" s="30">
        <f t="shared" si="100"/>
        <v>0.8</v>
      </c>
      <c r="Q485" s="20">
        <f t="shared" si="95"/>
        <v>28703.361896059756</v>
      </c>
      <c r="R485" s="15">
        <f t="shared" si="96"/>
        <v>5740.6723792119519</v>
      </c>
      <c r="S485" s="15">
        <f t="shared" si="97"/>
        <v>22962.689516847808</v>
      </c>
      <c r="T485" s="20">
        <f t="shared" si="101"/>
        <v>125.64</v>
      </c>
      <c r="U485" s="15">
        <f t="shared" si="102"/>
        <v>168.54</v>
      </c>
      <c r="V485" s="15">
        <f t="shared" si="104"/>
        <v>294.18</v>
      </c>
      <c r="W485" s="13">
        <v>0</v>
      </c>
      <c r="X485" s="27">
        <f t="shared" si="103"/>
        <v>294.18</v>
      </c>
    </row>
    <row r="486" spans="1:24">
      <c r="A486" t="s">
        <v>2322</v>
      </c>
      <c r="B486" t="s">
        <v>988</v>
      </c>
      <c r="C486" t="s">
        <v>983</v>
      </c>
      <c r="D486" s="2" t="str">
        <f t="shared" si="98"/>
        <v>M</v>
      </c>
      <c r="E486" t="s">
        <v>2323</v>
      </c>
      <c r="F486">
        <f>VLOOKUP($B486&amp;F$5,'Source - Attributes'!$J:$K,2,FALSE)</f>
        <v>143</v>
      </c>
      <c r="G486">
        <f>VLOOKUP($B486&amp;G$5,'Source - Attributes'!$J:$K,2,FALSE)</f>
        <v>143</v>
      </c>
      <c r="H486">
        <f>VLOOKUP($B486&amp;H$5,'Source - Attributes'!$J:$K,2,FALSE)</f>
        <v>0</v>
      </c>
      <c r="I486">
        <v>0</v>
      </c>
      <c r="J486">
        <f>VLOOKUP($B486&amp;J$5,'Source - Attributes'!$J:$K,2,FALSE)</f>
        <v>0</v>
      </c>
      <c r="K486">
        <f>VLOOKUP($B486&amp;K$5,'Source - Attributes'!$J:$K,2,FALSE)</f>
        <v>1.99</v>
      </c>
      <c r="L486" s="20">
        <f t="shared" si="92"/>
        <v>25222</v>
      </c>
      <c r="M486" s="15">
        <f t="shared" si="93"/>
        <v>775.24</v>
      </c>
      <c r="N486" s="66" t="str">
        <f t="shared" si="94"/>
        <v>2080</v>
      </c>
      <c r="O486" s="26">
        <f t="shared" si="99"/>
        <v>0.2</v>
      </c>
      <c r="P486" s="30">
        <f t="shared" si="100"/>
        <v>0.8</v>
      </c>
      <c r="Q486" s="20">
        <f t="shared" si="95"/>
        <v>28703.361896059756</v>
      </c>
      <c r="R486" s="15">
        <f t="shared" si="96"/>
        <v>5740.6723792119519</v>
      </c>
      <c r="S486" s="15">
        <f t="shared" si="97"/>
        <v>22962.689516847808</v>
      </c>
      <c r="T486" s="20">
        <f t="shared" si="101"/>
        <v>32.549999999999997</v>
      </c>
      <c r="U486" s="15">
        <f t="shared" si="102"/>
        <v>58.94</v>
      </c>
      <c r="V486" s="15">
        <f t="shared" si="104"/>
        <v>91.49</v>
      </c>
      <c r="W486" s="13">
        <v>0</v>
      </c>
      <c r="X486" s="27">
        <f t="shared" si="103"/>
        <v>91.49</v>
      </c>
    </row>
    <row r="487" spans="1:24">
      <c r="A487" t="s">
        <v>2324</v>
      </c>
      <c r="B487" t="s">
        <v>990</v>
      </c>
      <c r="C487" t="s">
        <v>983</v>
      </c>
      <c r="D487" s="2" t="str">
        <f t="shared" si="98"/>
        <v>M</v>
      </c>
      <c r="E487" t="s">
        <v>2325</v>
      </c>
      <c r="F487">
        <f>VLOOKUP($B487&amp;F$5,'Source - Attributes'!$J:$K,2,FALSE)</f>
        <v>690</v>
      </c>
      <c r="G487">
        <f>VLOOKUP($B487&amp;G$5,'Source - Attributes'!$J:$K,2,FALSE)</f>
        <v>690</v>
      </c>
      <c r="H487">
        <f>VLOOKUP($B487&amp;H$5,'Source - Attributes'!$J:$K,2,FALSE)</f>
        <v>0</v>
      </c>
      <c r="I487">
        <v>0</v>
      </c>
      <c r="J487">
        <f>VLOOKUP($B487&amp;J$5,'Source - Attributes'!$J:$K,2,FALSE)</f>
        <v>0</v>
      </c>
      <c r="K487">
        <f>VLOOKUP($B487&amp;K$5,'Source - Attributes'!$J:$K,2,FALSE)</f>
        <v>7.75</v>
      </c>
      <c r="L487" s="20">
        <f t="shared" si="92"/>
        <v>25222</v>
      </c>
      <c r="M487" s="15">
        <f t="shared" si="93"/>
        <v>775.24</v>
      </c>
      <c r="N487" s="66" t="str">
        <f t="shared" si="94"/>
        <v>2080</v>
      </c>
      <c r="O487" s="26">
        <f t="shared" si="99"/>
        <v>0.2</v>
      </c>
      <c r="P487" s="30">
        <f t="shared" si="100"/>
        <v>0.8</v>
      </c>
      <c r="Q487" s="20">
        <f t="shared" si="95"/>
        <v>28703.361896059756</v>
      </c>
      <c r="R487" s="15">
        <f t="shared" si="96"/>
        <v>5740.6723792119519</v>
      </c>
      <c r="S487" s="15">
        <f t="shared" si="97"/>
        <v>22962.689516847808</v>
      </c>
      <c r="T487" s="20">
        <f t="shared" si="101"/>
        <v>157.05000000000001</v>
      </c>
      <c r="U487" s="15">
        <f t="shared" si="102"/>
        <v>229.56</v>
      </c>
      <c r="V487" s="15">
        <f t="shared" si="104"/>
        <v>386.61</v>
      </c>
      <c r="W487" s="13">
        <v>0</v>
      </c>
      <c r="X487" s="27">
        <f t="shared" si="103"/>
        <v>386.61</v>
      </c>
    </row>
    <row r="488" spans="1:24">
      <c r="A488" t="s">
        <v>2326</v>
      </c>
      <c r="B488" t="s">
        <v>992</v>
      </c>
      <c r="C488" t="s">
        <v>983</v>
      </c>
      <c r="D488" s="2" t="str">
        <f t="shared" si="98"/>
        <v>M</v>
      </c>
      <c r="E488" t="s">
        <v>2327</v>
      </c>
      <c r="F488">
        <f>VLOOKUP($B488&amp;F$5,'Source - Attributes'!$J:$K,2,FALSE)</f>
        <v>966</v>
      </c>
      <c r="G488">
        <f>VLOOKUP($B488&amp;G$5,'Source - Attributes'!$J:$K,2,FALSE)</f>
        <v>966</v>
      </c>
      <c r="H488">
        <f>VLOOKUP($B488&amp;H$5,'Source - Attributes'!$J:$K,2,FALSE)</f>
        <v>0</v>
      </c>
      <c r="I488">
        <v>0</v>
      </c>
      <c r="J488">
        <f>VLOOKUP($B488&amp;J$5,'Source - Attributes'!$J:$K,2,FALSE)</f>
        <v>0</v>
      </c>
      <c r="K488">
        <f>VLOOKUP($B488&amp;K$5,'Source - Attributes'!$J:$K,2,FALSE)</f>
        <v>8.92</v>
      </c>
      <c r="L488" s="20">
        <f t="shared" si="92"/>
        <v>25222</v>
      </c>
      <c r="M488" s="15">
        <f t="shared" si="93"/>
        <v>775.24</v>
      </c>
      <c r="N488" s="66" t="str">
        <f t="shared" si="94"/>
        <v>2080</v>
      </c>
      <c r="O488" s="26">
        <f t="shared" si="99"/>
        <v>0.2</v>
      </c>
      <c r="P488" s="30">
        <f t="shared" si="100"/>
        <v>0.8</v>
      </c>
      <c r="Q488" s="20">
        <f t="shared" si="95"/>
        <v>28703.361896059756</v>
      </c>
      <c r="R488" s="15">
        <f t="shared" si="96"/>
        <v>5740.6723792119519</v>
      </c>
      <c r="S488" s="15">
        <f t="shared" si="97"/>
        <v>22962.689516847808</v>
      </c>
      <c r="T488" s="20">
        <f t="shared" si="101"/>
        <v>219.87</v>
      </c>
      <c r="U488" s="15">
        <f t="shared" si="102"/>
        <v>264.20999999999998</v>
      </c>
      <c r="V488" s="15">
        <f t="shared" si="104"/>
        <v>484.08</v>
      </c>
      <c r="W488" s="13">
        <v>0</v>
      </c>
      <c r="X488" s="27">
        <f t="shared" si="103"/>
        <v>484.08</v>
      </c>
    </row>
    <row r="489" spans="1:24">
      <c r="A489" t="s">
        <v>2328</v>
      </c>
      <c r="B489" t="s">
        <v>994</v>
      </c>
      <c r="C489" t="s">
        <v>995</v>
      </c>
      <c r="D489" s="2" t="str">
        <f t="shared" si="98"/>
        <v>C</v>
      </c>
      <c r="E489" t="s">
        <v>2329</v>
      </c>
      <c r="F489">
        <f>VLOOKUP($B489&amp;F$5,'Source - Attributes'!$J:$K,2,FALSE)</f>
        <v>8603</v>
      </c>
      <c r="G489">
        <f>VLOOKUP($B489&amp;G$5,'Source - Attributes'!$J:$K,2,FALSE)</f>
        <v>8603</v>
      </c>
      <c r="H489">
        <f>VLOOKUP($B489&amp;H$5,'Source - Attributes'!$J:$K,2,FALSE)</f>
        <v>0</v>
      </c>
      <c r="I489">
        <v>0</v>
      </c>
      <c r="J489">
        <f>VLOOKUP($B489&amp;J$5,'Source - Attributes'!$J:$K,2,FALSE)</f>
        <v>7982</v>
      </c>
      <c r="K489">
        <f>VLOOKUP($B489&amp;K$5,'Source - Attributes'!$J:$K,2,FALSE)</f>
        <v>876.17</v>
      </c>
      <c r="L489" s="20">
        <f t="shared" si="92"/>
        <v>12514</v>
      </c>
      <c r="M489" s="15">
        <f t="shared" si="93"/>
        <v>908.61</v>
      </c>
      <c r="N489" s="66" t="str">
        <f t="shared" si="94"/>
        <v>2080</v>
      </c>
      <c r="O489" s="26">
        <f t="shared" si="99"/>
        <v>0.2</v>
      </c>
      <c r="P489" s="30">
        <f t="shared" si="100"/>
        <v>0.8</v>
      </c>
      <c r="Q489" s="20">
        <f t="shared" si="95"/>
        <v>13657.838131406794</v>
      </c>
      <c r="R489" s="15">
        <f t="shared" si="96"/>
        <v>2731.567626281359</v>
      </c>
      <c r="S489" s="15">
        <f t="shared" si="97"/>
        <v>10926.270505125436</v>
      </c>
      <c r="T489" s="20">
        <f t="shared" si="101"/>
        <v>1877.87</v>
      </c>
      <c r="U489" s="15">
        <f t="shared" si="102"/>
        <v>10536.17</v>
      </c>
      <c r="V489" s="15">
        <f t="shared" si="104"/>
        <v>12414.04</v>
      </c>
      <c r="W489" s="13">
        <v>0</v>
      </c>
      <c r="X489" s="27">
        <f t="shared" si="103"/>
        <v>12414.04</v>
      </c>
    </row>
    <row r="490" spans="1:24">
      <c r="A490" t="s">
        <v>2330</v>
      </c>
      <c r="B490" t="s">
        <v>996</v>
      </c>
      <c r="C490" t="s">
        <v>995</v>
      </c>
      <c r="D490" s="2" t="str">
        <f t="shared" si="98"/>
        <v>M</v>
      </c>
      <c r="E490" t="s">
        <v>2331</v>
      </c>
      <c r="F490">
        <f>VLOOKUP($B490&amp;F$5,'Source - Attributes'!$J:$K,2,FALSE)</f>
        <v>852</v>
      </c>
      <c r="G490">
        <f>VLOOKUP($B490&amp;G$5,'Source - Attributes'!$J:$K,2,FALSE)</f>
        <v>852</v>
      </c>
      <c r="H490">
        <f>VLOOKUP($B490&amp;H$5,'Source - Attributes'!$J:$K,2,FALSE)</f>
        <v>0</v>
      </c>
      <c r="I490">
        <v>0</v>
      </c>
      <c r="J490">
        <f>VLOOKUP($B490&amp;J$5,'Source - Attributes'!$J:$K,2,FALSE)</f>
        <v>0</v>
      </c>
      <c r="K490">
        <f>VLOOKUP($B490&amp;K$5,'Source - Attributes'!$J:$K,2,FALSE)</f>
        <v>7.44</v>
      </c>
      <c r="L490" s="20">
        <f t="shared" si="92"/>
        <v>12514</v>
      </c>
      <c r="M490" s="15">
        <f t="shared" si="93"/>
        <v>908.61</v>
      </c>
      <c r="N490" s="66" t="str">
        <f t="shared" si="94"/>
        <v>2080</v>
      </c>
      <c r="O490" s="26">
        <f t="shared" si="99"/>
        <v>0.2</v>
      </c>
      <c r="P490" s="30">
        <f t="shared" si="100"/>
        <v>0.8</v>
      </c>
      <c r="Q490" s="20">
        <f t="shared" si="95"/>
        <v>13657.838131406794</v>
      </c>
      <c r="R490" s="15">
        <f t="shared" si="96"/>
        <v>2731.567626281359</v>
      </c>
      <c r="S490" s="15">
        <f t="shared" si="97"/>
        <v>10926.270505125436</v>
      </c>
      <c r="T490" s="20">
        <f t="shared" si="101"/>
        <v>185.98</v>
      </c>
      <c r="U490" s="15">
        <f t="shared" si="102"/>
        <v>89.47</v>
      </c>
      <c r="V490" s="15">
        <f t="shared" si="104"/>
        <v>275.45</v>
      </c>
      <c r="W490" s="13">
        <v>0</v>
      </c>
      <c r="X490" s="27">
        <f t="shared" si="103"/>
        <v>275.45</v>
      </c>
    </row>
    <row r="491" spans="1:24">
      <c r="A491" t="s">
        <v>2332</v>
      </c>
      <c r="B491" t="s">
        <v>998</v>
      </c>
      <c r="C491" t="s">
        <v>995</v>
      </c>
      <c r="D491" s="2" t="str">
        <f t="shared" si="98"/>
        <v>M</v>
      </c>
      <c r="E491" t="s">
        <v>2333</v>
      </c>
      <c r="F491">
        <f>VLOOKUP($B491&amp;F$5,'Source - Attributes'!$J:$K,2,FALSE)</f>
        <v>559</v>
      </c>
      <c r="G491">
        <f>VLOOKUP($B491&amp;G$5,'Source - Attributes'!$J:$K,2,FALSE)</f>
        <v>559</v>
      </c>
      <c r="H491">
        <f>VLOOKUP($B491&amp;H$5,'Source - Attributes'!$J:$K,2,FALSE)</f>
        <v>0</v>
      </c>
      <c r="I491">
        <v>0</v>
      </c>
      <c r="J491">
        <f>VLOOKUP($B491&amp;J$5,'Source - Attributes'!$J:$K,2,FALSE)</f>
        <v>0</v>
      </c>
      <c r="K491">
        <f>VLOOKUP($B491&amp;K$5,'Source - Attributes'!$J:$K,2,FALSE)</f>
        <v>6.3</v>
      </c>
      <c r="L491" s="20">
        <f t="shared" si="92"/>
        <v>12514</v>
      </c>
      <c r="M491" s="15">
        <f t="shared" si="93"/>
        <v>908.61</v>
      </c>
      <c r="N491" s="66" t="str">
        <f t="shared" si="94"/>
        <v>2080</v>
      </c>
      <c r="O491" s="26">
        <f t="shared" si="99"/>
        <v>0.2</v>
      </c>
      <c r="P491" s="30">
        <f t="shared" si="100"/>
        <v>0.8</v>
      </c>
      <c r="Q491" s="20">
        <f t="shared" si="95"/>
        <v>13657.838131406794</v>
      </c>
      <c r="R491" s="15">
        <f t="shared" si="96"/>
        <v>2731.567626281359</v>
      </c>
      <c r="S491" s="15">
        <f t="shared" si="97"/>
        <v>10926.270505125436</v>
      </c>
      <c r="T491" s="20">
        <f t="shared" si="101"/>
        <v>122.02</v>
      </c>
      <c r="U491" s="15">
        <f t="shared" si="102"/>
        <v>75.760000000000005</v>
      </c>
      <c r="V491" s="15">
        <f t="shared" si="104"/>
        <v>197.78</v>
      </c>
      <c r="W491" s="13">
        <v>0</v>
      </c>
      <c r="X491" s="27">
        <f t="shared" si="103"/>
        <v>197.78</v>
      </c>
    </row>
    <row r="492" spans="1:24">
      <c r="A492" t="s">
        <v>2334</v>
      </c>
      <c r="B492" t="s">
        <v>1000</v>
      </c>
      <c r="C492" t="s">
        <v>995</v>
      </c>
      <c r="D492" s="2" t="str">
        <f t="shared" si="98"/>
        <v>M</v>
      </c>
      <c r="E492" t="s">
        <v>2335</v>
      </c>
      <c r="F492">
        <f>VLOOKUP($B492&amp;F$5,'Source - Attributes'!$J:$K,2,FALSE)</f>
        <v>182</v>
      </c>
      <c r="G492">
        <f>VLOOKUP($B492&amp;G$5,'Source - Attributes'!$J:$K,2,FALSE)</f>
        <v>182</v>
      </c>
      <c r="H492">
        <f>VLOOKUP($B492&amp;H$5,'Source - Attributes'!$J:$K,2,FALSE)</f>
        <v>0</v>
      </c>
      <c r="I492">
        <v>0</v>
      </c>
      <c r="J492">
        <f>VLOOKUP($B492&amp;J$5,'Source - Attributes'!$J:$K,2,FALSE)</f>
        <v>0</v>
      </c>
      <c r="K492">
        <f>VLOOKUP($B492&amp;K$5,'Source - Attributes'!$J:$K,2,FALSE)</f>
        <v>2.88</v>
      </c>
      <c r="L492" s="20">
        <f t="shared" si="92"/>
        <v>12514</v>
      </c>
      <c r="M492" s="15">
        <f t="shared" si="93"/>
        <v>908.61</v>
      </c>
      <c r="N492" s="66" t="str">
        <f t="shared" si="94"/>
        <v>2080</v>
      </c>
      <c r="O492" s="26">
        <f t="shared" si="99"/>
        <v>0.2</v>
      </c>
      <c r="P492" s="30">
        <f t="shared" si="100"/>
        <v>0.8</v>
      </c>
      <c r="Q492" s="20">
        <f t="shared" si="95"/>
        <v>13657.838131406794</v>
      </c>
      <c r="R492" s="15">
        <f t="shared" si="96"/>
        <v>2731.567626281359</v>
      </c>
      <c r="S492" s="15">
        <f t="shared" si="97"/>
        <v>10926.270505125436</v>
      </c>
      <c r="T492" s="20">
        <f t="shared" si="101"/>
        <v>39.729999999999997</v>
      </c>
      <c r="U492" s="15">
        <f t="shared" si="102"/>
        <v>34.630000000000003</v>
      </c>
      <c r="V492" s="15">
        <f t="shared" si="104"/>
        <v>74.36</v>
      </c>
      <c r="W492" s="13">
        <v>0</v>
      </c>
      <c r="X492" s="27">
        <f t="shared" si="103"/>
        <v>74.36</v>
      </c>
    </row>
    <row r="493" spans="1:24">
      <c r="A493" t="s">
        <v>2336</v>
      </c>
      <c r="B493" t="s">
        <v>1002</v>
      </c>
      <c r="C493" t="s">
        <v>995</v>
      </c>
      <c r="D493" s="2" t="str">
        <f t="shared" si="98"/>
        <v>M</v>
      </c>
      <c r="E493" t="s">
        <v>2337</v>
      </c>
      <c r="F493">
        <f>VLOOKUP($B493&amp;F$5,'Source - Attributes'!$J:$K,2,FALSE)</f>
        <v>2318</v>
      </c>
      <c r="G493">
        <f>VLOOKUP($B493&amp;G$5,'Source - Attributes'!$J:$K,2,FALSE)</f>
        <v>2318</v>
      </c>
      <c r="H493">
        <f>VLOOKUP($B493&amp;H$5,'Source - Attributes'!$J:$K,2,FALSE)</f>
        <v>0</v>
      </c>
      <c r="I493">
        <v>0</v>
      </c>
      <c r="J493">
        <f>VLOOKUP($B493&amp;J$5,'Source - Attributes'!$J:$K,2,FALSE)</f>
        <v>0</v>
      </c>
      <c r="K493">
        <f>VLOOKUP($B493&amp;K$5,'Source - Attributes'!$J:$K,2,FALSE)</f>
        <v>15.82</v>
      </c>
      <c r="L493" s="20">
        <f t="shared" si="92"/>
        <v>12514</v>
      </c>
      <c r="M493" s="15">
        <f t="shared" si="93"/>
        <v>908.61</v>
      </c>
      <c r="N493" s="66" t="str">
        <f t="shared" si="94"/>
        <v>2080</v>
      </c>
      <c r="O493" s="26">
        <f t="shared" si="99"/>
        <v>0.2</v>
      </c>
      <c r="P493" s="30">
        <f t="shared" si="100"/>
        <v>0.8</v>
      </c>
      <c r="Q493" s="20">
        <f t="shared" si="95"/>
        <v>13657.838131406794</v>
      </c>
      <c r="R493" s="15">
        <f t="shared" si="96"/>
        <v>2731.567626281359</v>
      </c>
      <c r="S493" s="15">
        <f t="shared" si="97"/>
        <v>10926.270505125436</v>
      </c>
      <c r="T493" s="20">
        <f t="shared" si="101"/>
        <v>505.98</v>
      </c>
      <c r="U493" s="15">
        <f t="shared" si="102"/>
        <v>190.24</v>
      </c>
      <c r="V493" s="15">
        <f t="shared" si="104"/>
        <v>696.22</v>
      </c>
      <c r="W493" s="13">
        <v>0</v>
      </c>
      <c r="X493" s="27">
        <f t="shared" si="103"/>
        <v>696.22</v>
      </c>
    </row>
    <row r="494" spans="1:24">
      <c r="A494" t="s">
        <v>2338</v>
      </c>
      <c r="B494" t="s">
        <v>1004</v>
      </c>
      <c r="C494" t="s">
        <v>1005</v>
      </c>
      <c r="D494" s="2" t="str">
        <f t="shared" si="98"/>
        <v>C</v>
      </c>
      <c r="E494" t="s">
        <v>2339</v>
      </c>
      <c r="F494">
        <f>VLOOKUP($B494&amp;F$5,'Source - Attributes'!$J:$K,2,FALSE)</f>
        <v>22484</v>
      </c>
      <c r="G494">
        <f>VLOOKUP($B494&amp;G$5,'Source - Attributes'!$J:$K,2,FALSE)</f>
        <v>22484</v>
      </c>
      <c r="H494">
        <f>VLOOKUP($B494&amp;H$5,'Source - Attributes'!$J:$K,2,FALSE)</f>
        <v>0</v>
      </c>
      <c r="I494">
        <v>0</v>
      </c>
      <c r="J494">
        <f>VLOOKUP($B494&amp;J$5,'Source - Attributes'!$J:$K,2,FALSE)</f>
        <v>23320</v>
      </c>
      <c r="K494">
        <f>VLOOKUP($B494&amp;K$5,'Source - Attributes'!$J:$K,2,FALSE)</f>
        <v>749.33</v>
      </c>
      <c r="L494" s="20">
        <f t="shared" si="92"/>
        <v>36726</v>
      </c>
      <c r="M494" s="15">
        <f t="shared" si="93"/>
        <v>839.61000000000013</v>
      </c>
      <c r="N494" s="66" t="str">
        <f t="shared" si="94"/>
        <v>2080</v>
      </c>
      <c r="O494" s="26">
        <f t="shared" si="99"/>
        <v>0.2</v>
      </c>
      <c r="P494" s="30">
        <f t="shared" si="100"/>
        <v>0.8</v>
      </c>
      <c r="Q494" s="20">
        <f t="shared" si="95"/>
        <v>39902.378504686349</v>
      </c>
      <c r="R494" s="15">
        <f t="shared" si="96"/>
        <v>7980.4757009372697</v>
      </c>
      <c r="S494" s="15">
        <f t="shared" si="97"/>
        <v>31921.902803749079</v>
      </c>
      <c r="T494" s="20">
        <f t="shared" si="101"/>
        <v>4885.72</v>
      </c>
      <c r="U494" s="15">
        <f t="shared" si="102"/>
        <v>28489.46</v>
      </c>
      <c r="V494" s="15">
        <f t="shared" si="104"/>
        <v>33375.18</v>
      </c>
      <c r="W494" s="13">
        <v>0</v>
      </c>
      <c r="X494" s="27">
        <f t="shared" si="103"/>
        <v>33375.18</v>
      </c>
    </row>
    <row r="495" spans="1:24">
      <c r="A495" t="s">
        <v>2340</v>
      </c>
      <c r="B495" t="s">
        <v>1006</v>
      </c>
      <c r="C495" t="s">
        <v>1005</v>
      </c>
      <c r="D495" s="2" t="str">
        <f t="shared" si="98"/>
        <v>M</v>
      </c>
      <c r="E495" t="s">
        <v>2341</v>
      </c>
      <c r="F495">
        <f>VLOOKUP($B495&amp;F$5,'Source - Attributes'!$J:$K,2,FALSE)</f>
        <v>9820</v>
      </c>
      <c r="G495">
        <f>VLOOKUP($B495&amp;G$5,'Source - Attributes'!$J:$K,2,FALSE)</f>
        <v>9820</v>
      </c>
      <c r="H495">
        <f>VLOOKUP($B495&amp;H$5,'Source - Attributes'!$J:$K,2,FALSE)</f>
        <v>0</v>
      </c>
      <c r="I495">
        <v>0</v>
      </c>
      <c r="J495">
        <f>VLOOKUP($B495&amp;J$5,'Source - Attributes'!$J:$K,2,FALSE)</f>
        <v>0</v>
      </c>
      <c r="K495">
        <f>VLOOKUP($B495&amp;K$5,'Source - Attributes'!$J:$K,2,FALSE)</f>
        <v>48.13</v>
      </c>
      <c r="L495" s="20">
        <f t="shared" si="92"/>
        <v>36726</v>
      </c>
      <c r="M495" s="15">
        <f t="shared" si="93"/>
        <v>839.61000000000013</v>
      </c>
      <c r="N495" s="66" t="str">
        <f t="shared" si="94"/>
        <v>2080</v>
      </c>
      <c r="O495" s="26">
        <f t="shared" si="99"/>
        <v>0.2</v>
      </c>
      <c r="P495" s="30">
        <f t="shared" si="100"/>
        <v>0.8</v>
      </c>
      <c r="Q495" s="20">
        <f t="shared" si="95"/>
        <v>39902.378504686349</v>
      </c>
      <c r="R495" s="15">
        <f t="shared" si="96"/>
        <v>7980.4757009372697</v>
      </c>
      <c r="S495" s="15">
        <f t="shared" si="97"/>
        <v>31921.902803749079</v>
      </c>
      <c r="T495" s="20">
        <f t="shared" si="101"/>
        <v>2133.86</v>
      </c>
      <c r="U495" s="15">
        <f t="shared" si="102"/>
        <v>1829.9</v>
      </c>
      <c r="V495" s="15">
        <f t="shared" si="104"/>
        <v>3963.76</v>
      </c>
      <c r="W495" s="13">
        <v>0</v>
      </c>
      <c r="X495" s="27">
        <f t="shared" si="103"/>
        <v>3963.76</v>
      </c>
    </row>
    <row r="496" spans="1:24">
      <c r="A496" t="s">
        <v>2342</v>
      </c>
      <c r="B496" t="s">
        <v>1008</v>
      </c>
      <c r="C496" t="s">
        <v>1005</v>
      </c>
      <c r="D496" s="2" t="str">
        <f t="shared" si="98"/>
        <v>M</v>
      </c>
      <c r="E496" t="s">
        <v>2343</v>
      </c>
      <c r="F496">
        <f>VLOOKUP($B496&amp;F$5,'Source - Attributes'!$J:$K,2,FALSE)</f>
        <v>684</v>
      </c>
      <c r="G496">
        <f>VLOOKUP($B496&amp;G$5,'Source - Attributes'!$J:$K,2,FALSE)</f>
        <v>684</v>
      </c>
      <c r="H496">
        <f>VLOOKUP($B496&amp;H$5,'Source - Attributes'!$J:$K,2,FALSE)</f>
        <v>0</v>
      </c>
      <c r="I496">
        <v>0</v>
      </c>
      <c r="J496">
        <f>VLOOKUP($B496&amp;J$5,'Source - Attributes'!$J:$K,2,FALSE)</f>
        <v>0</v>
      </c>
      <c r="K496">
        <f>VLOOKUP($B496&amp;K$5,'Source - Attributes'!$J:$K,2,FALSE)</f>
        <v>5.99</v>
      </c>
      <c r="L496" s="20">
        <f t="shared" si="92"/>
        <v>36726</v>
      </c>
      <c r="M496" s="15">
        <f t="shared" si="93"/>
        <v>839.61000000000013</v>
      </c>
      <c r="N496" s="66" t="str">
        <f t="shared" si="94"/>
        <v>2080</v>
      </c>
      <c r="O496" s="26">
        <f t="shared" si="99"/>
        <v>0.2</v>
      </c>
      <c r="P496" s="30">
        <f t="shared" si="100"/>
        <v>0.8</v>
      </c>
      <c r="Q496" s="20">
        <f t="shared" si="95"/>
        <v>39902.378504686349</v>
      </c>
      <c r="R496" s="15">
        <f t="shared" si="96"/>
        <v>7980.4757009372697</v>
      </c>
      <c r="S496" s="15">
        <f t="shared" si="97"/>
        <v>31921.902803749079</v>
      </c>
      <c r="T496" s="20">
        <f t="shared" si="101"/>
        <v>148.63</v>
      </c>
      <c r="U496" s="15">
        <f t="shared" si="102"/>
        <v>227.74</v>
      </c>
      <c r="V496" s="15">
        <f t="shared" si="104"/>
        <v>376.37</v>
      </c>
      <c r="W496" s="13">
        <v>0</v>
      </c>
      <c r="X496" s="27">
        <f t="shared" si="103"/>
        <v>376.37</v>
      </c>
    </row>
    <row r="497" spans="1:24">
      <c r="A497" t="s">
        <v>2344</v>
      </c>
      <c r="B497" t="s">
        <v>1010</v>
      </c>
      <c r="C497" t="s">
        <v>1005</v>
      </c>
      <c r="D497" s="2" t="str">
        <f t="shared" si="98"/>
        <v>M</v>
      </c>
      <c r="E497" t="s">
        <v>2345</v>
      </c>
      <c r="F497">
        <f>VLOOKUP($B497&amp;F$5,'Source - Attributes'!$J:$K,2,FALSE)</f>
        <v>2060</v>
      </c>
      <c r="G497">
        <f>VLOOKUP($B497&amp;G$5,'Source - Attributes'!$J:$K,2,FALSE)</f>
        <v>2060</v>
      </c>
      <c r="H497">
        <f>VLOOKUP($B497&amp;H$5,'Source - Attributes'!$J:$K,2,FALSE)</f>
        <v>0</v>
      </c>
      <c r="I497">
        <v>0</v>
      </c>
      <c r="J497">
        <f>VLOOKUP($B497&amp;J$5,'Source - Attributes'!$J:$K,2,FALSE)</f>
        <v>0</v>
      </c>
      <c r="K497">
        <f>VLOOKUP($B497&amp;K$5,'Source - Attributes'!$J:$K,2,FALSE)</f>
        <v>19.329999999999998</v>
      </c>
      <c r="L497" s="20">
        <f t="shared" si="92"/>
        <v>36726</v>
      </c>
      <c r="M497" s="15">
        <f t="shared" si="93"/>
        <v>839.61000000000013</v>
      </c>
      <c r="N497" s="66" t="str">
        <f t="shared" si="94"/>
        <v>2080</v>
      </c>
      <c r="O497" s="26">
        <f t="shared" si="99"/>
        <v>0.2</v>
      </c>
      <c r="P497" s="30">
        <f t="shared" si="100"/>
        <v>0.8</v>
      </c>
      <c r="Q497" s="20">
        <f t="shared" si="95"/>
        <v>39902.378504686349</v>
      </c>
      <c r="R497" s="15">
        <f t="shared" si="96"/>
        <v>7980.4757009372697</v>
      </c>
      <c r="S497" s="15">
        <f t="shared" si="97"/>
        <v>31921.902803749079</v>
      </c>
      <c r="T497" s="20">
        <f t="shared" si="101"/>
        <v>447.63</v>
      </c>
      <c r="U497" s="15">
        <f t="shared" si="102"/>
        <v>734.93</v>
      </c>
      <c r="V497" s="15">
        <f t="shared" si="104"/>
        <v>1182.56</v>
      </c>
      <c r="W497" s="13">
        <v>0</v>
      </c>
      <c r="X497" s="27">
        <f t="shared" si="103"/>
        <v>1182.56</v>
      </c>
    </row>
    <row r="498" spans="1:24">
      <c r="A498" t="s">
        <v>2346</v>
      </c>
      <c r="B498" t="s">
        <v>1012</v>
      </c>
      <c r="C498" t="s">
        <v>1005</v>
      </c>
      <c r="D498" s="2" t="str">
        <f t="shared" si="98"/>
        <v>M</v>
      </c>
      <c r="E498" t="s">
        <v>2347</v>
      </c>
      <c r="F498">
        <f>VLOOKUP($B498&amp;F$5,'Source - Attributes'!$J:$K,2,FALSE)</f>
        <v>840</v>
      </c>
      <c r="G498">
        <f>VLOOKUP($B498&amp;G$5,'Source - Attributes'!$J:$K,2,FALSE)</f>
        <v>840</v>
      </c>
      <c r="H498">
        <f>VLOOKUP($B498&amp;H$5,'Source - Attributes'!$J:$K,2,FALSE)</f>
        <v>0</v>
      </c>
      <c r="I498">
        <v>0</v>
      </c>
      <c r="J498">
        <f>VLOOKUP($B498&amp;J$5,'Source - Attributes'!$J:$K,2,FALSE)</f>
        <v>0</v>
      </c>
      <c r="K498">
        <f>VLOOKUP($B498&amp;K$5,'Source - Attributes'!$J:$K,2,FALSE)</f>
        <v>6.26</v>
      </c>
      <c r="L498" s="20">
        <f t="shared" si="92"/>
        <v>36726</v>
      </c>
      <c r="M498" s="15">
        <f t="shared" si="93"/>
        <v>839.61000000000013</v>
      </c>
      <c r="N498" s="66" t="str">
        <f t="shared" si="94"/>
        <v>2080</v>
      </c>
      <c r="O498" s="26">
        <f t="shared" si="99"/>
        <v>0.2</v>
      </c>
      <c r="P498" s="30">
        <f t="shared" si="100"/>
        <v>0.8</v>
      </c>
      <c r="Q498" s="20">
        <f t="shared" si="95"/>
        <v>39902.378504686349</v>
      </c>
      <c r="R498" s="15">
        <f t="shared" si="96"/>
        <v>7980.4757009372697</v>
      </c>
      <c r="S498" s="15">
        <f t="shared" si="97"/>
        <v>31921.902803749079</v>
      </c>
      <c r="T498" s="20">
        <f t="shared" si="101"/>
        <v>182.53</v>
      </c>
      <c r="U498" s="15">
        <f t="shared" si="102"/>
        <v>238</v>
      </c>
      <c r="V498" s="15">
        <f t="shared" si="104"/>
        <v>420.53</v>
      </c>
      <c r="W498" s="13">
        <v>0</v>
      </c>
      <c r="X498" s="27">
        <f t="shared" si="103"/>
        <v>420.53</v>
      </c>
    </row>
    <row r="499" spans="1:24">
      <c r="A499" t="s">
        <v>2348</v>
      </c>
      <c r="B499" t="s">
        <v>1014</v>
      </c>
      <c r="C499" t="s">
        <v>1005</v>
      </c>
      <c r="D499" s="2" t="str">
        <f t="shared" si="98"/>
        <v>M</v>
      </c>
      <c r="E499" t="s">
        <v>2349</v>
      </c>
      <c r="F499">
        <f>VLOOKUP($B499&amp;F$5,'Source - Attributes'!$J:$K,2,FALSE)</f>
        <v>306</v>
      </c>
      <c r="G499">
        <f>VLOOKUP($B499&amp;G$5,'Source - Attributes'!$J:$K,2,FALSE)</f>
        <v>306</v>
      </c>
      <c r="H499">
        <f>VLOOKUP($B499&amp;H$5,'Source - Attributes'!$J:$K,2,FALSE)</f>
        <v>0</v>
      </c>
      <c r="I499">
        <v>0</v>
      </c>
      <c r="J499">
        <f>VLOOKUP($B499&amp;J$5,'Source - Attributes'!$J:$K,2,FALSE)</f>
        <v>0</v>
      </c>
      <c r="K499">
        <f>VLOOKUP($B499&amp;K$5,'Source - Attributes'!$J:$K,2,FALSE)</f>
        <v>4.8499999999999996</v>
      </c>
      <c r="L499" s="20">
        <f t="shared" si="92"/>
        <v>36726</v>
      </c>
      <c r="M499" s="15">
        <f t="shared" si="93"/>
        <v>839.61000000000013</v>
      </c>
      <c r="N499" s="66" t="str">
        <f t="shared" si="94"/>
        <v>2080</v>
      </c>
      <c r="O499" s="26">
        <f t="shared" si="99"/>
        <v>0.2</v>
      </c>
      <c r="P499" s="30">
        <f t="shared" si="100"/>
        <v>0.8</v>
      </c>
      <c r="Q499" s="20">
        <f t="shared" si="95"/>
        <v>39902.378504686349</v>
      </c>
      <c r="R499" s="15">
        <f t="shared" si="96"/>
        <v>7980.4757009372697</v>
      </c>
      <c r="S499" s="15">
        <f t="shared" si="97"/>
        <v>31921.902803749079</v>
      </c>
      <c r="T499" s="20">
        <f t="shared" si="101"/>
        <v>66.489999999999995</v>
      </c>
      <c r="U499" s="15">
        <f t="shared" si="102"/>
        <v>184.4</v>
      </c>
      <c r="V499" s="15">
        <f t="shared" si="104"/>
        <v>250.89</v>
      </c>
      <c r="W499" s="13">
        <v>0</v>
      </c>
      <c r="X499" s="27">
        <f t="shared" si="103"/>
        <v>250.89</v>
      </c>
    </row>
    <row r="500" spans="1:24">
      <c r="A500" t="s">
        <v>2350</v>
      </c>
      <c r="B500" t="s">
        <v>1016</v>
      </c>
      <c r="C500" t="s">
        <v>1005</v>
      </c>
      <c r="D500" s="2" t="str">
        <f t="shared" si="98"/>
        <v>M</v>
      </c>
      <c r="E500" t="s">
        <v>2351</v>
      </c>
      <c r="F500">
        <f>VLOOKUP($B500&amp;F$5,'Source - Attributes'!$J:$K,2,FALSE)</f>
        <v>532</v>
      </c>
      <c r="G500">
        <f>VLOOKUP($B500&amp;G$5,'Source - Attributes'!$J:$K,2,FALSE)</f>
        <v>532</v>
      </c>
      <c r="H500">
        <f>VLOOKUP($B500&amp;H$5,'Source - Attributes'!$J:$K,2,FALSE)</f>
        <v>0</v>
      </c>
      <c r="I500">
        <v>0</v>
      </c>
      <c r="J500">
        <f>VLOOKUP($B500&amp;J$5,'Source - Attributes'!$J:$K,2,FALSE)</f>
        <v>0</v>
      </c>
      <c r="K500">
        <f>VLOOKUP($B500&amp;K$5,'Source - Attributes'!$J:$K,2,FALSE)</f>
        <v>5.72</v>
      </c>
      <c r="L500" s="20">
        <f t="shared" si="92"/>
        <v>36726</v>
      </c>
      <c r="M500" s="15">
        <f t="shared" si="93"/>
        <v>839.61000000000013</v>
      </c>
      <c r="N500" s="66" t="str">
        <f t="shared" si="94"/>
        <v>2080</v>
      </c>
      <c r="O500" s="26">
        <f t="shared" si="99"/>
        <v>0.2</v>
      </c>
      <c r="P500" s="30">
        <f t="shared" si="100"/>
        <v>0.8</v>
      </c>
      <c r="Q500" s="20">
        <f t="shared" si="95"/>
        <v>39902.378504686349</v>
      </c>
      <c r="R500" s="15">
        <f t="shared" si="96"/>
        <v>7980.4757009372697</v>
      </c>
      <c r="S500" s="15">
        <f t="shared" si="97"/>
        <v>31921.902803749079</v>
      </c>
      <c r="T500" s="20">
        <f t="shared" si="101"/>
        <v>115.6</v>
      </c>
      <c r="U500" s="15">
        <f t="shared" si="102"/>
        <v>217.47</v>
      </c>
      <c r="V500" s="15">
        <f t="shared" si="104"/>
        <v>333.07</v>
      </c>
      <c r="W500" s="13">
        <v>0</v>
      </c>
      <c r="X500" s="27">
        <f t="shared" si="103"/>
        <v>333.07</v>
      </c>
    </row>
    <row r="501" spans="1:24">
      <c r="A501" t="s">
        <v>2352</v>
      </c>
      <c r="B501" t="s">
        <v>1018</v>
      </c>
      <c r="C501" t="s">
        <v>1019</v>
      </c>
      <c r="D501" s="2" t="str">
        <f t="shared" si="98"/>
        <v>C</v>
      </c>
      <c r="E501" t="s">
        <v>2353</v>
      </c>
      <c r="F501">
        <f>VLOOKUP($B501&amp;F$5,'Source - Attributes'!$J:$K,2,FALSE)</f>
        <v>11219</v>
      </c>
      <c r="G501">
        <f>VLOOKUP($B501&amp;G$5,'Source - Attributes'!$J:$K,2,FALSE)</f>
        <v>11219</v>
      </c>
      <c r="H501">
        <f>VLOOKUP($B501&amp;H$5,'Source - Attributes'!$J:$K,2,FALSE)</f>
        <v>0</v>
      </c>
      <c r="I501">
        <v>0</v>
      </c>
      <c r="J501">
        <f>VLOOKUP($B501&amp;J$5,'Source - Attributes'!$J:$K,2,FALSE)</f>
        <v>15766</v>
      </c>
      <c r="K501">
        <f>VLOOKUP($B501&amp;K$5,'Source - Attributes'!$J:$K,2,FALSE)</f>
        <v>856.36</v>
      </c>
      <c r="L501" s="20">
        <f t="shared" si="92"/>
        <v>24315</v>
      </c>
      <c r="M501" s="15">
        <f t="shared" si="93"/>
        <v>944.44</v>
      </c>
      <c r="N501" s="66" t="str">
        <f t="shared" si="94"/>
        <v>2080</v>
      </c>
      <c r="O501" s="26">
        <f t="shared" si="99"/>
        <v>0.2</v>
      </c>
      <c r="P501" s="30">
        <f t="shared" si="100"/>
        <v>0.8</v>
      </c>
      <c r="Q501" s="20">
        <f t="shared" si="95"/>
        <v>26976.882483056816</v>
      </c>
      <c r="R501" s="15">
        <f t="shared" si="96"/>
        <v>5395.3764966113631</v>
      </c>
      <c r="S501" s="15">
        <f t="shared" si="97"/>
        <v>21581.505986445452</v>
      </c>
      <c r="T501" s="20">
        <f t="shared" si="101"/>
        <v>2489.44</v>
      </c>
      <c r="U501" s="15">
        <f t="shared" si="102"/>
        <v>19568.78</v>
      </c>
      <c r="V501" s="15">
        <f t="shared" si="104"/>
        <v>22058.219999999998</v>
      </c>
      <c r="W501" s="13">
        <v>0</v>
      </c>
      <c r="X501" s="27">
        <f t="shared" si="103"/>
        <v>22058.219999999998</v>
      </c>
    </row>
    <row r="502" spans="1:24">
      <c r="A502" t="s">
        <v>2354</v>
      </c>
      <c r="B502" t="s">
        <v>1020</v>
      </c>
      <c r="C502" t="s">
        <v>1019</v>
      </c>
      <c r="D502" s="2" t="str">
        <f t="shared" si="98"/>
        <v>M</v>
      </c>
      <c r="E502" t="s">
        <v>2355</v>
      </c>
      <c r="F502">
        <f>VLOOKUP($B502&amp;F$5,'Source - Attributes'!$J:$K,2,FALSE)</f>
        <v>4843</v>
      </c>
      <c r="G502">
        <f>VLOOKUP($B502&amp;G$5,'Source - Attributes'!$J:$K,2,FALSE)</f>
        <v>4843</v>
      </c>
      <c r="H502">
        <f>VLOOKUP($B502&amp;H$5,'Source - Attributes'!$J:$K,2,FALSE)</f>
        <v>0</v>
      </c>
      <c r="I502">
        <v>0</v>
      </c>
      <c r="J502">
        <f>VLOOKUP($B502&amp;J$5,'Source - Attributes'!$J:$K,2,FALSE)</f>
        <v>0</v>
      </c>
      <c r="K502">
        <f>VLOOKUP($B502&amp;K$5,'Source - Attributes'!$J:$K,2,FALSE)</f>
        <v>32.200000000000003</v>
      </c>
      <c r="L502" s="20">
        <f t="shared" si="92"/>
        <v>24315</v>
      </c>
      <c r="M502" s="15">
        <f t="shared" si="93"/>
        <v>944.44</v>
      </c>
      <c r="N502" s="66" t="str">
        <f t="shared" si="94"/>
        <v>2080</v>
      </c>
      <c r="O502" s="26">
        <f t="shared" si="99"/>
        <v>0.2</v>
      </c>
      <c r="P502" s="30">
        <f t="shared" si="100"/>
        <v>0.8</v>
      </c>
      <c r="Q502" s="20">
        <f t="shared" si="95"/>
        <v>26976.882483056816</v>
      </c>
      <c r="R502" s="15">
        <f t="shared" si="96"/>
        <v>5395.3764966113631</v>
      </c>
      <c r="S502" s="15">
        <f t="shared" si="97"/>
        <v>21581.505986445452</v>
      </c>
      <c r="T502" s="20">
        <f t="shared" si="101"/>
        <v>1074.6400000000001</v>
      </c>
      <c r="U502" s="15">
        <f t="shared" si="102"/>
        <v>735.81</v>
      </c>
      <c r="V502" s="15">
        <f t="shared" si="104"/>
        <v>1810.45</v>
      </c>
      <c r="W502" s="13">
        <v>0</v>
      </c>
      <c r="X502" s="27">
        <f t="shared" si="103"/>
        <v>1810.45</v>
      </c>
    </row>
    <row r="503" spans="1:24">
      <c r="A503" t="s">
        <v>2356</v>
      </c>
      <c r="B503" t="s">
        <v>1022</v>
      </c>
      <c r="C503" t="s">
        <v>1019</v>
      </c>
      <c r="D503" s="2" t="str">
        <f t="shared" si="98"/>
        <v>M</v>
      </c>
      <c r="E503" t="s">
        <v>2357</v>
      </c>
      <c r="F503">
        <f>VLOOKUP($B503&amp;F$5,'Source - Attributes'!$J:$K,2,FALSE)</f>
        <v>3454</v>
      </c>
      <c r="G503">
        <f>VLOOKUP($B503&amp;G$5,'Source - Attributes'!$J:$K,2,FALSE)</f>
        <v>3454</v>
      </c>
      <c r="H503">
        <f>VLOOKUP($B503&amp;H$5,'Source - Attributes'!$J:$K,2,FALSE)</f>
        <v>0</v>
      </c>
      <c r="I503">
        <v>0</v>
      </c>
      <c r="J503">
        <f>VLOOKUP($B503&amp;J$5,'Source - Attributes'!$J:$K,2,FALSE)</f>
        <v>0</v>
      </c>
      <c r="K503">
        <f>VLOOKUP($B503&amp;K$5,'Source - Attributes'!$J:$K,2,FALSE)</f>
        <v>19.55</v>
      </c>
      <c r="L503" s="20">
        <f t="shared" si="92"/>
        <v>24315</v>
      </c>
      <c r="M503" s="15">
        <f t="shared" si="93"/>
        <v>944.44</v>
      </c>
      <c r="N503" s="66" t="str">
        <f t="shared" si="94"/>
        <v>2080</v>
      </c>
      <c r="O503" s="26">
        <f t="shared" si="99"/>
        <v>0.2</v>
      </c>
      <c r="P503" s="30">
        <f t="shared" si="100"/>
        <v>0.8</v>
      </c>
      <c r="Q503" s="20">
        <f t="shared" si="95"/>
        <v>26976.882483056816</v>
      </c>
      <c r="R503" s="15">
        <f t="shared" si="96"/>
        <v>5395.3764966113631</v>
      </c>
      <c r="S503" s="15">
        <f t="shared" si="97"/>
        <v>21581.505986445452</v>
      </c>
      <c r="T503" s="20">
        <f t="shared" si="101"/>
        <v>766.43</v>
      </c>
      <c r="U503" s="15">
        <f t="shared" si="102"/>
        <v>446.74</v>
      </c>
      <c r="V503" s="15">
        <f t="shared" si="104"/>
        <v>1213.17</v>
      </c>
      <c r="W503" s="13">
        <v>0</v>
      </c>
      <c r="X503" s="27">
        <f t="shared" si="103"/>
        <v>1213.17</v>
      </c>
    </row>
    <row r="504" spans="1:24">
      <c r="A504" t="s">
        <v>2358</v>
      </c>
      <c r="B504" t="s">
        <v>1024</v>
      </c>
      <c r="C504" t="s">
        <v>1019</v>
      </c>
      <c r="D504" s="2" t="str">
        <f t="shared" si="98"/>
        <v>M</v>
      </c>
      <c r="E504" t="s">
        <v>2359</v>
      </c>
      <c r="F504">
        <f>VLOOKUP($B504&amp;F$5,'Source - Attributes'!$J:$K,2,FALSE)</f>
        <v>1270</v>
      </c>
      <c r="G504">
        <f>VLOOKUP($B504&amp;G$5,'Source - Attributes'!$J:$K,2,FALSE)</f>
        <v>1270</v>
      </c>
      <c r="H504">
        <f>VLOOKUP($B504&amp;H$5,'Source - Attributes'!$J:$K,2,FALSE)</f>
        <v>0</v>
      </c>
      <c r="I504">
        <v>0</v>
      </c>
      <c r="J504">
        <f>VLOOKUP($B504&amp;J$5,'Source - Attributes'!$J:$K,2,FALSE)</f>
        <v>0</v>
      </c>
      <c r="K504">
        <f>VLOOKUP($B504&amp;K$5,'Source - Attributes'!$J:$K,2,FALSE)</f>
        <v>6.07</v>
      </c>
      <c r="L504" s="20">
        <f t="shared" si="92"/>
        <v>24315</v>
      </c>
      <c r="M504" s="15">
        <f t="shared" si="93"/>
        <v>944.44</v>
      </c>
      <c r="N504" s="66" t="str">
        <f t="shared" si="94"/>
        <v>2080</v>
      </c>
      <c r="O504" s="26">
        <f t="shared" si="99"/>
        <v>0.2</v>
      </c>
      <c r="P504" s="30">
        <f t="shared" si="100"/>
        <v>0.8</v>
      </c>
      <c r="Q504" s="20">
        <f t="shared" si="95"/>
        <v>26976.882483056816</v>
      </c>
      <c r="R504" s="15">
        <f t="shared" si="96"/>
        <v>5395.3764966113631</v>
      </c>
      <c r="S504" s="15">
        <f t="shared" si="97"/>
        <v>21581.505986445452</v>
      </c>
      <c r="T504" s="20">
        <f t="shared" si="101"/>
        <v>281.81</v>
      </c>
      <c r="U504" s="15">
        <f t="shared" si="102"/>
        <v>138.71</v>
      </c>
      <c r="V504" s="15">
        <f t="shared" si="104"/>
        <v>420.52</v>
      </c>
      <c r="W504" s="13">
        <v>0</v>
      </c>
      <c r="X504" s="27">
        <f t="shared" si="103"/>
        <v>420.52</v>
      </c>
    </row>
    <row r="505" spans="1:24">
      <c r="A505" t="s">
        <v>2360</v>
      </c>
      <c r="B505" t="s">
        <v>1026</v>
      </c>
      <c r="C505" t="s">
        <v>1019</v>
      </c>
      <c r="D505" s="2" t="str">
        <f t="shared" si="98"/>
        <v>M</v>
      </c>
      <c r="E505" t="s">
        <v>2361</v>
      </c>
      <c r="F505">
        <f>VLOOKUP($B505&amp;F$5,'Source - Attributes'!$J:$K,2,FALSE)</f>
        <v>221</v>
      </c>
      <c r="G505">
        <f>VLOOKUP($B505&amp;G$5,'Source - Attributes'!$J:$K,2,FALSE)</f>
        <v>221</v>
      </c>
      <c r="H505">
        <f>VLOOKUP($B505&amp;H$5,'Source - Attributes'!$J:$K,2,FALSE)</f>
        <v>0</v>
      </c>
      <c r="I505">
        <v>0</v>
      </c>
      <c r="J505">
        <f>VLOOKUP($B505&amp;J$5,'Source - Attributes'!$J:$K,2,FALSE)</f>
        <v>0</v>
      </c>
      <c r="K505">
        <f>VLOOKUP($B505&amp;K$5,'Source - Attributes'!$J:$K,2,FALSE)</f>
        <v>2.56</v>
      </c>
      <c r="L505" s="20">
        <f t="shared" si="92"/>
        <v>24315</v>
      </c>
      <c r="M505" s="15">
        <f t="shared" si="93"/>
        <v>944.44</v>
      </c>
      <c r="N505" s="66" t="str">
        <f t="shared" si="94"/>
        <v>2080</v>
      </c>
      <c r="O505" s="26">
        <f t="shared" si="99"/>
        <v>0.2</v>
      </c>
      <c r="P505" s="30">
        <f t="shared" si="100"/>
        <v>0.8</v>
      </c>
      <c r="Q505" s="20">
        <f t="shared" si="95"/>
        <v>26976.882483056816</v>
      </c>
      <c r="R505" s="15">
        <f t="shared" si="96"/>
        <v>5395.3764966113631</v>
      </c>
      <c r="S505" s="15">
        <f t="shared" si="97"/>
        <v>21581.505986445452</v>
      </c>
      <c r="T505" s="20">
        <f t="shared" si="101"/>
        <v>49.04</v>
      </c>
      <c r="U505" s="15">
        <f t="shared" si="102"/>
        <v>58.5</v>
      </c>
      <c r="V505" s="15">
        <f t="shared" si="104"/>
        <v>107.53999999999999</v>
      </c>
      <c r="W505" s="13">
        <v>0</v>
      </c>
      <c r="X505" s="27">
        <f t="shared" si="103"/>
        <v>107.53999999999999</v>
      </c>
    </row>
    <row r="506" spans="1:24">
      <c r="A506" t="s">
        <v>2362</v>
      </c>
      <c r="B506" t="s">
        <v>1028</v>
      </c>
      <c r="C506" t="s">
        <v>1019</v>
      </c>
      <c r="D506" s="2" t="str">
        <f t="shared" si="98"/>
        <v>M</v>
      </c>
      <c r="E506" t="s">
        <v>2363</v>
      </c>
      <c r="F506">
        <f>VLOOKUP($B506&amp;F$5,'Source - Attributes'!$J:$K,2,FALSE)</f>
        <v>954</v>
      </c>
      <c r="G506">
        <f>VLOOKUP($B506&amp;G$5,'Source - Attributes'!$J:$K,2,FALSE)</f>
        <v>954</v>
      </c>
      <c r="H506">
        <f>VLOOKUP($B506&amp;H$5,'Source - Attributes'!$J:$K,2,FALSE)</f>
        <v>0</v>
      </c>
      <c r="I506">
        <v>0</v>
      </c>
      <c r="J506">
        <f>VLOOKUP($B506&amp;J$5,'Source - Attributes'!$J:$K,2,FALSE)</f>
        <v>0</v>
      </c>
      <c r="K506">
        <f>VLOOKUP($B506&amp;K$5,'Source - Attributes'!$J:$K,2,FALSE)</f>
        <v>6.13</v>
      </c>
      <c r="L506" s="20">
        <f t="shared" si="92"/>
        <v>24315</v>
      </c>
      <c r="M506" s="15">
        <f t="shared" si="93"/>
        <v>944.44</v>
      </c>
      <c r="N506" s="66" t="str">
        <f t="shared" si="94"/>
        <v>2080</v>
      </c>
      <c r="O506" s="26">
        <f t="shared" si="99"/>
        <v>0.2</v>
      </c>
      <c r="P506" s="30">
        <f t="shared" si="100"/>
        <v>0.8</v>
      </c>
      <c r="Q506" s="20">
        <f t="shared" si="95"/>
        <v>26976.882483056816</v>
      </c>
      <c r="R506" s="15">
        <f t="shared" si="96"/>
        <v>5395.3764966113631</v>
      </c>
      <c r="S506" s="15">
        <f t="shared" si="97"/>
        <v>21581.505986445452</v>
      </c>
      <c r="T506" s="20">
        <f t="shared" si="101"/>
        <v>211.69</v>
      </c>
      <c r="U506" s="15">
        <f t="shared" si="102"/>
        <v>140.08000000000001</v>
      </c>
      <c r="V506" s="15">
        <f t="shared" si="104"/>
        <v>351.77</v>
      </c>
      <c r="W506" s="13">
        <v>0</v>
      </c>
      <c r="X506" s="27">
        <f t="shared" si="103"/>
        <v>351.77</v>
      </c>
    </row>
    <row r="507" spans="1:24">
      <c r="A507" t="s">
        <v>2364</v>
      </c>
      <c r="B507" t="s">
        <v>1030</v>
      </c>
      <c r="C507" t="s">
        <v>1019</v>
      </c>
      <c r="D507" s="2" t="str">
        <f t="shared" si="98"/>
        <v>M</v>
      </c>
      <c r="E507" t="s">
        <v>2365</v>
      </c>
      <c r="F507">
        <f>VLOOKUP($B507&amp;F$5,'Source - Attributes'!$J:$K,2,FALSE)</f>
        <v>157</v>
      </c>
      <c r="G507">
        <f>VLOOKUP($B507&amp;G$5,'Source - Attributes'!$J:$K,2,FALSE)</f>
        <v>157</v>
      </c>
      <c r="H507">
        <f>VLOOKUP($B507&amp;H$5,'Source - Attributes'!$J:$K,2,FALSE)</f>
        <v>0</v>
      </c>
      <c r="I507">
        <v>0</v>
      </c>
      <c r="J507">
        <f>VLOOKUP($B507&amp;J$5,'Source - Attributes'!$J:$K,2,FALSE)</f>
        <v>0</v>
      </c>
      <c r="K507">
        <f>VLOOKUP($B507&amp;K$5,'Source - Attributes'!$J:$K,2,FALSE)</f>
        <v>2.1</v>
      </c>
      <c r="L507" s="20">
        <f t="shared" si="92"/>
        <v>24315</v>
      </c>
      <c r="M507" s="15">
        <f t="shared" si="93"/>
        <v>944.44</v>
      </c>
      <c r="N507" s="66" t="str">
        <f t="shared" si="94"/>
        <v>2080</v>
      </c>
      <c r="O507" s="26">
        <f t="shared" si="99"/>
        <v>0.2</v>
      </c>
      <c r="P507" s="30">
        <f t="shared" si="100"/>
        <v>0.8</v>
      </c>
      <c r="Q507" s="20">
        <f t="shared" si="95"/>
        <v>26976.882483056816</v>
      </c>
      <c r="R507" s="15">
        <f t="shared" si="96"/>
        <v>5395.3764966113631</v>
      </c>
      <c r="S507" s="15">
        <f t="shared" si="97"/>
        <v>21581.505986445452</v>
      </c>
      <c r="T507" s="20">
        <f t="shared" si="101"/>
        <v>34.840000000000003</v>
      </c>
      <c r="U507" s="15">
        <f t="shared" si="102"/>
        <v>47.99</v>
      </c>
      <c r="V507" s="15">
        <f t="shared" si="104"/>
        <v>82.830000000000013</v>
      </c>
      <c r="W507" s="13">
        <v>0</v>
      </c>
      <c r="X507" s="27">
        <f t="shared" si="103"/>
        <v>82.830000000000013</v>
      </c>
    </row>
    <row r="508" spans="1:24">
      <c r="A508" t="s">
        <v>2366</v>
      </c>
      <c r="B508" t="s">
        <v>1032</v>
      </c>
      <c r="C508" t="s">
        <v>1019</v>
      </c>
      <c r="D508" s="2" t="str">
        <f t="shared" si="98"/>
        <v>M</v>
      </c>
      <c r="E508" t="s">
        <v>2367</v>
      </c>
      <c r="F508">
        <f>VLOOKUP($B508&amp;F$5,'Source - Attributes'!$J:$K,2,FALSE)</f>
        <v>1278</v>
      </c>
      <c r="G508">
        <f>VLOOKUP($B508&amp;G$5,'Source - Attributes'!$J:$K,2,FALSE)</f>
        <v>1278</v>
      </c>
      <c r="H508">
        <f>VLOOKUP($B508&amp;H$5,'Source - Attributes'!$J:$K,2,FALSE)</f>
        <v>0</v>
      </c>
      <c r="I508">
        <v>0</v>
      </c>
      <c r="J508">
        <f>VLOOKUP($B508&amp;J$5,'Source - Attributes'!$J:$K,2,FALSE)</f>
        <v>0</v>
      </c>
      <c r="K508">
        <f>VLOOKUP($B508&amp;K$5,'Source - Attributes'!$J:$K,2,FALSE)</f>
        <v>8.89</v>
      </c>
      <c r="L508" s="20">
        <f t="shared" si="92"/>
        <v>24315</v>
      </c>
      <c r="M508" s="15">
        <f t="shared" si="93"/>
        <v>944.44</v>
      </c>
      <c r="N508" s="66" t="str">
        <f t="shared" si="94"/>
        <v>2080</v>
      </c>
      <c r="O508" s="26">
        <f t="shared" si="99"/>
        <v>0.2</v>
      </c>
      <c r="P508" s="30">
        <f t="shared" si="100"/>
        <v>0.8</v>
      </c>
      <c r="Q508" s="20">
        <f t="shared" si="95"/>
        <v>26976.882483056816</v>
      </c>
      <c r="R508" s="15">
        <f t="shared" si="96"/>
        <v>5395.3764966113631</v>
      </c>
      <c r="S508" s="15">
        <f t="shared" si="97"/>
        <v>21581.505986445452</v>
      </c>
      <c r="T508" s="20">
        <f t="shared" si="101"/>
        <v>283.58</v>
      </c>
      <c r="U508" s="15">
        <f t="shared" si="102"/>
        <v>203.15</v>
      </c>
      <c r="V508" s="15">
        <f t="shared" si="104"/>
        <v>486.73</v>
      </c>
      <c r="W508" s="13">
        <v>0</v>
      </c>
      <c r="X508" s="27">
        <f t="shared" si="103"/>
        <v>486.73</v>
      </c>
    </row>
    <row r="509" spans="1:24">
      <c r="A509" t="s">
        <v>2368</v>
      </c>
      <c r="B509" t="s">
        <v>1034</v>
      </c>
      <c r="C509" t="s">
        <v>1019</v>
      </c>
      <c r="D509" s="2" t="str">
        <f t="shared" si="98"/>
        <v>M</v>
      </c>
      <c r="E509" t="s">
        <v>2369</v>
      </c>
      <c r="F509">
        <f>VLOOKUP($B509&amp;F$5,'Source - Attributes'!$J:$K,2,FALSE)</f>
        <v>688</v>
      </c>
      <c r="G509">
        <f>VLOOKUP($B509&amp;G$5,'Source - Attributes'!$J:$K,2,FALSE)</f>
        <v>688</v>
      </c>
      <c r="H509">
        <f>VLOOKUP($B509&amp;H$5,'Source - Attributes'!$J:$K,2,FALSE)</f>
        <v>0</v>
      </c>
      <c r="I509">
        <v>0</v>
      </c>
      <c r="J509">
        <f>VLOOKUP($B509&amp;J$5,'Source - Attributes'!$J:$K,2,FALSE)</f>
        <v>0</v>
      </c>
      <c r="K509">
        <f>VLOOKUP($B509&amp;K$5,'Source - Attributes'!$J:$K,2,FALSE)</f>
        <v>7.86</v>
      </c>
      <c r="L509" s="20">
        <f t="shared" si="92"/>
        <v>24315</v>
      </c>
      <c r="M509" s="15">
        <f t="shared" si="93"/>
        <v>944.44</v>
      </c>
      <c r="N509" s="66" t="str">
        <f t="shared" si="94"/>
        <v>2080</v>
      </c>
      <c r="O509" s="26">
        <f t="shared" si="99"/>
        <v>0.2</v>
      </c>
      <c r="P509" s="30">
        <f t="shared" si="100"/>
        <v>0.8</v>
      </c>
      <c r="Q509" s="20">
        <f t="shared" si="95"/>
        <v>26976.882483056816</v>
      </c>
      <c r="R509" s="15">
        <f t="shared" si="96"/>
        <v>5395.3764966113631</v>
      </c>
      <c r="S509" s="15">
        <f t="shared" si="97"/>
        <v>21581.505986445452</v>
      </c>
      <c r="T509" s="20">
        <f t="shared" si="101"/>
        <v>152.66</v>
      </c>
      <c r="U509" s="15">
        <f t="shared" si="102"/>
        <v>179.61</v>
      </c>
      <c r="V509" s="15">
        <f t="shared" si="104"/>
        <v>332.27</v>
      </c>
      <c r="W509" s="13">
        <v>0</v>
      </c>
      <c r="X509" s="27">
        <f t="shared" si="103"/>
        <v>332.27</v>
      </c>
    </row>
    <row r="510" spans="1:24">
      <c r="A510" t="s">
        <v>2370</v>
      </c>
      <c r="B510" t="s">
        <v>1036</v>
      </c>
      <c r="C510" t="s">
        <v>1019</v>
      </c>
      <c r="D510" s="2" t="str">
        <f t="shared" si="98"/>
        <v>M</v>
      </c>
      <c r="E510" t="s">
        <v>2371</v>
      </c>
      <c r="F510">
        <f>VLOOKUP($B510&amp;F$5,'Source - Attributes'!$J:$K,2,FALSE)</f>
        <v>231</v>
      </c>
      <c r="G510">
        <f>VLOOKUP($B510&amp;G$5,'Source - Attributes'!$J:$K,2,FALSE)</f>
        <v>231</v>
      </c>
      <c r="H510">
        <f>VLOOKUP($B510&amp;H$5,'Source - Attributes'!$J:$K,2,FALSE)</f>
        <v>0</v>
      </c>
      <c r="I510">
        <v>0</v>
      </c>
      <c r="J510">
        <f>VLOOKUP($B510&amp;J$5,'Source - Attributes'!$J:$K,2,FALSE)</f>
        <v>0</v>
      </c>
      <c r="K510">
        <f>VLOOKUP($B510&amp;K$5,'Source - Attributes'!$J:$K,2,FALSE)</f>
        <v>2.72</v>
      </c>
      <c r="L510" s="20">
        <f t="shared" si="92"/>
        <v>24315</v>
      </c>
      <c r="M510" s="15">
        <f t="shared" si="93"/>
        <v>944.44</v>
      </c>
      <c r="N510" s="66" t="str">
        <f t="shared" si="94"/>
        <v>2080</v>
      </c>
      <c r="O510" s="26">
        <f t="shared" si="99"/>
        <v>0.2</v>
      </c>
      <c r="P510" s="30">
        <f t="shared" si="100"/>
        <v>0.8</v>
      </c>
      <c r="Q510" s="20">
        <f t="shared" si="95"/>
        <v>26976.882483056816</v>
      </c>
      <c r="R510" s="15">
        <f t="shared" si="96"/>
        <v>5395.3764966113631</v>
      </c>
      <c r="S510" s="15">
        <f t="shared" si="97"/>
        <v>21581.505986445452</v>
      </c>
      <c r="T510" s="20">
        <f t="shared" si="101"/>
        <v>51.26</v>
      </c>
      <c r="U510" s="15">
        <f t="shared" si="102"/>
        <v>62.16</v>
      </c>
      <c r="V510" s="15">
        <f t="shared" si="104"/>
        <v>113.41999999999999</v>
      </c>
      <c r="W510" s="13">
        <v>0</v>
      </c>
      <c r="X510" s="27">
        <f t="shared" si="103"/>
        <v>113.41999999999999</v>
      </c>
    </row>
    <row r="511" spans="1:24">
      <c r="A511" t="s">
        <v>2372</v>
      </c>
      <c r="B511" t="s">
        <v>1038</v>
      </c>
      <c r="C511" t="s">
        <v>1039</v>
      </c>
      <c r="D511" s="2" t="str">
        <f t="shared" si="98"/>
        <v>C</v>
      </c>
      <c r="E511" t="s">
        <v>2373</v>
      </c>
      <c r="F511">
        <f>VLOOKUP($B511&amp;F$5,'Source - Attributes'!$J:$K,2,FALSE)</f>
        <v>16566</v>
      </c>
      <c r="G511">
        <f>VLOOKUP($B511&amp;G$5,'Source - Attributes'!$J:$K,2,FALSE)</f>
        <v>16566</v>
      </c>
      <c r="H511">
        <f>VLOOKUP($B511&amp;H$5,'Source - Attributes'!$J:$K,2,FALSE)</f>
        <v>0</v>
      </c>
      <c r="I511">
        <v>0</v>
      </c>
      <c r="J511">
        <f>VLOOKUP($B511&amp;J$5,'Source - Attributes'!$J:$K,2,FALSE)</f>
        <v>20579</v>
      </c>
      <c r="K511">
        <f>VLOOKUP($B511&amp;K$5,'Source - Attributes'!$J:$K,2,FALSE)</f>
        <v>709.42</v>
      </c>
      <c r="L511" s="20">
        <f t="shared" si="92"/>
        <v>30929</v>
      </c>
      <c r="M511" s="15">
        <f t="shared" si="93"/>
        <v>802.65</v>
      </c>
      <c r="N511" s="66" t="str">
        <f t="shared" si="94"/>
        <v>2080</v>
      </c>
      <c r="O511" s="26">
        <f t="shared" si="99"/>
        <v>0.2</v>
      </c>
      <c r="P511" s="30">
        <f t="shared" si="100"/>
        <v>0.8</v>
      </c>
      <c r="Q511" s="20">
        <f t="shared" si="95"/>
        <v>35212.309058659535</v>
      </c>
      <c r="R511" s="15">
        <f t="shared" si="96"/>
        <v>7042.4618117319078</v>
      </c>
      <c r="S511" s="15">
        <f t="shared" si="97"/>
        <v>28169.847246927631</v>
      </c>
      <c r="T511" s="20">
        <f t="shared" si="101"/>
        <v>3772.04</v>
      </c>
      <c r="U511" s="15">
        <f t="shared" si="102"/>
        <v>24897.84</v>
      </c>
      <c r="V511" s="15">
        <f t="shared" si="104"/>
        <v>28669.88</v>
      </c>
      <c r="W511" s="13">
        <v>0</v>
      </c>
      <c r="X511" s="27">
        <f t="shared" si="103"/>
        <v>28669.88</v>
      </c>
    </row>
    <row r="512" spans="1:24">
      <c r="A512" t="s">
        <v>2374</v>
      </c>
      <c r="B512" t="s">
        <v>1040</v>
      </c>
      <c r="C512" t="s">
        <v>1039</v>
      </c>
      <c r="D512" s="2" t="str">
        <f t="shared" si="98"/>
        <v>M</v>
      </c>
      <c r="E512" t="s">
        <v>2375</v>
      </c>
      <c r="F512">
        <f>VLOOKUP($B512&amp;F$5,'Source - Attributes'!$J:$K,2,FALSE)</f>
        <v>7202</v>
      </c>
      <c r="G512">
        <f>VLOOKUP($B512&amp;G$5,'Source - Attributes'!$J:$K,2,FALSE)</f>
        <v>7202</v>
      </c>
      <c r="H512">
        <f>VLOOKUP($B512&amp;H$5,'Source - Attributes'!$J:$K,2,FALSE)</f>
        <v>0</v>
      </c>
      <c r="I512">
        <v>0</v>
      </c>
      <c r="J512">
        <f>VLOOKUP($B512&amp;J$5,'Source - Attributes'!$J:$K,2,FALSE)</f>
        <v>0</v>
      </c>
      <c r="K512">
        <f>VLOOKUP($B512&amp;K$5,'Source - Attributes'!$J:$K,2,FALSE)</f>
        <v>44.09</v>
      </c>
      <c r="L512" s="20">
        <f t="shared" si="92"/>
        <v>30929</v>
      </c>
      <c r="M512" s="15">
        <f t="shared" si="93"/>
        <v>802.65</v>
      </c>
      <c r="N512" s="66" t="str">
        <f t="shared" si="94"/>
        <v>2080</v>
      </c>
      <c r="O512" s="26">
        <f t="shared" si="99"/>
        <v>0.2</v>
      </c>
      <c r="P512" s="30">
        <f t="shared" si="100"/>
        <v>0.8</v>
      </c>
      <c r="Q512" s="20">
        <f t="shared" si="95"/>
        <v>35212.309058659535</v>
      </c>
      <c r="R512" s="15">
        <f t="shared" si="96"/>
        <v>7042.4618117319078</v>
      </c>
      <c r="S512" s="15">
        <f t="shared" si="97"/>
        <v>28169.847246927631</v>
      </c>
      <c r="T512" s="20">
        <f t="shared" si="101"/>
        <v>1639.88</v>
      </c>
      <c r="U512" s="15">
        <f t="shared" si="102"/>
        <v>1547.38</v>
      </c>
      <c r="V512" s="15">
        <f t="shared" si="104"/>
        <v>3187.26</v>
      </c>
      <c r="W512" s="13">
        <v>0</v>
      </c>
      <c r="X512" s="27">
        <f t="shared" si="103"/>
        <v>3187.26</v>
      </c>
    </row>
    <row r="513" spans="1:24">
      <c r="A513" t="s">
        <v>2376</v>
      </c>
      <c r="B513" t="s">
        <v>1042</v>
      </c>
      <c r="C513" t="s">
        <v>1039</v>
      </c>
      <c r="D513" s="2" t="str">
        <f t="shared" si="98"/>
        <v>M</v>
      </c>
      <c r="E513" t="s">
        <v>2377</v>
      </c>
      <c r="F513">
        <f>VLOOKUP($B513&amp;F$5,'Source - Attributes'!$J:$K,2,FALSE)</f>
        <v>1823</v>
      </c>
      <c r="G513">
        <f>VLOOKUP($B513&amp;G$5,'Source - Attributes'!$J:$K,2,FALSE)</f>
        <v>1823</v>
      </c>
      <c r="H513">
        <f>VLOOKUP($B513&amp;H$5,'Source - Attributes'!$J:$K,2,FALSE)</f>
        <v>0</v>
      </c>
      <c r="I513">
        <v>0</v>
      </c>
      <c r="J513">
        <f>VLOOKUP($B513&amp;J$5,'Source - Attributes'!$J:$K,2,FALSE)</f>
        <v>0</v>
      </c>
      <c r="K513">
        <f>VLOOKUP($B513&amp;K$5,'Source - Attributes'!$J:$K,2,FALSE)</f>
        <v>13.05</v>
      </c>
      <c r="L513" s="20">
        <f t="shared" si="92"/>
        <v>30929</v>
      </c>
      <c r="M513" s="15">
        <f t="shared" si="93"/>
        <v>802.65</v>
      </c>
      <c r="N513" s="66" t="str">
        <f t="shared" si="94"/>
        <v>2080</v>
      </c>
      <c r="O513" s="26">
        <f t="shared" si="99"/>
        <v>0.2</v>
      </c>
      <c r="P513" s="30">
        <f t="shared" si="100"/>
        <v>0.8</v>
      </c>
      <c r="Q513" s="20">
        <f t="shared" si="95"/>
        <v>35212.309058659535</v>
      </c>
      <c r="R513" s="15">
        <f t="shared" si="96"/>
        <v>7042.4618117319078</v>
      </c>
      <c r="S513" s="15">
        <f t="shared" si="97"/>
        <v>28169.847246927631</v>
      </c>
      <c r="T513" s="20">
        <f t="shared" si="101"/>
        <v>415.09</v>
      </c>
      <c r="U513" s="15">
        <f t="shared" si="102"/>
        <v>458</v>
      </c>
      <c r="V513" s="15">
        <f t="shared" si="104"/>
        <v>873.08999999999992</v>
      </c>
      <c r="W513" s="13">
        <v>0</v>
      </c>
      <c r="X513" s="27">
        <f t="shared" si="103"/>
        <v>873.08999999999992</v>
      </c>
    </row>
    <row r="514" spans="1:24">
      <c r="A514" t="s">
        <v>2378</v>
      </c>
      <c r="B514" t="s">
        <v>1044</v>
      </c>
      <c r="C514" t="s">
        <v>1039</v>
      </c>
      <c r="D514" s="2" t="str">
        <f t="shared" si="98"/>
        <v>M</v>
      </c>
      <c r="E514" t="s">
        <v>2379</v>
      </c>
      <c r="F514">
        <f>VLOOKUP($B514&amp;F$5,'Source - Attributes'!$J:$K,2,FALSE)</f>
        <v>236</v>
      </c>
      <c r="G514">
        <f>VLOOKUP($B514&amp;G$5,'Source - Attributes'!$J:$K,2,FALSE)</f>
        <v>236</v>
      </c>
      <c r="H514">
        <f>VLOOKUP($B514&amp;H$5,'Source - Attributes'!$J:$K,2,FALSE)</f>
        <v>0</v>
      </c>
      <c r="I514">
        <v>0</v>
      </c>
      <c r="J514">
        <f>VLOOKUP($B514&amp;J$5,'Source - Attributes'!$J:$K,2,FALSE)</f>
        <v>0</v>
      </c>
      <c r="K514">
        <f>VLOOKUP($B514&amp;K$5,'Source - Attributes'!$J:$K,2,FALSE)</f>
        <v>1.69</v>
      </c>
      <c r="L514" s="20">
        <f t="shared" si="92"/>
        <v>30929</v>
      </c>
      <c r="M514" s="15">
        <f t="shared" si="93"/>
        <v>802.65</v>
      </c>
      <c r="N514" s="66" t="str">
        <f t="shared" si="94"/>
        <v>2080</v>
      </c>
      <c r="O514" s="26">
        <f t="shared" si="99"/>
        <v>0.2</v>
      </c>
      <c r="P514" s="30">
        <f t="shared" si="100"/>
        <v>0.8</v>
      </c>
      <c r="Q514" s="20">
        <f t="shared" si="95"/>
        <v>35212.309058659535</v>
      </c>
      <c r="R514" s="15">
        <f t="shared" si="96"/>
        <v>7042.4618117319078</v>
      </c>
      <c r="S514" s="15">
        <f t="shared" si="97"/>
        <v>28169.847246927631</v>
      </c>
      <c r="T514" s="20">
        <f t="shared" si="101"/>
        <v>53.74</v>
      </c>
      <c r="U514" s="15">
        <f t="shared" si="102"/>
        <v>59.31</v>
      </c>
      <c r="V514" s="15">
        <f t="shared" si="104"/>
        <v>113.05000000000001</v>
      </c>
      <c r="W514" s="13">
        <v>0</v>
      </c>
      <c r="X514" s="27">
        <f t="shared" si="103"/>
        <v>113.05000000000001</v>
      </c>
    </row>
    <row r="515" spans="1:24">
      <c r="A515" t="s">
        <v>2380</v>
      </c>
      <c r="B515" t="s">
        <v>1046</v>
      </c>
      <c r="C515" t="s">
        <v>1039</v>
      </c>
      <c r="D515" s="2" t="str">
        <f t="shared" si="98"/>
        <v>M</v>
      </c>
      <c r="E515" t="s">
        <v>2381</v>
      </c>
      <c r="F515">
        <f>VLOOKUP($B515&amp;F$5,'Source - Attributes'!$J:$K,2,FALSE)</f>
        <v>1587</v>
      </c>
      <c r="G515">
        <f>VLOOKUP($B515&amp;G$5,'Source - Attributes'!$J:$K,2,FALSE)</f>
        <v>1587</v>
      </c>
      <c r="H515">
        <f>VLOOKUP($B515&amp;H$5,'Source - Attributes'!$J:$K,2,FALSE)</f>
        <v>0</v>
      </c>
      <c r="I515">
        <v>0</v>
      </c>
      <c r="J515">
        <f>VLOOKUP($B515&amp;J$5,'Source - Attributes'!$J:$K,2,FALSE)</f>
        <v>0</v>
      </c>
      <c r="K515">
        <f>VLOOKUP($B515&amp;K$5,'Source - Attributes'!$J:$K,2,FALSE)</f>
        <v>11.55</v>
      </c>
      <c r="L515" s="20">
        <f t="shared" si="92"/>
        <v>30929</v>
      </c>
      <c r="M515" s="15">
        <f t="shared" si="93"/>
        <v>802.65</v>
      </c>
      <c r="N515" s="66" t="str">
        <f t="shared" si="94"/>
        <v>2080</v>
      </c>
      <c r="O515" s="26">
        <f t="shared" si="99"/>
        <v>0.2</v>
      </c>
      <c r="P515" s="30">
        <f t="shared" si="100"/>
        <v>0.8</v>
      </c>
      <c r="Q515" s="20">
        <f t="shared" si="95"/>
        <v>35212.309058659535</v>
      </c>
      <c r="R515" s="15">
        <f t="shared" si="96"/>
        <v>7042.4618117319078</v>
      </c>
      <c r="S515" s="15">
        <f t="shared" si="97"/>
        <v>28169.847246927631</v>
      </c>
      <c r="T515" s="20">
        <f t="shared" si="101"/>
        <v>361.36</v>
      </c>
      <c r="U515" s="15">
        <f t="shared" si="102"/>
        <v>405.36</v>
      </c>
      <c r="V515" s="15">
        <f t="shared" si="104"/>
        <v>766.72</v>
      </c>
      <c r="W515" s="13">
        <v>0</v>
      </c>
      <c r="X515" s="27">
        <f t="shared" si="103"/>
        <v>766.72</v>
      </c>
    </row>
    <row r="516" spans="1:24">
      <c r="A516" t="s">
        <v>2382</v>
      </c>
      <c r="B516" t="s">
        <v>1048</v>
      </c>
      <c r="C516" t="s">
        <v>1039</v>
      </c>
      <c r="D516" s="2" t="str">
        <f t="shared" si="98"/>
        <v>M</v>
      </c>
      <c r="E516" t="s">
        <v>2383</v>
      </c>
      <c r="F516">
        <f>VLOOKUP($B516&amp;F$5,'Source - Attributes'!$J:$K,2,FALSE)</f>
        <v>914</v>
      </c>
      <c r="G516">
        <f>VLOOKUP($B516&amp;G$5,'Source - Attributes'!$J:$K,2,FALSE)</f>
        <v>914</v>
      </c>
      <c r="H516">
        <f>VLOOKUP($B516&amp;H$5,'Source - Attributes'!$J:$K,2,FALSE)</f>
        <v>0</v>
      </c>
      <c r="I516">
        <v>0</v>
      </c>
      <c r="J516">
        <f>VLOOKUP($B516&amp;J$5,'Source - Attributes'!$J:$K,2,FALSE)</f>
        <v>0</v>
      </c>
      <c r="K516">
        <f>VLOOKUP($B516&amp;K$5,'Source - Attributes'!$J:$K,2,FALSE)</f>
        <v>5.1100000000000003</v>
      </c>
      <c r="L516" s="20">
        <f t="shared" si="92"/>
        <v>30929</v>
      </c>
      <c r="M516" s="15">
        <f t="shared" si="93"/>
        <v>802.65</v>
      </c>
      <c r="N516" s="66" t="str">
        <f t="shared" si="94"/>
        <v>2080</v>
      </c>
      <c r="O516" s="26">
        <f t="shared" si="99"/>
        <v>0.2</v>
      </c>
      <c r="P516" s="30">
        <f t="shared" si="100"/>
        <v>0.8</v>
      </c>
      <c r="Q516" s="20">
        <f t="shared" si="95"/>
        <v>35212.309058659535</v>
      </c>
      <c r="R516" s="15">
        <f t="shared" si="96"/>
        <v>7042.4618117319078</v>
      </c>
      <c r="S516" s="15">
        <f t="shared" si="97"/>
        <v>28169.847246927631</v>
      </c>
      <c r="T516" s="20">
        <f t="shared" si="101"/>
        <v>208.12</v>
      </c>
      <c r="U516" s="15">
        <f t="shared" si="102"/>
        <v>179.34</v>
      </c>
      <c r="V516" s="15">
        <f t="shared" si="104"/>
        <v>387.46000000000004</v>
      </c>
      <c r="W516" s="13">
        <v>0</v>
      </c>
      <c r="X516" s="27">
        <f t="shared" si="103"/>
        <v>387.46000000000004</v>
      </c>
    </row>
    <row r="517" spans="1:24">
      <c r="A517" t="s">
        <v>2384</v>
      </c>
      <c r="B517" t="s">
        <v>1050</v>
      </c>
      <c r="C517" t="s">
        <v>1039</v>
      </c>
      <c r="D517" s="2" t="str">
        <f t="shared" si="98"/>
        <v>M</v>
      </c>
      <c r="E517" t="s">
        <v>2385</v>
      </c>
      <c r="F517">
        <f>VLOOKUP($B517&amp;F$5,'Source - Attributes'!$J:$K,2,FALSE)</f>
        <v>2184</v>
      </c>
      <c r="G517">
        <f>VLOOKUP($B517&amp;G$5,'Source - Attributes'!$J:$K,2,FALSE)</f>
        <v>2184</v>
      </c>
      <c r="H517">
        <f>VLOOKUP($B517&amp;H$5,'Source - Attributes'!$J:$K,2,FALSE)</f>
        <v>0</v>
      </c>
      <c r="I517">
        <v>0</v>
      </c>
      <c r="J517">
        <f>VLOOKUP($B517&amp;J$5,'Source - Attributes'!$J:$K,2,FALSE)</f>
        <v>0</v>
      </c>
      <c r="K517">
        <f>VLOOKUP($B517&amp;K$5,'Source - Attributes'!$J:$K,2,FALSE)</f>
        <v>12.79</v>
      </c>
      <c r="L517" s="20">
        <f t="shared" si="92"/>
        <v>30929</v>
      </c>
      <c r="M517" s="15">
        <f t="shared" si="93"/>
        <v>802.65</v>
      </c>
      <c r="N517" s="66" t="str">
        <f t="shared" si="94"/>
        <v>2080</v>
      </c>
      <c r="O517" s="26">
        <f t="shared" si="99"/>
        <v>0.2</v>
      </c>
      <c r="P517" s="30">
        <f t="shared" si="100"/>
        <v>0.8</v>
      </c>
      <c r="Q517" s="20">
        <f t="shared" si="95"/>
        <v>35212.309058659535</v>
      </c>
      <c r="R517" s="15">
        <f t="shared" si="96"/>
        <v>7042.4618117319078</v>
      </c>
      <c r="S517" s="15">
        <f t="shared" si="97"/>
        <v>28169.847246927631</v>
      </c>
      <c r="T517" s="20">
        <f t="shared" si="101"/>
        <v>497.29</v>
      </c>
      <c r="U517" s="15">
        <f t="shared" si="102"/>
        <v>448.88</v>
      </c>
      <c r="V517" s="15">
        <f t="shared" si="104"/>
        <v>946.17000000000007</v>
      </c>
      <c r="W517" s="13">
        <v>0</v>
      </c>
      <c r="X517" s="27">
        <f t="shared" si="103"/>
        <v>946.17000000000007</v>
      </c>
    </row>
    <row r="518" spans="1:24">
      <c r="A518" t="s">
        <v>2386</v>
      </c>
      <c r="B518" t="s">
        <v>1052</v>
      </c>
      <c r="C518" t="s">
        <v>1039</v>
      </c>
      <c r="D518" s="2" t="str">
        <f t="shared" si="98"/>
        <v>M</v>
      </c>
      <c r="E518" t="s">
        <v>2387</v>
      </c>
      <c r="F518">
        <f>VLOOKUP($B518&amp;F$5,'Source - Attributes'!$J:$K,2,FALSE)</f>
        <v>417</v>
      </c>
      <c r="G518">
        <f>VLOOKUP($B518&amp;G$5,'Source - Attributes'!$J:$K,2,FALSE)</f>
        <v>417</v>
      </c>
      <c r="H518">
        <f>VLOOKUP($B518&amp;H$5,'Source - Attributes'!$J:$K,2,FALSE)</f>
        <v>0</v>
      </c>
      <c r="I518">
        <v>0</v>
      </c>
      <c r="J518">
        <f>VLOOKUP($B518&amp;J$5,'Source - Attributes'!$J:$K,2,FALSE)</f>
        <v>0</v>
      </c>
      <c r="K518">
        <f>VLOOKUP($B518&amp;K$5,'Source - Attributes'!$J:$K,2,FALSE)</f>
        <v>4.95</v>
      </c>
      <c r="L518" s="20">
        <f t="shared" ref="L518:L581" si="105">SUMIFS(G:G,C:C,C518)+SUMIFS(I:I,C:C,C518)</f>
        <v>30929</v>
      </c>
      <c r="M518" s="15">
        <f t="shared" ref="M518:M581" si="106">SUMIFS(K:K,C:C,C518)</f>
        <v>802.65</v>
      </c>
      <c r="N518" s="66" t="str">
        <f t="shared" ref="N518:N581" si="107">IF(L518&gt;49999,"6040","2080")</f>
        <v>2080</v>
      </c>
      <c r="O518" s="26">
        <f t="shared" si="99"/>
        <v>0.2</v>
      </c>
      <c r="P518" s="30">
        <f t="shared" si="100"/>
        <v>0.8</v>
      </c>
      <c r="Q518" s="20">
        <f t="shared" ref="Q518:Q581" si="108">IF(D518="C",J518/$J$4*$B$1,Q517)</f>
        <v>35212.309058659535</v>
      </c>
      <c r="R518" s="15">
        <f t="shared" ref="R518:R581" si="109">Q518*O518</f>
        <v>7042.4618117319078</v>
      </c>
      <c r="S518" s="15">
        <f t="shared" ref="S518:S581" si="110">+Q518*P518</f>
        <v>28169.847246927631</v>
      </c>
      <c r="T518" s="20">
        <f t="shared" si="101"/>
        <v>94.95</v>
      </c>
      <c r="U518" s="15">
        <f t="shared" si="102"/>
        <v>173.73</v>
      </c>
      <c r="V518" s="15">
        <f t="shared" si="104"/>
        <v>268.68</v>
      </c>
      <c r="W518" s="13">
        <v>0</v>
      </c>
      <c r="X518" s="27">
        <f t="shared" si="103"/>
        <v>268.68</v>
      </c>
    </row>
    <row r="519" spans="1:24">
      <c r="A519" t="s">
        <v>2388</v>
      </c>
      <c r="B519" t="s">
        <v>1054</v>
      </c>
      <c r="C519" t="s">
        <v>1055</v>
      </c>
      <c r="D519" s="2" t="str">
        <f t="shared" ref="D519:D582" si="111">LEFT(E519,1)</f>
        <v>C</v>
      </c>
      <c r="E519" t="s">
        <v>2389</v>
      </c>
      <c r="F519">
        <f>VLOOKUP($B519&amp;F$5,'Source - Attributes'!$J:$K,2,FALSE)</f>
        <v>9453</v>
      </c>
      <c r="G519">
        <f>VLOOKUP($B519&amp;G$5,'Source - Attributes'!$J:$K,2,FALSE)</f>
        <v>9453</v>
      </c>
      <c r="H519">
        <f>VLOOKUP($B519&amp;H$5,'Source - Attributes'!$J:$K,2,FALSE)</f>
        <v>0</v>
      </c>
      <c r="I519">
        <v>0</v>
      </c>
      <c r="J519">
        <f>VLOOKUP($B519&amp;J$5,'Source - Attributes'!$J:$K,2,FALSE)</f>
        <v>10826</v>
      </c>
      <c r="K519">
        <f>VLOOKUP($B519&amp;K$5,'Source - Attributes'!$J:$K,2,FALSE)</f>
        <v>745.22</v>
      </c>
      <c r="L519" s="20">
        <f t="shared" si="105"/>
        <v>16824</v>
      </c>
      <c r="M519" s="15">
        <f t="shared" si="106"/>
        <v>789.30000000000007</v>
      </c>
      <c r="N519" s="66" t="str">
        <f t="shared" si="107"/>
        <v>2080</v>
      </c>
      <c r="O519" s="26">
        <f t="shared" ref="O519:O582" si="112">LEFT(N519,2)/100</f>
        <v>0.2</v>
      </c>
      <c r="P519" s="30">
        <f t="shared" ref="P519:P582" si="113">RIGHT(N519,2)/100</f>
        <v>0.8</v>
      </c>
      <c r="Q519" s="20">
        <f t="shared" si="108"/>
        <v>18524.148786094956</v>
      </c>
      <c r="R519" s="15">
        <f t="shared" si="109"/>
        <v>3704.8297572189913</v>
      </c>
      <c r="S519" s="15">
        <f t="shared" si="110"/>
        <v>14819.319028875965</v>
      </c>
      <c r="T519" s="20">
        <f t="shared" ref="T519:T582" si="114">ROUND(+R519*(G519+I519)/L519,2)</f>
        <v>2081.65</v>
      </c>
      <c r="U519" s="15">
        <f t="shared" ref="U519:U582" si="115">ROUND(+S519*K519/M519,2)</f>
        <v>13991.71</v>
      </c>
      <c r="V519" s="15">
        <f t="shared" si="104"/>
        <v>16073.359999999999</v>
      </c>
      <c r="W519" s="13">
        <v>0</v>
      </c>
      <c r="X519" s="27">
        <f t="shared" ref="X519:X582" si="116">+V519+W519</f>
        <v>16073.359999999999</v>
      </c>
    </row>
    <row r="520" spans="1:24">
      <c r="A520" t="s">
        <v>2390</v>
      </c>
      <c r="B520" t="s">
        <v>1056</v>
      </c>
      <c r="C520" t="s">
        <v>1055</v>
      </c>
      <c r="D520" s="2" t="str">
        <f t="shared" si="111"/>
        <v>M</v>
      </c>
      <c r="E520" t="s">
        <v>2391</v>
      </c>
      <c r="F520">
        <f>VLOOKUP($B520&amp;F$5,'Source - Attributes'!$J:$K,2,FALSE)</f>
        <v>6208</v>
      </c>
      <c r="G520">
        <f>VLOOKUP($B520&amp;G$5,'Source - Attributes'!$J:$K,2,FALSE)</f>
        <v>6208</v>
      </c>
      <c r="H520">
        <f>VLOOKUP($B520&amp;H$5,'Source - Attributes'!$J:$K,2,FALSE)</f>
        <v>0</v>
      </c>
      <c r="I520">
        <v>0</v>
      </c>
      <c r="J520">
        <f>VLOOKUP($B520&amp;J$5,'Source - Attributes'!$J:$K,2,FALSE)</f>
        <v>0</v>
      </c>
      <c r="K520">
        <f>VLOOKUP($B520&amp;K$5,'Source - Attributes'!$J:$K,2,FALSE)</f>
        <v>35.700000000000003</v>
      </c>
      <c r="L520" s="20">
        <f t="shared" si="105"/>
        <v>16824</v>
      </c>
      <c r="M520" s="15">
        <f t="shared" si="106"/>
        <v>789.30000000000007</v>
      </c>
      <c r="N520" s="66" t="str">
        <f t="shared" si="107"/>
        <v>2080</v>
      </c>
      <c r="O520" s="26">
        <f t="shared" si="112"/>
        <v>0.2</v>
      </c>
      <c r="P520" s="30">
        <f t="shared" si="113"/>
        <v>0.8</v>
      </c>
      <c r="Q520" s="20">
        <f t="shared" si="108"/>
        <v>18524.148786094956</v>
      </c>
      <c r="R520" s="15">
        <f t="shared" si="109"/>
        <v>3704.8297572189913</v>
      </c>
      <c r="S520" s="15">
        <f t="shared" si="110"/>
        <v>14819.319028875965</v>
      </c>
      <c r="T520" s="20">
        <f t="shared" si="114"/>
        <v>1367.07</v>
      </c>
      <c r="U520" s="15">
        <f t="shared" si="115"/>
        <v>670.28</v>
      </c>
      <c r="V520" s="15">
        <f t="shared" si="104"/>
        <v>2037.35</v>
      </c>
      <c r="W520" s="13">
        <v>0</v>
      </c>
      <c r="X520" s="27">
        <f t="shared" si="116"/>
        <v>2037.35</v>
      </c>
    </row>
    <row r="521" spans="1:24">
      <c r="A521" t="s">
        <v>2392</v>
      </c>
      <c r="B521" t="s">
        <v>1058</v>
      </c>
      <c r="C521" t="s">
        <v>1055</v>
      </c>
      <c r="D521" s="2" t="str">
        <f t="shared" si="111"/>
        <v>M</v>
      </c>
      <c r="E521" t="s">
        <v>2393</v>
      </c>
      <c r="F521">
        <f>VLOOKUP($B521&amp;F$5,'Source - Attributes'!$J:$K,2,FALSE)</f>
        <v>918</v>
      </c>
      <c r="G521">
        <f>VLOOKUP($B521&amp;G$5,'Source - Attributes'!$J:$K,2,FALSE)</f>
        <v>918</v>
      </c>
      <c r="H521">
        <f>VLOOKUP($B521&amp;H$5,'Source - Attributes'!$J:$K,2,FALSE)</f>
        <v>0</v>
      </c>
      <c r="I521">
        <v>0</v>
      </c>
      <c r="J521">
        <f>VLOOKUP($B521&amp;J$5,'Source - Attributes'!$J:$K,2,FALSE)</f>
        <v>0</v>
      </c>
      <c r="K521">
        <f>VLOOKUP($B521&amp;K$5,'Source - Attributes'!$J:$K,2,FALSE)</f>
        <v>6.9</v>
      </c>
      <c r="L521" s="20">
        <f t="shared" si="105"/>
        <v>16824</v>
      </c>
      <c r="M521" s="15">
        <f t="shared" si="106"/>
        <v>789.30000000000007</v>
      </c>
      <c r="N521" s="66" t="str">
        <f t="shared" si="107"/>
        <v>2080</v>
      </c>
      <c r="O521" s="26">
        <f t="shared" si="112"/>
        <v>0.2</v>
      </c>
      <c r="P521" s="30">
        <f t="shared" si="113"/>
        <v>0.8</v>
      </c>
      <c r="Q521" s="20">
        <f t="shared" si="108"/>
        <v>18524.148786094956</v>
      </c>
      <c r="R521" s="15">
        <f t="shared" si="109"/>
        <v>3704.8297572189913</v>
      </c>
      <c r="S521" s="15">
        <f t="shared" si="110"/>
        <v>14819.319028875965</v>
      </c>
      <c r="T521" s="20">
        <f t="shared" si="114"/>
        <v>202.15</v>
      </c>
      <c r="U521" s="15">
        <f t="shared" si="115"/>
        <v>129.55000000000001</v>
      </c>
      <c r="V521" s="15">
        <f t="shared" si="104"/>
        <v>331.70000000000005</v>
      </c>
      <c r="W521" s="13">
        <v>0</v>
      </c>
      <c r="X521" s="27">
        <f t="shared" si="116"/>
        <v>331.70000000000005</v>
      </c>
    </row>
    <row r="522" spans="1:24">
      <c r="A522" t="s">
        <v>2394</v>
      </c>
      <c r="B522" t="s">
        <v>1060</v>
      </c>
      <c r="C522" t="s">
        <v>1055</v>
      </c>
      <c r="D522" s="2" t="str">
        <f t="shared" si="111"/>
        <v>M</v>
      </c>
      <c r="E522" t="s">
        <v>2395</v>
      </c>
      <c r="F522">
        <f>VLOOKUP($B522&amp;F$5,'Source - Attributes'!$J:$K,2,FALSE)</f>
        <v>245</v>
      </c>
      <c r="G522">
        <f>VLOOKUP($B522&amp;G$5,'Source - Attributes'!$J:$K,2,FALSE)</f>
        <v>245</v>
      </c>
      <c r="H522">
        <f>VLOOKUP($B522&amp;H$5,'Source - Attributes'!$J:$K,2,FALSE)</f>
        <v>0</v>
      </c>
      <c r="I522">
        <v>0</v>
      </c>
      <c r="J522">
        <f>VLOOKUP($B522&amp;J$5,'Source - Attributes'!$J:$K,2,FALSE)</f>
        <v>0</v>
      </c>
      <c r="K522">
        <f>VLOOKUP($B522&amp;K$5,'Source - Attributes'!$J:$K,2,FALSE)</f>
        <v>1.48</v>
      </c>
      <c r="L522" s="20">
        <f t="shared" si="105"/>
        <v>16824</v>
      </c>
      <c r="M522" s="15">
        <f t="shared" si="106"/>
        <v>789.30000000000007</v>
      </c>
      <c r="N522" s="66" t="str">
        <f t="shared" si="107"/>
        <v>2080</v>
      </c>
      <c r="O522" s="26">
        <f t="shared" si="112"/>
        <v>0.2</v>
      </c>
      <c r="P522" s="30">
        <f t="shared" si="113"/>
        <v>0.8</v>
      </c>
      <c r="Q522" s="20">
        <f t="shared" si="108"/>
        <v>18524.148786094956</v>
      </c>
      <c r="R522" s="15">
        <f t="shared" si="109"/>
        <v>3704.8297572189913</v>
      </c>
      <c r="S522" s="15">
        <f t="shared" si="110"/>
        <v>14819.319028875965</v>
      </c>
      <c r="T522" s="20">
        <f t="shared" si="114"/>
        <v>53.95</v>
      </c>
      <c r="U522" s="15">
        <f t="shared" si="115"/>
        <v>27.79</v>
      </c>
      <c r="V522" s="15">
        <f t="shared" ref="V522:V585" si="117">+T522+U522</f>
        <v>81.740000000000009</v>
      </c>
      <c r="W522" s="13">
        <v>0</v>
      </c>
      <c r="X522" s="27">
        <f t="shared" si="116"/>
        <v>81.740000000000009</v>
      </c>
    </row>
    <row r="523" spans="1:24">
      <c r="A523" t="s">
        <v>2396</v>
      </c>
      <c r="B523" t="s">
        <v>1062</v>
      </c>
      <c r="C523" t="s">
        <v>1063</v>
      </c>
      <c r="D523" s="2" t="str">
        <f t="shared" si="111"/>
        <v>C</v>
      </c>
      <c r="E523" t="s">
        <v>2397</v>
      </c>
      <c r="F523">
        <f>VLOOKUP($B523&amp;F$5,'Source - Attributes'!$J:$K,2,FALSE)</f>
        <v>108345</v>
      </c>
      <c r="G523">
        <f>VLOOKUP($B523&amp;G$5,'Source - Attributes'!$J:$K,2,FALSE)</f>
        <v>108345</v>
      </c>
      <c r="H523">
        <f>VLOOKUP($B523&amp;H$5,'Source - Attributes'!$J:$K,2,FALSE)</f>
        <v>0</v>
      </c>
      <c r="I523">
        <v>0</v>
      </c>
      <c r="J523">
        <f>VLOOKUP($B523&amp;J$5,'Source - Attributes'!$J:$K,2,FALSE)</f>
        <v>179197</v>
      </c>
      <c r="K523">
        <f>VLOOKUP($B523&amp;K$5,'Source - Attributes'!$J:$K,2,FALSE)</f>
        <v>1129.3499999999999</v>
      </c>
      <c r="L523" s="20">
        <f t="shared" si="105"/>
        <v>272912</v>
      </c>
      <c r="M523" s="15">
        <f t="shared" si="106"/>
        <v>1866.33</v>
      </c>
      <c r="N523" s="66" t="str">
        <f t="shared" si="107"/>
        <v>6040</v>
      </c>
      <c r="O523" s="26">
        <f t="shared" si="112"/>
        <v>0.6</v>
      </c>
      <c r="P523" s="30">
        <f t="shared" si="113"/>
        <v>0.4</v>
      </c>
      <c r="Q523" s="20">
        <f t="shared" si="108"/>
        <v>306620.34823774779</v>
      </c>
      <c r="R523" s="15">
        <f t="shared" si="109"/>
        <v>183972.20894264866</v>
      </c>
      <c r="S523" s="15">
        <f t="shared" si="110"/>
        <v>122648.13929509913</v>
      </c>
      <c r="T523" s="20">
        <f t="shared" si="114"/>
        <v>73036.25</v>
      </c>
      <c r="U523" s="15">
        <f t="shared" si="115"/>
        <v>74216.600000000006</v>
      </c>
      <c r="V523" s="15">
        <f t="shared" si="117"/>
        <v>147252.85</v>
      </c>
      <c r="W523" s="13">
        <v>0</v>
      </c>
      <c r="X523" s="27">
        <f t="shared" si="116"/>
        <v>147252.85</v>
      </c>
    </row>
    <row r="524" spans="1:24">
      <c r="A524" t="s">
        <v>2398</v>
      </c>
      <c r="B524" t="s">
        <v>1064</v>
      </c>
      <c r="C524" t="s">
        <v>1063</v>
      </c>
      <c r="D524" s="2" t="str">
        <f t="shared" si="111"/>
        <v>M</v>
      </c>
      <c r="E524" t="s">
        <v>2399</v>
      </c>
      <c r="F524">
        <f>VLOOKUP($B524&amp;F$5,'Source - Attributes'!$J:$K,2,FALSE)</f>
        <v>103453</v>
      </c>
      <c r="G524">
        <f>VLOOKUP($B524&amp;G$5,'Source - Attributes'!$J:$K,2,FALSE)</f>
        <v>103453</v>
      </c>
      <c r="H524">
        <f>VLOOKUP($B524&amp;H$5,'Source - Attributes'!$J:$K,2,FALSE)</f>
        <v>0</v>
      </c>
      <c r="I524">
        <v>0</v>
      </c>
      <c r="J524">
        <f>VLOOKUP($B524&amp;J$5,'Source - Attributes'!$J:$K,2,FALSE)</f>
        <v>0</v>
      </c>
      <c r="K524">
        <f>VLOOKUP($B524&amp;K$5,'Source - Attributes'!$J:$K,2,FALSE)</f>
        <v>489.34</v>
      </c>
      <c r="L524" s="20">
        <f t="shared" si="105"/>
        <v>272912</v>
      </c>
      <c r="M524" s="15">
        <f t="shared" si="106"/>
        <v>1866.33</v>
      </c>
      <c r="N524" s="66" t="str">
        <f t="shared" si="107"/>
        <v>6040</v>
      </c>
      <c r="O524" s="26">
        <f t="shared" si="112"/>
        <v>0.6</v>
      </c>
      <c r="P524" s="30">
        <f t="shared" si="113"/>
        <v>0.4</v>
      </c>
      <c r="Q524" s="20">
        <f t="shared" si="108"/>
        <v>306620.34823774779</v>
      </c>
      <c r="R524" s="15">
        <f t="shared" si="109"/>
        <v>183972.20894264866</v>
      </c>
      <c r="S524" s="15">
        <f t="shared" si="110"/>
        <v>122648.13929509913</v>
      </c>
      <c r="T524" s="20">
        <f t="shared" si="114"/>
        <v>69738.509999999995</v>
      </c>
      <c r="U524" s="15">
        <f t="shared" si="115"/>
        <v>32157.57</v>
      </c>
      <c r="V524" s="15">
        <f t="shared" si="117"/>
        <v>101896.07999999999</v>
      </c>
      <c r="W524" s="13">
        <v>0</v>
      </c>
      <c r="X524" s="27">
        <f t="shared" si="116"/>
        <v>101896.07999999999</v>
      </c>
    </row>
    <row r="525" spans="1:24">
      <c r="A525" t="s">
        <v>2400</v>
      </c>
      <c r="B525" t="s">
        <v>1066</v>
      </c>
      <c r="C525" t="s">
        <v>1063</v>
      </c>
      <c r="D525" s="2" t="str">
        <f t="shared" si="111"/>
        <v>M</v>
      </c>
      <c r="E525" t="s">
        <v>2401</v>
      </c>
      <c r="F525">
        <f>VLOOKUP($B525&amp;F$5,'Source - Attributes'!$J:$K,2,FALSE)</f>
        <v>51063</v>
      </c>
      <c r="G525">
        <f>VLOOKUP($B525&amp;G$5,'Source - Attributes'!$J:$K,2,FALSE)</f>
        <v>51063</v>
      </c>
      <c r="H525">
        <f>VLOOKUP($B525&amp;H$5,'Source - Attributes'!$J:$K,2,FALSE)</f>
        <v>0</v>
      </c>
      <c r="I525">
        <v>0</v>
      </c>
      <c r="J525">
        <f>VLOOKUP($B525&amp;J$5,'Source - Attributes'!$J:$K,2,FALSE)</f>
        <v>0</v>
      </c>
      <c r="K525">
        <f>VLOOKUP($B525&amp;K$5,'Source - Attributes'!$J:$K,2,FALSE)</f>
        <v>189.24</v>
      </c>
      <c r="L525" s="20">
        <f t="shared" si="105"/>
        <v>272912</v>
      </c>
      <c r="M525" s="15">
        <f t="shared" si="106"/>
        <v>1866.33</v>
      </c>
      <c r="N525" s="66" t="str">
        <f t="shared" si="107"/>
        <v>6040</v>
      </c>
      <c r="O525" s="26">
        <f t="shared" si="112"/>
        <v>0.6</v>
      </c>
      <c r="P525" s="30">
        <f t="shared" si="113"/>
        <v>0.4</v>
      </c>
      <c r="Q525" s="20">
        <f t="shared" si="108"/>
        <v>306620.34823774779</v>
      </c>
      <c r="R525" s="15">
        <f t="shared" si="109"/>
        <v>183972.20894264866</v>
      </c>
      <c r="S525" s="15">
        <f t="shared" si="110"/>
        <v>122648.13929509913</v>
      </c>
      <c r="T525" s="20">
        <f t="shared" si="114"/>
        <v>34421.99</v>
      </c>
      <c r="U525" s="15">
        <f t="shared" si="115"/>
        <v>12436.14</v>
      </c>
      <c r="V525" s="15">
        <f t="shared" si="117"/>
        <v>46858.13</v>
      </c>
      <c r="W525" s="13">
        <v>0</v>
      </c>
      <c r="X525" s="27">
        <f t="shared" si="116"/>
        <v>46858.13</v>
      </c>
    </row>
    <row r="526" spans="1:24">
      <c r="A526" t="s">
        <v>2402</v>
      </c>
      <c r="B526" t="s">
        <v>1068</v>
      </c>
      <c r="C526" t="s">
        <v>1063</v>
      </c>
      <c r="D526" s="2" t="str">
        <f t="shared" si="111"/>
        <v>M</v>
      </c>
      <c r="E526" t="s">
        <v>2403</v>
      </c>
      <c r="F526">
        <f>VLOOKUP($B526&amp;F$5,'Source - Attributes'!$J:$K,2,FALSE)</f>
        <v>118</v>
      </c>
      <c r="G526">
        <f>VLOOKUP($B526&amp;G$5,'Source - Attributes'!$J:$K,2,FALSE)</f>
        <v>118</v>
      </c>
      <c r="H526">
        <f>VLOOKUP($B526&amp;H$5,'Source - Attributes'!$J:$K,2,FALSE)</f>
        <v>0</v>
      </c>
      <c r="I526">
        <v>0</v>
      </c>
      <c r="J526">
        <f>VLOOKUP($B526&amp;J$5,'Source - Attributes'!$J:$K,2,FALSE)</f>
        <v>0</v>
      </c>
      <c r="K526">
        <f>VLOOKUP($B526&amp;K$5,'Source - Attributes'!$J:$K,2,FALSE)</f>
        <v>1.59</v>
      </c>
      <c r="L526" s="20">
        <f t="shared" si="105"/>
        <v>272912</v>
      </c>
      <c r="M526" s="15">
        <f t="shared" si="106"/>
        <v>1866.33</v>
      </c>
      <c r="N526" s="66" t="str">
        <f t="shared" si="107"/>
        <v>6040</v>
      </c>
      <c r="O526" s="26">
        <f t="shared" si="112"/>
        <v>0.6</v>
      </c>
      <c r="P526" s="30">
        <f t="shared" si="113"/>
        <v>0.4</v>
      </c>
      <c r="Q526" s="20">
        <f t="shared" si="108"/>
        <v>306620.34823774779</v>
      </c>
      <c r="R526" s="15">
        <f t="shared" si="109"/>
        <v>183972.20894264866</v>
      </c>
      <c r="S526" s="15">
        <f t="shared" si="110"/>
        <v>122648.13929509913</v>
      </c>
      <c r="T526" s="20">
        <f t="shared" si="114"/>
        <v>79.540000000000006</v>
      </c>
      <c r="U526" s="15">
        <f t="shared" si="115"/>
        <v>104.49</v>
      </c>
      <c r="V526" s="15">
        <f t="shared" si="117"/>
        <v>184.03</v>
      </c>
      <c r="W526" s="13">
        <v>0</v>
      </c>
      <c r="X526" s="27">
        <f t="shared" si="116"/>
        <v>184.03</v>
      </c>
    </row>
    <row r="527" spans="1:24">
      <c r="A527" t="s">
        <v>2404</v>
      </c>
      <c r="B527" t="s">
        <v>1070</v>
      </c>
      <c r="C527" t="s">
        <v>1063</v>
      </c>
      <c r="D527" s="2" t="str">
        <f t="shared" si="111"/>
        <v>M</v>
      </c>
      <c r="E527" t="s">
        <v>2405</v>
      </c>
      <c r="F527">
        <f>VLOOKUP($B527&amp;F$5,'Source - Attributes'!$J:$K,2,FALSE)</f>
        <v>879</v>
      </c>
      <c r="G527">
        <f>VLOOKUP($B527&amp;G$5,'Source - Attributes'!$J:$K,2,FALSE)</f>
        <v>879</v>
      </c>
      <c r="H527">
        <f>VLOOKUP($B527&amp;H$5,'Source - Attributes'!$J:$K,2,FALSE)</f>
        <v>0</v>
      </c>
      <c r="I527">
        <v>0</v>
      </c>
      <c r="J527">
        <f>VLOOKUP($B527&amp;J$5,'Source - Attributes'!$J:$K,2,FALSE)</f>
        <v>0</v>
      </c>
      <c r="K527">
        <f>VLOOKUP($B527&amp;K$5,'Source - Attributes'!$J:$K,2,FALSE)</f>
        <v>6.89</v>
      </c>
      <c r="L527" s="20">
        <f t="shared" si="105"/>
        <v>272912</v>
      </c>
      <c r="M527" s="15">
        <f t="shared" si="106"/>
        <v>1866.33</v>
      </c>
      <c r="N527" s="66" t="str">
        <f t="shared" si="107"/>
        <v>6040</v>
      </c>
      <c r="O527" s="26">
        <f t="shared" si="112"/>
        <v>0.6</v>
      </c>
      <c r="P527" s="30">
        <f t="shared" si="113"/>
        <v>0.4</v>
      </c>
      <c r="Q527" s="20">
        <f t="shared" si="108"/>
        <v>306620.34823774779</v>
      </c>
      <c r="R527" s="15">
        <f t="shared" si="109"/>
        <v>183972.20894264866</v>
      </c>
      <c r="S527" s="15">
        <f t="shared" si="110"/>
        <v>122648.13929509913</v>
      </c>
      <c r="T527" s="20">
        <f t="shared" si="114"/>
        <v>592.54</v>
      </c>
      <c r="U527" s="15">
        <f t="shared" si="115"/>
        <v>452.78</v>
      </c>
      <c r="V527" s="15">
        <f t="shared" si="117"/>
        <v>1045.32</v>
      </c>
      <c r="W527" s="13">
        <v>0</v>
      </c>
      <c r="X527" s="27">
        <f t="shared" si="116"/>
        <v>1045.32</v>
      </c>
    </row>
    <row r="528" spans="1:24">
      <c r="A528" t="s">
        <v>2406</v>
      </c>
      <c r="B528" t="s">
        <v>1072</v>
      </c>
      <c r="C528" t="s">
        <v>1063</v>
      </c>
      <c r="D528" s="2" t="str">
        <f t="shared" si="111"/>
        <v>M</v>
      </c>
      <c r="E528" t="s">
        <v>2407</v>
      </c>
      <c r="F528">
        <f>VLOOKUP($B528&amp;F$5,'Source - Attributes'!$J:$K,2,FALSE)</f>
        <v>1891</v>
      </c>
      <c r="G528">
        <f>VLOOKUP($B528&amp;G$5,'Source - Attributes'!$J:$K,2,FALSE)</f>
        <v>1891</v>
      </c>
      <c r="H528">
        <f>VLOOKUP($B528&amp;H$5,'Source - Attributes'!$J:$K,2,FALSE)</f>
        <v>0</v>
      </c>
      <c r="I528">
        <v>0</v>
      </c>
      <c r="J528">
        <f>VLOOKUP($B528&amp;J$5,'Source - Attributes'!$J:$K,2,FALSE)</f>
        <v>0</v>
      </c>
      <c r="K528">
        <f>VLOOKUP($B528&amp;K$5,'Source - Attributes'!$J:$K,2,FALSE)</f>
        <v>8.23</v>
      </c>
      <c r="L528" s="20">
        <f t="shared" si="105"/>
        <v>272912</v>
      </c>
      <c r="M528" s="15">
        <f t="shared" si="106"/>
        <v>1866.33</v>
      </c>
      <c r="N528" s="66" t="str">
        <f t="shared" si="107"/>
        <v>6040</v>
      </c>
      <c r="O528" s="26">
        <f t="shared" si="112"/>
        <v>0.6</v>
      </c>
      <c r="P528" s="30">
        <f t="shared" si="113"/>
        <v>0.4</v>
      </c>
      <c r="Q528" s="20">
        <f t="shared" si="108"/>
        <v>306620.34823774779</v>
      </c>
      <c r="R528" s="15">
        <f t="shared" si="109"/>
        <v>183972.20894264866</v>
      </c>
      <c r="S528" s="15">
        <f t="shared" si="110"/>
        <v>122648.13929509913</v>
      </c>
      <c r="T528" s="20">
        <f t="shared" si="114"/>
        <v>1274.74</v>
      </c>
      <c r="U528" s="15">
        <f t="shared" si="115"/>
        <v>540.84</v>
      </c>
      <c r="V528" s="15">
        <f t="shared" si="117"/>
        <v>1815.58</v>
      </c>
      <c r="W528" s="13">
        <v>0</v>
      </c>
      <c r="X528" s="27">
        <f t="shared" si="116"/>
        <v>1815.58</v>
      </c>
    </row>
    <row r="529" spans="1:24">
      <c r="A529" t="s">
        <v>2408</v>
      </c>
      <c r="B529" t="s">
        <v>1074</v>
      </c>
      <c r="C529" t="s">
        <v>1063</v>
      </c>
      <c r="D529" s="2" t="str">
        <f t="shared" si="111"/>
        <v>M</v>
      </c>
      <c r="E529" t="s">
        <v>2409</v>
      </c>
      <c r="F529">
        <f>VLOOKUP($B529&amp;F$5,'Source - Attributes'!$J:$K,2,FALSE)</f>
        <v>1623</v>
      </c>
      <c r="G529">
        <f>VLOOKUP($B529&amp;G$5,'Source - Attributes'!$J:$K,2,FALSE)</f>
        <v>1623</v>
      </c>
      <c r="H529">
        <f>VLOOKUP($B529&amp;H$5,'Source - Attributes'!$J:$K,2,FALSE)</f>
        <v>0</v>
      </c>
      <c r="I529">
        <v>0</v>
      </c>
      <c r="J529">
        <f>VLOOKUP($B529&amp;J$5,'Source - Attributes'!$J:$K,2,FALSE)</f>
        <v>0</v>
      </c>
      <c r="K529">
        <f>VLOOKUP($B529&amp;K$5,'Source - Attributes'!$J:$K,2,FALSE)</f>
        <v>8.9499999999999993</v>
      </c>
      <c r="L529" s="20">
        <f t="shared" si="105"/>
        <v>272912</v>
      </c>
      <c r="M529" s="15">
        <f t="shared" si="106"/>
        <v>1866.33</v>
      </c>
      <c r="N529" s="66" t="str">
        <f t="shared" si="107"/>
        <v>6040</v>
      </c>
      <c r="O529" s="26">
        <f t="shared" si="112"/>
        <v>0.6</v>
      </c>
      <c r="P529" s="30">
        <f t="shared" si="113"/>
        <v>0.4</v>
      </c>
      <c r="Q529" s="20">
        <f t="shared" si="108"/>
        <v>306620.34823774779</v>
      </c>
      <c r="R529" s="15">
        <f t="shared" si="109"/>
        <v>183972.20894264866</v>
      </c>
      <c r="S529" s="15">
        <f t="shared" si="110"/>
        <v>122648.13929509913</v>
      </c>
      <c r="T529" s="20">
        <f t="shared" si="114"/>
        <v>1094.08</v>
      </c>
      <c r="U529" s="15">
        <f t="shared" si="115"/>
        <v>588.16</v>
      </c>
      <c r="V529" s="15">
        <f t="shared" si="117"/>
        <v>1682.2399999999998</v>
      </c>
      <c r="W529" s="13">
        <v>0</v>
      </c>
      <c r="X529" s="27">
        <f t="shared" si="116"/>
        <v>1682.2399999999998</v>
      </c>
    </row>
    <row r="530" spans="1:24">
      <c r="A530" t="s">
        <v>2410</v>
      </c>
      <c r="B530" t="s">
        <v>1076</v>
      </c>
      <c r="C530" t="s">
        <v>1063</v>
      </c>
      <c r="D530" s="2" t="str">
        <f t="shared" si="111"/>
        <v>M</v>
      </c>
      <c r="E530" t="s">
        <v>2411</v>
      </c>
      <c r="F530">
        <f>VLOOKUP($B530&amp;F$5,'Source - Attributes'!$J:$K,2,FALSE)</f>
        <v>2590</v>
      </c>
      <c r="G530">
        <f>VLOOKUP($B530&amp;G$5,'Source - Attributes'!$J:$K,2,FALSE)</f>
        <v>2590</v>
      </c>
      <c r="H530">
        <f>VLOOKUP($B530&amp;H$5,'Source - Attributes'!$J:$K,2,FALSE)</f>
        <v>0</v>
      </c>
      <c r="I530">
        <v>0</v>
      </c>
      <c r="J530">
        <f>VLOOKUP($B530&amp;J$5,'Source - Attributes'!$J:$K,2,FALSE)</f>
        <v>0</v>
      </c>
      <c r="K530">
        <f>VLOOKUP($B530&amp;K$5,'Source - Attributes'!$J:$K,2,FALSE)</f>
        <v>14.7</v>
      </c>
      <c r="L530" s="20">
        <f t="shared" si="105"/>
        <v>272912</v>
      </c>
      <c r="M530" s="15">
        <f t="shared" si="106"/>
        <v>1866.33</v>
      </c>
      <c r="N530" s="66" t="str">
        <f t="shared" si="107"/>
        <v>6040</v>
      </c>
      <c r="O530" s="26">
        <f t="shared" si="112"/>
        <v>0.6</v>
      </c>
      <c r="P530" s="30">
        <f t="shared" si="113"/>
        <v>0.4</v>
      </c>
      <c r="Q530" s="20">
        <f t="shared" si="108"/>
        <v>306620.34823774779</v>
      </c>
      <c r="R530" s="15">
        <f t="shared" si="109"/>
        <v>183972.20894264866</v>
      </c>
      <c r="S530" s="15">
        <f t="shared" si="110"/>
        <v>122648.13929509913</v>
      </c>
      <c r="T530" s="20">
        <f t="shared" si="114"/>
        <v>1745.94</v>
      </c>
      <c r="U530" s="15">
        <f t="shared" si="115"/>
        <v>966.03</v>
      </c>
      <c r="V530" s="15">
        <f t="shared" si="117"/>
        <v>2711.9700000000003</v>
      </c>
      <c r="W530" s="13">
        <v>0</v>
      </c>
      <c r="X530" s="27">
        <f t="shared" si="116"/>
        <v>2711.9700000000003</v>
      </c>
    </row>
    <row r="531" spans="1:24">
      <c r="A531" t="s">
        <v>2412</v>
      </c>
      <c r="B531" t="s">
        <v>1078</v>
      </c>
      <c r="C531" t="s">
        <v>1063</v>
      </c>
      <c r="D531" s="2" t="str">
        <f t="shared" si="111"/>
        <v>M</v>
      </c>
      <c r="E531" t="s">
        <v>2413</v>
      </c>
      <c r="F531">
        <f>VLOOKUP($B531&amp;F$5,'Source - Attributes'!$J:$K,2,FALSE)</f>
        <v>854</v>
      </c>
      <c r="G531">
        <f>VLOOKUP($B531&amp;G$5,'Source - Attributes'!$J:$K,2,FALSE)</f>
        <v>854</v>
      </c>
      <c r="H531">
        <f>VLOOKUP($B531&amp;H$5,'Source - Attributes'!$J:$K,2,FALSE)</f>
        <v>0</v>
      </c>
      <c r="I531">
        <v>0</v>
      </c>
      <c r="J531">
        <f>VLOOKUP($B531&amp;J$5,'Source - Attributes'!$J:$K,2,FALSE)</f>
        <v>0</v>
      </c>
      <c r="K531">
        <f>VLOOKUP($B531&amp;K$5,'Source - Attributes'!$J:$K,2,FALSE)</f>
        <v>4.22</v>
      </c>
      <c r="L531" s="20">
        <f t="shared" si="105"/>
        <v>272912</v>
      </c>
      <c r="M531" s="15">
        <f t="shared" si="106"/>
        <v>1866.33</v>
      </c>
      <c r="N531" s="66" t="str">
        <f t="shared" si="107"/>
        <v>6040</v>
      </c>
      <c r="O531" s="26">
        <f t="shared" si="112"/>
        <v>0.6</v>
      </c>
      <c r="P531" s="30">
        <f t="shared" si="113"/>
        <v>0.4</v>
      </c>
      <c r="Q531" s="20">
        <f t="shared" si="108"/>
        <v>306620.34823774779</v>
      </c>
      <c r="R531" s="15">
        <f t="shared" si="109"/>
        <v>183972.20894264866</v>
      </c>
      <c r="S531" s="15">
        <f t="shared" si="110"/>
        <v>122648.13929509913</v>
      </c>
      <c r="T531" s="20">
        <f t="shared" si="114"/>
        <v>575.69000000000005</v>
      </c>
      <c r="U531" s="15">
        <f t="shared" si="115"/>
        <v>277.32</v>
      </c>
      <c r="V531" s="15">
        <f t="shared" si="117"/>
        <v>853.01</v>
      </c>
      <c r="W531" s="13">
        <v>0</v>
      </c>
      <c r="X531" s="27">
        <f t="shared" si="116"/>
        <v>853.01</v>
      </c>
    </row>
    <row r="532" spans="1:24">
      <c r="A532" t="s">
        <v>2414</v>
      </c>
      <c r="B532" t="s">
        <v>1080</v>
      </c>
      <c r="C532" t="s">
        <v>1063</v>
      </c>
      <c r="D532" s="2" t="str">
        <f t="shared" si="111"/>
        <v>M</v>
      </c>
      <c r="E532" t="s">
        <v>2415</v>
      </c>
      <c r="F532">
        <f>VLOOKUP($B532&amp;F$5,'Source - Attributes'!$J:$K,2,FALSE)</f>
        <v>2096</v>
      </c>
      <c r="G532">
        <f>VLOOKUP($B532&amp;G$5,'Source - Attributes'!$J:$K,2,FALSE)</f>
        <v>2096</v>
      </c>
      <c r="H532">
        <f>VLOOKUP($B532&amp;H$5,'Source - Attributes'!$J:$K,2,FALSE)</f>
        <v>0</v>
      </c>
      <c r="I532">
        <v>0</v>
      </c>
      <c r="J532">
        <f>VLOOKUP($B532&amp;J$5,'Source - Attributes'!$J:$K,2,FALSE)</f>
        <v>0</v>
      </c>
      <c r="K532">
        <f>VLOOKUP($B532&amp;K$5,'Source - Attributes'!$J:$K,2,FALSE)</f>
        <v>13.82</v>
      </c>
      <c r="L532" s="20">
        <f t="shared" si="105"/>
        <v>272912</v>
      </c>
      <c r="M532" s="15">
        <f t="shared" si="106"/>
        <v>1866.33</v>
      </c>
      <c r="N532" s="66" t="str">
        <f t="shared" si="107"/>
        <v>6040</v>
      </c>
      <c r="O532" s="26">
        <f t="shared" si="112"/>
        <v>0.6</v>
      </c>
      <c r="P532" s="30">
        <f t="shared" si="113"/>
        <v>0.4</v>
      </c>
      <c r="Q532" s="20">
        <f t="shared" si="108"/>
        <v>306620.34823774779</v>
      </c>
      <c r="R532" s="15">
        <f t="shared" si="109"/>
        <v>183972.20894264866</v>
      </c>
      <c r="S532" s="15">
        <f t="shared" si="110"/>
        <v>122648.13929509913</v>
      </c>
      <c r="T532" s="20">
        <f t="shared" si="114"/>
        <v>1412.93</v>
      </c>
      <c r="U532" s="15">
        <f t="shared" si="115"/>
        <v>908.2</v>
      </c>
      <c r="V532" s="15">
        <f t="shared" si="117"/>
        <v>2321.13</v>
      </c>
      <c r="W532" s="13">
        <v>0</v>
      </c>
      <c r="X532" s="27">
        <f t="shared" si="116"/>
        <v>2321.13</v>
      </c>
    </row>
    <row r="533" spans="1:24">
      <c r="A533" t="s">
        <v>2416</v>
      </c>
      <c r="B533" t="s">
        <v>1082</v>
      </c>
      <c r="C533" t="s">
        <v>1083</v>
      </c>
      <c r="D533" s="2" t="str">
        <f t="shared" si="111"/>
        <v>C</v>
      </c>
      <c r="E533" t="s">
        <v>2417</v>
      </c>
      <c r="F533">
        <f>VLOOKUP($B533&amp;F$5,'Source - Attributes'!$J:$K,2,FALSE)</f>
        <v>12975</v>
      </c>
      <c r="G533">
        <f>VLOOKUP($B533&amp;G$5,'Source - Attributes'!$J:$K,2,FALSE)</f>
        <v>12975</v>
      </c>
      <c r="H533">
        <f>VLOOKUP($B533&amp;H$5,'Source - Attributes'!$J:$K,2,FALSE)</f>
        <v>0</v>
      </c>
      <c r="I533">
        <v>0</v>
      </c>
      <c r="J533">
        <f>VLOOKUP($B533&amp;J$5,'Source - Attributes'!$J:$K,2,FALSE)</f>
        <v>16303</v>
      </c>
      <c r="K533">
        <f>VLOOKUP($B533&amp;K$5,'Source - Attributes'!$J:$K,2,FALSE)</f>
        <v>309.64999999999998</v>
      </c>
      <c r="L533" s="20">
        <f t="shared" si="105"/>
        <v>24384</v>
      </c>
      <c r="M533" s="15">
        <f t="shared" si="106"/>
        <v>374.92999999999995</v>
      </c>
      <c r="N533" s="66" t="str">
        <f t="shared" si="107"/>
        <v>2080</v>
      </c>
      <c r="O533" s="26">
        <f t="shared" si="112"/>
        <v>0.2</v>
      </c>
      <c r="P533" s="30">
        <f t="shared" si="113"/>
        <v>0.8</v>
      </c>
      <c r="Q533" s="20">
        <f t="shared" si="108"/>
        <v>27895.732279669879</v>
      </c>
      <c r="R533" s="15">
        <f t="shared" si="109"/>
        <v>5579.1464559339765</v>
      </c>
      <c r="S533" s="15">
        <f t="shared" si="110"/>
        <v>22316.585823735906</v>
      </c>
      <c r="T533" s="20">
        <f t="shared" si="114"/>
        <v>2968.73</v>
      </c>
      <c r="U533" s="15">
        <f t="shared" si="115"/>
        <v>18430.990000000002</v>
      </c>
      <c r="V533" s="15">
        <f t="shared" si="117"/>
        <v>21399.72</v>
      </c>
      <c r="W533" s="13">
        <v>0</v>
      </c>
      <c r="X533" s="27">
        <f t="shared" si="116"/>
        <v>21399.72</v>
      </c>
    </row>
    <row r="534" spans="1:24">
      <c r="A534" t="s">
        <v>2418</v>
      </c>
      <c r="B534" t="s">
        <v>1084</v>
      </c>
      <c r="C534" t="s">
        <v>1083</v>
      </c>
      <c r="D534" s="2" t="str">
        <f t="shared" si="111"/>
        <v>M</v>
      </c>
      <c r="E534" t="s">
        <v>2419</v>
      </c>
      <c r="F534">
        <f>VLOOKUP($B534&amp;F$5,'Source - Attributes'!$J:$K,2,FALSE)</f>
        <v>7345</v>
      </c>
      <c r="G534">
        <f>VLOOKUP($B534&amp;G$5,'Source - Attributes'!$J:$K,2,FALSE)</f>
        <v>7345</v>
      </c>
      <c r="H534">
        <f>VLOOKUP($B534&amp;H$5,'Source - Attributes'!$J:$K,2,FALSE)</f>
        <v>0</v>
      </c>
      <c r="I534">
        <v>0</v>
      </c>
      <c r="J534">
        <f>VLOOKUP($B534&amp;J$5,'Source - Attributes'!$J:$K,2,FALSE)</f>
        <v>0</v>
      </c>
      <c r="K534">
        <f>VLOOKUP($B534&amp;K$5,'Source - Attributes'!$J:$K,2,FALSE)</f>
        <v>39.51</v>
      </c>
      <c r="L534" s="20">
        <f t="shared" si="105"/>
        <v>24384</v>
      </c>
      <c r="M534" s="15">
        <f t="shared" si="106"/>
        <v>374.92999999999995</v>
      </c>
      <c r="N534" s="66" t="str">
        <f t="shared" si="107"/>
        <v>2080</v>
      </c>
      <c r="O534" s="26">
        <f t="shared" si="112"/>
        <v>0.2</v>
      </c>
      <c r="P534" s="30">
        <f t="shared" si="113"/>
        <v>0.8</v>
      </c>
      <c r="Q534" s="20">
        <f t="shared" si="108"/>
        <v>27895.732279669879</v>
      </c>
      <c r="R534" s="15">
        <f t="shared" si="109"/>
        <v>5579.1464559339765</v>
      </c>
      <c r="S534" s="15">
        <f t="shared" si="110"/>
        <v>22316.585823735906</v>
      </c>
      <c r="T534" s="20">
        <f t="shared" si="114"/>
        <v>1680.56</v>
      </c>
      <c r="U534" s="15">
        <f t="shared" si="115"/>
        <v>2351.71</v>
      </c>
      <c r="V534" s="15">
        <f t="shared" si="117"/>
        <v>4032.27</v>
      </c>
      <c r="W534" s="13">
        <v>0</v>
      </c>
      <c r="X534" s="27">
        <f t="shared" si="116"/>
        <v>4032.27</v>
      </c>
    </row>
    <row r="535" spans="1:24">
      <c r="A535" t="s">
        <v>2420</v>
      </c>
      <c r="B535" t="s">
        <v>1086</v>
      </c>
      <c r="C535" t="s">
        <v>1083</v>
      </c>
      <c r="D535" s="2" t="str">
        <f t="shared" si="111"/>
        <v>M</v>
      </c>
      <c r="E535" t="s">
        <v>2421</v>
      </c>
      <c r="F535">
        <f>VLOOKUP($B535&amp;F$5,'Source - Attributes'!$J:$K,2,FALSE)</f>
        <v>4064</v>
      </c>
      <c r="G535">
        <f>VLOOKUP($B535&amp;G$5,'Source - Attributes'!$J:$K,2,FALSE)</f>
        <v>4064</v>
      </c>
      <c r="H535">
        <f>VLOOKUP($B535&amp;H$5,'Source - Attributes'!$J:$K,2,FALSE)</f>
        <v>0</v>
      </c>
      <c r="I535">
        <v>0</v>
      </c>
      <c r="J535">
        <f>VLOOKUP($B535&amp;J$5,'Source - Attributes'!$J:$K,2,FALSE)</f>
        <v>0</v>
      </c>
      <c r="K535">
        <f>VLOOKUP($B535&amp;K$5,'Source - Attributes'!$J:$K,2,FALSE)</f>
        <v>25.77</v>
      </c>
      <c r="L535" s="20">
        <f t="shared" si="105"/>
        <v>24384</v>
      </c>
      <c r="M535" s="15">
        <f t="shared" si="106"/>
        <v>374.92999999999995</v>
      </c>
      <c r="N535" s="66" t="str">
        <f t="shared" si="107"/>
        <v>2080</v>
      </c>
      <c r="O535" s="26">
        <f t="shared" si="112"/>
        <v>0.2</v>
      </c>
      <c r="P535" s="30">
        <f t="shared" si="113"/>
        <v>0.8</v>
      </c>
      <c r="Q535" s="20">
        <f t="shared" si="108"/>
        <v>27895.732279669879</v>
      </c>
      <c r="R535" s="15">
        <f t="shared" si="109"/>
        <v>5579.1464559339765</v>
      </c>
      <c r="S535" s="15">
        <f t="shared" si="110"/>
        <v>22316.585823735906</v>
      </c>
      <c r="T535" s="20">
        <f t="shared" si="114"/>
        <v>929.86</v>
      </c>
      <c r="U535" s="15">
        <f t="shared" si="115"/>
        <v>1533.88</v>
      </c>
      <c r="V535" s="15">
        <f t="shared" si="117"/>
        <v>2463.7400000000002</v>
      </c>
      <c r="W535" s="13">
        <v>0</v>
      </c>
      <c r="X535" s="27">
        <f t="shared" si="116"/>
        <v>2463.7400000000002</v>
      </c>
    </row>
    <row r="536" spans="1:24">
      <c r="A536" t="s">
        <v>2422</v>
      </c>
      <c r="B536" t="s">
        <v>1088</v>
      </c>
      <c r="C536" t="s">
        <v>1089</v>
      </c>
      <c r="D536" s="2" t="str">
        <f t="shared" si="111"/>
        <v>C</v>
      </c>
      <c r="E536" t="s">
        <v>2423</v>
      </c>
      <c r="F536">
        <f>VLOOKUP($B536&amp;F$5,'Source - Attributes'!$J:$K,2,FALSE)</f>
        <v>22679</v>
      </c>
      <c r="G536">
        <f>VLOOKUP($B536&amp;G$5,'Source - Attributes'!$J:$K,2,FALSE)</f>
        <v>22679</v>
      </c>
      <c r="H536">
        <f>VLOOKUP($B536&amp;H$5,'Source - Attributes'!$J:$K,2,FALSE)</f>
        <v>0</v>
      </c>
      <c r="I536">
        <v>0</v>
      </c>
      <c r="J536">
        <f>VLOOKUP($B536&amp;J$5,'Source - Attributes'!$J:$K,2,FALSE)</f>
        <v>31480</v>
      </c>
      <c r="K536">
        <f>VLOOKUP($B536&amp;K$5,'Source - Attributes'!$J:$K,2,FALSE)</f>
        <v>830.45</v>
      </c>
      <c r="L536" s="20">
        <f t="shared" si="105"/>
        <v>44493</v>
      </c>
      <c r="M536" s="15">
        <f t="shared" si="106"/>
        <v>951.93999999999994</v>
      </c>
      <c r="N536" s="66" t="str">
        <f t="shared" si="107"/>
        <v>2080</v>
      </c>
      <c r="O536" s="26">
        <f t="shared" si="112"/>
        <v>0.2</v>
      </c>
      <c r="P536" s="30">
        <f t="shared" si="113"/>
        <v>0.8</v>
      </c>
      <c r="Q536" s="20">
        <f t="shared" si="108"/>
        <v>53864.788821935086</v>
      </c>
      <c r="R536" s="15">
        <f t="shared" si="109"/>
        <v>10772.957764387018</v>
      </c>
      <c r="S536" s="15">
        <f t="shared" si="110"/>
        <v>43091.831057548072</v>
      </c>
      <c r="T536" s="20">
        <f t="shared" si="114"/>
        <v>5491.2</v>
      </c>
      <c r="U536" s="15">
        <f t="shared" si="115"/>
        <v>37592.300000000003</v>
      </c>
      <c r="V536" s="15">
        <f t="shared" si="117"/>
        <v>43083.5</v>
      </c>
      <c r="W536" s="13">
        <v>0</v>
      </c>
      <c r="X536" s="27">
        <f t="shared" si="116"/>
        <v>43083.5</v>
      </c>
    </row>
    <row r="537" spans="1:24">
      <c r="A537" t="s">
        <v>2424</v>
      </c>
      <c r="B537" t="s">
        <v>1090</v>
      </c>
      <c r="C537" t="s">
        <v>1089</v>
      </c>
      <c r="D537" s="2" t="str">
        <f t="shared" si="111"/>
        <v>M</v>
      </c>
      <c r="E537" t="s">
        <v>2425</v>
      </c>
      <c r="F537">
        <f>VLOOKUP($B537&amp;F$5,'Source - Attributes'!$J:$K,2,FALSE)</f>
        <v>20067</v>
      </c>
      <c r="G537">
        <f>VLOOKUP($B537&amp;G$5,'Source - Attributes'!$J:$K,2,FALSE)</f>
        <v>20067</v>
      </c>
      <c r="H537">
        <f>VLOOKUP($B537&amp;H$5,'Source - Attributes'!$J:$K,2,FALSE)</f>
        <v>0</v>
      </c>
      <c r="I537">
        <v>0</v>
      </c>
      <c r="J537">
        <f>VLOOKUP($B537&amp;J$5,'Source - Attributes'!$J:$K,2,FALSE)</f>
        <v>0</v>
      </c>
      <c r="K537">
        <f>VLOOKUP($B537&amp;K$5,'Source - Attributes'!$J:$K,2,FALSE)</f>
        <v>101.91</v>
      </c>
      <c r="L537" s="20">
        <f t="shared" si="105"/>
        <v>44493</v>
      </c>
      <c r="M537" s="15">
        <f t="shared" si="106"/>
        <v>951.93999999999994</v>
      </c>
      <c r="N537" s="66" t="str">
        <f t="shared" si="107"/>
        <v>2080</v>
      </c>
      <c r="O537" s="26">
        <f t="shared" si="112"/>
        <v>0.2</v>
      </c>
      <c r="P537" s="30">
        <f t="shared" si="113"/>
        <v>0.8</v>
      </c>
      <c r="Q537" s="20">
        <f t="shared" si="108"/>
        <v>53864.788821935086</v>
      </c>
      <c r="R537" s="15">
        <f t="shared" si="109"/>
        <v>10772.957764387018</v>
      </c>
      <c r="S537" s="15">
        <f t="shared" si="110"/>
        <v>43091.831057548072</v>
      </c>
      <c r="T537" s="20">
        <f t="shared" si="114"/>
        <v>4858.76</v>
      </c>
      <c r="U537" s="15">
        <f t="shared" si="115"/>
        <v>4613.2</v>
      </c>
      <c r="V537" s="15">
        <f t="shared" si="117"/>
        <v>9471.9599999999991</v>
      </c>
      <c r="W537" s="13">
        <v>0</v>
      </c>
      <c r="X537" s="27">
        <f t="shared" si="116"/>
        <v>9471.9599999999991</v>
      </c>
    </row>
    <row r="538" spans="1:24">
      <c r="A538" t="s">
        <v>2426</v>
      </c>
      <c r="B538" t="s">
        <v>1092</v>
      </c>
      <c r="C538" t="s">
        <v>1089</v>
      </c>
      <c r="D538" s="2" t="str">
        <f t="shared" si="111"/>
        <v>M</v>
      </c>
      <c r="E538" t="s">
        <v>2427</v>
      </c>
      <c r="F538">
        <f>VLOOKUP($B538&amp;F$5,'Source - Attributes'!$J:$K,2,FALSE)</f>
        <v>1205</v>
      </c>
      <c r="G538">
        <f>VLOOKUP($B538&amp;G$5,'Source - Attributes'!$J:$K,2,FALSE)</f>
        <v>1205</v>
      </c>
      <c r="H538">
        <f>VLOOKUP($B538&amp;H$5,'Source - Attributes'!$J:$K,2,FALSE)</f>
        <v>0</v>
      </c>
      <c r="I538">
        <v>0</v>
      </c>
      <c r="J538">
        <f>VLOOKUP($B538&amp;J$5,'Source - Attributes'!$J:$K,2,FALSE)</f>
        <v>0</v>
      </c>
      <c r="K538">
        <f>VLOOKUP($B538&amp;K$5,'Source - Attributes'!$J:$K,2,FALSE)</f>
        <v>12.41</v>
      </c>
      <c r="L538" s="20">
        <f t="shared" si="105"/>
        <v>44493</v>
      </c>
      <c r="M538" s="15">
        <f t="shared" si="106"/>
        <v>951.93999999999994</v>
      </c>
      <c r="N538" s="66" t="str">
        <f t="shared" si="107"/>
        <v>2080</v>
      </c>
      <c r="O538" s="26">
        <f t="shared" si="112"/>
        <v>0.2</v>
      </c>
      <c r="P538" s="30">
        <f t="shared" si="113"/>
        <v>0.8</v>
      </c>
      <c r="Q538" s="20">
        <f t="shared" si="108"/>
        <v>53864.788821935086</v>
      </c>
      <c r="R538" s="15">
        <f t="shared" si="109"/>
        <v>10772.957764387018</v>
      </c>
      <c r="S538" s="15">
        <f t="shared" si="110"/>
        <v>43091.831057548072</v>
      </c>
      <c r="T538" s="20">
        <f t="shared" si="114"/>
        <v>291.76</v>
      </c>
      <c r="U538" s="15">
        <f t="shared" si="115"/>
        <v>561.77</v>
      </c>
      <c r="V538" s="15">
        <f t="shared" si="117"/>
        <v>853.53</v>
      </c>
      <c r="W538" s="13">
        <v>0</v>
      </c>
      <c r="X538" s="27">
        <f t="shared" si="116"/>
        <v>853.53</v>
      </c>
    </row>
    <row r="539" spans="1:24">
      <c r="A539" t="s">
        <v>2428</v>
      </c>
      <c r="B539" t="s">
        <v>1094</v>
      </c>
      <c r="C539" t="s">
        <v>1089</v>
      </c>
      <c r="D539" s="2" t="str">
        <f t="shared" si="111"/>
        <v>M</v>
      </c>
      <c r="E539" t="s">
        <v>2429</v>
      </c>
      <c r="F539">
        <f>VLOOKUP($B539&amp;F$5,'Source - Attributes'!$J:$K,2,FALSE)</f>
        <v>542</v>
      </c>
      <c r="G539">
        <f>VLOOKUP($B539&amp;G$5,'Source - Attributes'!$J:$K,2,FALSE)</f>
        <v>542</v>
      </c>
      <c r="H539">
        <f>VLOOKUP($B539&amp;H$5,'Source - Attributes'!$J:$K,2,FALSE)</f>
        <v>0</v>
      </c>
      <c r="I539">
        <v>0</v>
      </c>
      <c r="J539">
        <f>VLOOKUP($B539&amp;J$5,'Source - Attributes'!$J:$K,2,FALSE)</f>
        <v>0</v>
      </c>
      <c r="K539">
        <f>VLOOKUP($B539&amp;K$5,'Source - Attributes'!$J:$K,2,FALSE)</f>
        <v>7.17</v>
      </c>
      <c r="L539" s="20">
        <f t="shared" si="105"/>
        <v>44493</v>
      </c>
      <c r="M539" s="15">
        <f t="shared" si="106"/>
        <v>951.93999999999994</v>
      </c>
      <c r="N539" s="66" t="str">
        <f t="shared" si="107"/>
        <v>2080</v>
      </c>
      <c r="O539" s="26">
        <f t="shared" si="112"/>
        <v>0.2</v>
      </c>
      <c r="P539" s="30">
        <f t="shared" si="113"/>
        <v>0.8</v>
      </c>
      <c r="Q539" s="20">
        <f t="shared" si="108"/>
        <v>53864.788821935086</v>
      </c>
      <c r="R539" s="15">
        <f t="shared" si="109"/>
        <v>10772.957764387018</v>
      </c>
      <c r="S539" s="15">
        <f t="shared" si="110"/>
        <v>43091.831057548072</v>
      </c>
      <c r="T539" s="20">
        <f t="shared" si="114"/>
        <v>131.22999999999999</v>
      </c>
      <c r="U539" s="15">
        <f t="shared" si="115"/>
        <v>324.57</v>
      </c>
      <c r="V539" s="15">
        <f t="shared" si="117"/>
        <v>455.79999999999995</v>
      </c>
      <c r="W539" s="13">
        <v>0</v>
      </c>
      <c r="X539" s="27">
        <f t="shared" si="116"/>
        <v>455.79999999999995</v>
      </c>
    </row>
    <row r="540" spans="1:24">
      <c r="A540" t="s">
        <v>2430</v>
      </c>
      <c r="B540" t="s">
        <v>1096</v>
      </c>
      <c r="C540" t="s">
        <v>1097</v>
      </c>
      <c r="D540" s="2" t="str">
        <f t="shared" si="111"/>
        <v>C</v>
      </c>
      <c r="E540" t="s">
        <v>2431</v>
      </c>
      <c r="F540">
        <f>VLOOKUP($B540&amp;F$5,'Source - Attributes'!$J:$K,2,FALSE)</f>
        <v>11887</v>
      </c>
      <c r="G540">
        <f>VLOOKUP($B540&amp;G$5,'Source - Attributes'!$J:$K,2,FALSE)</f>
        <v>11887</v>
      </c>
      <c r="H540">
        <f>VLOOKUP($B540&amp;H$5,'Source - Attributes'!$J:$K,2,FALSE)</f>
        <v>0</v>
      </c>
      <c r="I540">
        <v>0</v>
      </c>
      <c r="J540">
        <f>VLOOKUP($B540&amp;J$5,'Source - Attributes'!$J:$K,2,FALSE)</f>
        <v>14131</v>
      </c>
      <c r="K540">
        <f>VLOOKUP($B540&amp;K$5,'Source - Attributes'!$J:$K,2,FALSE)</f>
        <v>738.49</v>
      </c>
      <c r="L540" s="20">
        <f t="shared" si="105"/>
        <v>19810</v>
      </c>
      <c r="M540" s="15">
        <f t="shared" si="106"/>
        <v>813.06000000000006</v>
      </c>
      <c r="N540" s="66" t="str">
        <f t="shared" si="107"/>
        <v>2080</v>
      </c>
      <c r="O540" s="26">
        <f t="shared" si="112"/>
        <v>0.2</v>
      </c>
      <c r="P540" s="30">
        <f t="shared" si="113"/>
        <v>0.8</v>
      </c>
      <c r="Q540" s="20">
        <f t="shared" si="108"/>
        <v>24179.267180519844</v>
      </c>
      <c r="R540" s="15">
        <f t="shared" si="109"/>
        <v>4835.8534361039692</v>
      </c>
      <c r="S540" s="15">
        <f t="shared" si="110"/>
        <v>19343.413744415877</v>
      </c>
      <c r="T540" s="20">
        <f t="shared" si="114"/>
        <v>2901.76</v>
      </c>
      <c r="U540" s="15">
        <f t="shared" si="115"/>
        <v>17569.330000000002</v>
      </c>
      <c r="V540" s="15">
        <f t="shared" si="117"/>
        <v>20471.090000000004</v>
      </c>
      <c r="W540" s="13">
        <v>0</v>
      </c>
      <c r="X540" s="27">
        <f t="shared" si="116"/>
        <v>20471.090000000004</v>
      </c>
    </row>
    <row r="541" spans="1:24">
      <c r="A541" t="s">
        <v>2432</v>
      </c>
      <c r="B541" t="s">
        <v>1098</v>
      </c>
      <c r="C541" t="s">
        <v>1097</v>
      </c>
      <c r="D541" s="2" t="str">
        <f t="shared" si="111"/>
        <v>M</v>
      </c>
      <c r="E541" t="s">
        <v>2433</v>
      </c>
      <c r="F541">
        <f>VLOOKUP($B541&amp;F$5,'Source - Attributes'!$J:$K,2,FALSE)</f>
        <v>1984</v>
      </c>
      <c r="G541">
        <f>VLOOKUP($B541&amp;G$5,'Source - Attributes'!$J:$K,2,FALSE)</f>
        <v>1984</v>
      </c>
      <c r="H541">
        <f>VLOOKUP($B541&amp;H$5,'Source - Attributes'!$J:$K,2,FALSE)</f>
        <v>0</v>
      </c>
      <c r="I541">
        <v>0</v>
      </c>
      <c r="J541">
        <f>VLOOKUP($B541&amp;J$5,'Source - Attributes'!$J:$K,2,FALSE)</f>
        <v>0</v>
      </c>
      <c r="K541">
        <f>VLOOKUP($B541&amp;K$5,'Source - Attributes'!$J:$K,2,FALSE)</f>
        <v>17.13</v>
      </c>
      <c r="L541" s="20">
        <f t="shared" si="105"/>
        <v>19810</v>
      </c>
      <c r="M541" s="15">
        <f t="shared" si="106"/>
        <v>813.06000000000006</v>
      </c>
      <c r="N541" s="66" t="str">
        <f t="shared" si="107"/>
        <v>2080</v>
      </c>
      <c r="O541" s="26">
        <f t="shared" si="112"/>
        <v>0.2</v>
      </c>
      <c r="P541" s="30">
        <f t="shared" si="113"/>
        <v>0.8</v>
      </c>
      <c r="Q541" s="20">
        <f t="shared" si="108"/>
        <v>24179.267180519844</v>
      </c>
      <c r="R541" s="15">
        <f t="shared" si="109"/>
        <v>4835.8534361039692</v>
      </c>
      <c r="S541" s="15">
        <f t="shared" si="110"/>
        <v>19343.413744415877</v>
      </c>
      <c r="T541" s="20">
        <f t="shared" si="114"/>
        <v>484.32</v>
      </c>
      <c r="U541" s="15">
        <f t="shared" si="115"/>
        <v>407.54</v>
      </c>
      <c r="V541" s="15">
        <f t="shared" si="117"/>
        <v>891.86</v>
      </c>
      <c r="W541" s="13">
        <v>0</v>
      </c>
      <c r="X541" s="27">
        <f t="shared" si="116"/>
        <v>891.86</v>
      </c>
    </row>
    <row r="542" spans="1:24">
      <c r="A542" t="s">
        <v>2434</v>
      </c>
      <c r="B542" t="s">
        <v>1100</v>
      </c>
      <c r="C542" t="s">
        <v>1097</v>
      </c>
      <c r="D542" s="2" t="str">
        <f t="shared" si="111"/>
        <v>M</v>
      </c>
      <c r="E542" t="s">
        <v>2435</v>
      </c>
      <c r="F542">
        <f>VLOOKUP($B542&amp;F$5,'Source - Attributes'!$J:$K,2,FALSE)</f>
        <v>465</v>
      </c>
      <c r="G542">
        <f>VLOOKUP($B542&amp;G$5,'Source - Attributes'!$J:$K,2,FALSE)</f>
        <v>465</v>
      </c>
      <c r="H542">
        <f>VLOOKUP($B542&amp;H$5,'Source - Attributes'!$J:$K,2,FALSE)</f>
        <v>0</v>
      </c>
      <c r="I542">
        <v>0</v>
      </c>
      <c r="J542">
        <f>VLOOKUP($B542&amp;J$5,'Source - Attributes'!$J:$K,2,FALSE)</f>
        <v>0</v>
      </c>
      <c r="K542">
        <f>VLOOKUP($B542&amp;K$5,'Source - Attributes'!$J:$K,2,FALSE)</f>
        <v>3.95</v>
      </c>
      <c r="L542" s="20">
        <f t="shared" si="105"/>
        <v>19810</v>
      </c>
      <c r="M542" s="15">
        <f t="shared" si="106"/>
        <v>813.06000000000006</v>
      </c>
      <c r="N542" s="66" t="str">
        <f t="shared" si="107"/>
        <v>2080</v>
      </c>
      <c r="O542" s="26">
        <f t="shared" si="112"/>
        <v>0.2</v>
      </c>
      <c r="P542" s="30">
        <f t="shared" si="113"/>
        <v>0.8</v>
      </c>
      <c r="Q542" s="20">
        <f t="shared" si="108"/>
        <v>24179.267180519844</v>
      </c>
      <c r="R542" s="15">
        <f t="shared" si="109"/>
        <v>4835.8534361039692</v>
      </c>
      <c r="S542" s="15">
        <f t="shared" si="110"/>
        <v>19343.413744415877</v>
      </c>
      <c r="T542" s="20">
        <f t="shared" si="114"/>
        <v>113.51</v>
      </c>
      <c r="U542" s="15">
        <f t="shared" si="115"/>
        <v>93.97</v>
      </c>
      <c r="V542" s="15">
        <f t="shared" si="117"/>
        <v>207.48000000000002</v>
      </c>
      <c r="W542" s="13">
        <v>0</v>
      </c>
      <c r="X542" s="27">
        <f t="shared" si="116"/>
        <v>207.48000000000002</v>
      </c>
    </row>
    <row r="543" spans="1:24">
      <c r="A543" t="s">
        <v>2436</v>
      </c>
      <c r="B543" t="s">
        <v>1102</v>
      </c>
      <c r="C543" t="s">
        <v>1097</v>
      </c>
      <c r="D543" s="2" t="str">
        <f t="shared" si="111"/>
        <v>M</v>
      </c>
      <c r="E543" t="s">
        <v>2437</v>
      </c>
      <c r="F543">
        <f>VLOOKUP($B543&amp;F$5,'Source - Attributes'!$J:$K,2,FALSE)</f>
        <v>1544</v>
      </c>
      <c r="G543">
        <f>VLOOKUP($B543&amp;G$5,'Source - Attributes'!$J:$K,2,FALSE)</f>
        <v>1544</v>
      </c>
      <c r="H543">
        <f>VLOOKUP($B543&amp;H$5,'Source - Attributes'!$J:$K,2,FALSE)</f>
        <v>0</v>
      </c>
      <c r="I543">
        <v>0</v>
      </c>
      <c r="J543">
        <f>VLOOKUP($B543&amp;J$5,'Source - Attributes'!$J:$K,2,FALSE)</f>
        <v>0</v>
      </c>
      <c r="K543">
        <f>VLOOKUP($B543&amp;K$5,'Source - Attributes'!$J:$K,2,FALSE)</f>
        <v>16.899999999999999</v>
      </c>
      <c r="L543" s="20">
        <f t="shared" si="105"/>
        <v>19810</v>
      </c>
      <c r="M543" s="15">
        <f t="shared" si="106"/>
        <v>813.06000000000006</v>
      </c>
      <c r="N543" s="66" t="str">
        <f t="shared" si="107"/>
        <v>2080</v>
      </c>
      <c r="O543" s="26">
        <f t="shared" si="112"/>
        <v>0.2</v>
      </c>
      <c r="P543" s="30">
        <f t="shared" si="113"/>
        <v>0.8</v>
      </c>
      <c r="Q543" s="20">
        <f t="shared" si="108"/>
        <v>24179.267180519844</v>
      </c>
      <c r="R543" s="15">
        <f t="shared" si="109"/>
        <v>4835.8534361039692</v>
      </c>
      <c r="S543" s="15">
        <f t="shared" si="110"/>
        <v>19343.413744415877</v>
      </c>
      <c r="T543" s="20">
        <f t="shared" si="114"/>
        <v>376.91</v>
      </c>
      <c r="U543" s="15">
        <f t="shared" si="115"/>
        <v>402.07</v>
      </c>
      <c r="V543" s="15">
        <f t="shared" si="117"/>
        <v>778.98</v>
      </c>
      <c r="W543" s="13">
        <v>0</v>
      </c>
      <c r="X543" s="27">
        <f t="shared" si="116"/>
        <v>778.98</v>
      </c>
    </row>
    <row r="544" spans="1:24">
      <c r="A544" t="s">
        <v>2438</v>
      </c>
      <c r="B544" t="s">
        <v>1104</v>
      </c>
      <c r="C544" t="s">
        <v>1097</v>
      </c>
      <c r="D544" s="2" t="str">
        <f t="shared" si="111"/>
        <v>M</v>
      </c>
      <c r="E544" t="s">
        <v>2439</v>
      </c>
      <c r="F544">
        <f>VLOOKUP($B544&amp;F$5,'Source - Attributes'!$J:$K,2,FALSE)</f>
        <v>243</v>
      </c>
      <c r="G544">
        <f>VLOOKUP($B544&amp;G$5,'Source - Attributes'!$J:$K,2,FALSE)</f>
        <v>243</v>
      </c>
      <c r="H544">
        <f>VLOOKUP($B544&amp;H$5,'Source - Attributes'!$J:$K,2,FALSE)</f>
        <v>0</v>
      </c>
      <c r="I544">
        <v>0</v>
      </c>
      <c r="J544">
        <f>VLOOKUP($B544&amp;J$5,'Source - Attributes'!$J:$K,2,FALSE)</f>
        <v>0</v>
      </c>
      <c r="K544">
        <f>VLOOKUP($B544&amp;K$5,'Source - Attributes'!$J:$K,2,FALSE)</f>
        <v>3.25</v>
      </c>
      <c r="L544" s="20">
        <f t="shared" si="105"/>
        <v>19810</v>
      </c>
      <c r="M544" s="15">
        <f t="shared" si="106"/>
        <v>813.06000000000006</v>
      </c>
      <c r="N544" s="66" t="str">
        <f t="shared" si="107"/>
        <v>2080</v>
      </c>
      <c r="O544" s="26">
        <f t="shared" si="112"/>
        <v>0.2</v>
      </c>
      <c r="P544" s="30">
        <f t="shared" si="113"/>
        <v>0.8</v>
      </c>
      <c r="Q544" s="20">
        <f t="shared" si="108"/>
        <v>24179.267180519844</v>
      </c>
      <c r="R544" s="15">
        <f t="shared" si="109"/>
        <v>4835.8534361039692</v>
      </c>
      <c r="S544" s="15">
        <f t="shared" si="110"/>
        <v>19343.413744415877</v>
      </c>
      <c r="T544" s="20">
        <f t="shared" si="114"/>
        <v>59.32</v>
      </c>
      <c r="U544" s="15">
        <f t="shared" si="115"/>
        <v>77.319999999999993</v>
      </c>
      <c r="V544" s="15">
        <f t="shared" si="117"/>
        <v>136.63999999999999</v>
      </c>
      <c r="W544" s="13">
        <v>0</v>
      </c>
      <c r="X544" s="27">
        <f t="shared" si="116"/>
        <v>136.63999999999999</v>
      </c>
    </row>
    <row r="545" spans="1:24">
      <c r="A545" t="s">
        <v>2440</v>
      </c>
      <c r="B545" t="s">
        <v>1106</v>
      </c>
      <c r="C545" t="s">
        <v>1097</v>
      </c>
      <c r="D545" s="2" t="str">
        <f t="shared" si="111"/>
        <v>M</v>
      </c>
      <c r="E545" t="s">
        <v>2441</v>
      </c>
      <c r="F545">
        <f>VLOOKUP($B545&amp;F$5,'Source - Attributes'!$J:$K,2,FALSE)</f>
        <v>698</v>
      </c>
      <c r="G545">
        <f>VLOOKUP($B545&amp;G$5,'Source - Attributes'!$J:$K,2,FALSE)</f>
        <v>698</v>
      </c>
      <c r="H545">
        <f>VLOOKUP($B545&amp;H$5,'Source - Attributes'!$J:$K,2,FALSE)</f>
        <v>0</v>
      </c>
      <c r="I545">
        <v>0</v>
      </c>
      <c r="J545">
        <f>VLOOKUP($B545&amp;J$5,'Source - Attributes'!$J:$K,2,FALSE)</f>
        <v>0</v>
      </c>
      <c r="K545">
        <f>VLOOKUP($B545&amp;K$5,'Source - Attributes'!$J:$K,2,FALSE)</f>
        <v>9.39</v>
      </c>
      <c r="L545" s="20">
        <f t="shared" si="105"/>
        <v>19810</v>
      </c>
      <c r="M545" s="15">
        <f t="shared" si="106"/>
        <v>813.06000000000006</v>
      </c>
      <c r="N545" s="66" t="str">
        <f t="shared" si="107"/>
        <v>2080</v>
      </c>
      <c r="O545" s="26">
        <f t="shared" si="112"/>
        <v>0.2</v>
      </c>
      <c r="P545" s="30">
        <f t="shared" si="113"/>
        <v>0.8</v>
      </c>
      <c r="Q545" s="20">
        <f t="shared" si="108"/>
        <v>24179.267180519844</v>
      </c>
      <c r="R545" s="15">
        <f t="shared" si="109"/>
        <v>4835.8534361039692</v>
      </c>
      <c r="S545" s="15">
        <f t="shared" si="110"/>
        <v>19343.413744415877</v>
      </c>
      <c r="T545" s="20">
        <f t="shared" si="114"/>
        <v>170.39</v>
      </c>
      <c r="U545" s="15">
        <f t="shared" si="115"/>
        <v>223.4</v>
      </c>
      <c r="V545" s="15">
        <f t="shared" si="117"/>
        <v>393.78999999999996</v>
      </c>
      <c r="W545" s="13">
        <v>0</v>
      </c>
      <c r="X545" s="27">
        <f t="shared" si="116"/>
        <v>393.78999999999996</v>
      </c>
    </row>
    <row r="546" spans="1:24">
      <c r="A546" t="s">
        <v>2442</v>
      </c>
      <c r="B546" t="s">
        <v>1108</v>
      </c>
      <c r="C546" t="s">
        <v>1097</v>
      </c>
      <c r="D546" s="2" t="str">
        <f t="shared" si="111"/>
        <v>M</v>
      </c>
      <c r="E546" t="s">
        <v>2443</v>
      </c>
      <c r="F546">
        <f>VLOOKUP($B546&amp;F$5,'Source - Attributes'!$J:$K,2,FALSE)</f>
        <v>2586</v>
      </c>
      <c r="G546">
        <f>VLOOKUP($B546&amp;G$5,'Source - Attributes'!$J:$K,2,FALSE)</f>
        <v>2586</v>
      </c>
      <c r="H546">
        <f>VLOOKUP($B546&amp;H$5,'Source - Attributes'!$J:$K,2,FALSE)</f>
        <v>0</v>
      </c>
      <c r="I546">
        <v>0</v>
      </c>
      <c r="J546">
        <f>VLOOKUP($B546&amp;J$5,'Source - Attributes'!$J:$K,2,FALSE)</f>
        <v>0</v>
      </c>
      <c r="K546">
        <f>VLOOKUP($B546&amp;K$5,'Source - Attributes'!$J:$K,2,FALSE)</f>
        <v>18.86</v>
      </c>
      <c r="L546" s="20">
        <f t="shared" si="105"/>
        <v>19810</v>
      </c>
      <c r="M546" s="15">
        <f t="shared" si="106"/>
        <v>813.06000000000006</v>
      </c>
      <c r="N546" s="66" t="str">
        <f t="shared" si="107"/>
        <v>2080</v>
      </c>
      <c r="O546" s="26">
        <f t="shared" si="112"/>
        <v>0.2</v>
      </c>
      <c r="P546" s="30">
        <f t="shared" si="113"/>
        <v>0.8</v>
      </c>
      <c r="Q546" s="20">
        <f t="shared" si="108"/>
        <v>24179.267180519844</v>
      </c>
      <c r="R546" s="15">
        <f t="shared" si="109"/>
        <v>4835.8534361039692</v>
      </c>
      <c r="S546" s="15">
        <f t="shared" si="110"/>
        <v>19343.413744415877</v>
      </c>
      <c r="T546" s="20">
        <f t="shared" si="114"/>
        <v>631.27</v>
      </c>
      <c r="U546" s="15">
        <f t="shared" si="115"/>
        <v>448.7</v>
      </c>
      <c r="V546" s="15">
        <f t="shared" si="117"/>
        <v>1079.97</v>
      </c>
      <c r="W546" s="13">
        <v>0</v>
      </c>
      <c r="X546" s="27">
        <f t="shared" si="116"/>
        <v>1079.97</v>
      </c>
    </row>
    <row r="547" spans="1:24">
      <c r="A547" t="s">
        <v>2444</v>
      </c>
      <c r="B547" t="s">
        <v>1110</v>
      </c>
      <c r="C547" t="s">
        <v>1097</v>
      </c>
      <c r="D547" s="2" t="str">
        <f t="shared" si="111"/>
        <v>M</v>
      </c>
      <c r="E547" t="s">
        <v>2445</v>
      </c>
      <c r="F547">
        <f>VLOOKUP($B547&amp;F$5,'Source - Attributes'!$J:$K,2,FALSE)</f>
        <v>403</v>
      </c>
      <c r="G547">
        <f>VLOOKUP($B547&amp;G$5,'Source - Attributes'!$J:$K,2,FALSE)</f>
        <v>403</v>
      </c>
      <c r="H547">
        <f>VLOOKUP($B547&amp;H$5,'Source - Attributes'!$J:$K,2,FALSE)</f>
        <v>0</v>
      </c>
      <c r="I547">
        <v>0</v>
      </c>
      <c r="J547">
        <f>VLOOKUP($B547&amp;J$5,'Source - Attributes'!$J:$K,2,FALSE)</f>
        <v>0</v>
      </c>
      <c r="K547">
        <f>VLOOKUP($B547&amp;K$5,'Source - Attributes'!$J:$K,2,FALSE)</f>
        <v>5.09</v>
      </c>
      <c r="L547" s="20">
        <f t="shared" si="105"/>
        <v>19810</v>
      </c>
      <c r="M547" s="15">
        <f t="shared" si="106"/>
        <v>813.06000000000006</v>
      </c>
      <c r="N547" s="66" t="str">
        <f t="shared" si="107"/>
        <v>2080</v>
      </c>
      <c r="O547" s="26">
        <f t="shared" si="112"/>
        <v>0.2</v>
      </c>
      <c r="P547" s="30">
        <f t="shared" si="113"/>
        <v>0.8</v>
      </c>
      <c r="Q547" s="20">
        <f t="shared" si="108"/>
        <v>24179.267180519844</v>
      </c>
      <c r="R547" s="15">
        <f t="shared" si="109"/>
        <v>4835.8534361039692</v>
      </c>
      <c r="S547" s="15">
        <f t="shared" si="110"/>
        <v>19343.413744415877</v>
      </c>
      <c r="T547" s="20">
        <f t="shared" si="114"/>
        <v>98.38</v>
      </c>
      <c r="U547" s="15">
        <f t="shared" si="115"/>
        <v>121.1</v>
      </c>
      <c r="V547" s="15">
        <f t="shared" si="117"/>
        <v>219.48</v>
      </c>
      <c r="W547" s="13">
        <v>0</v>
      </c>
      <c r="X547" s="27">
        <f t="shared" si="116"/>
        <v>219.48</v>
      </c>
    </row>
    <row r="548" spans="1:24">
      <c r="A548" t="s">
        <v>2446</v>
      </c>
      <c r="B548" t="s">
        <v>1112</v>
      </c>
      <c r="C548" t="s">
        <v>1113</v>
      </c>
      <c r="D548" s="2" t="str">
        <f t="shared" si="111"/>
        <v>C</v>
      </c>
      <c r="E548" t="s">
        <v>2447</v>
      </c>
      <c r="F548">
        <f>VLOOKUP($B548&amp;F$5,'Source - Attributes'!$J:$K,2,FALSE)</f>
        <v>17079</v>
      </c>
      <c r="G548">
        <f>VLOOKUP($B548&amp;G$5,'Source - Attributes'!$J:$K,2,FALSE)</f>
        <v>17079</v>
      </c>
      <c r="H548">
        <f>VLOOKUP($B548&amp;H$5,'Source - Attributes'!$J:$K,2,FALSE)</f>
        <v>0</v>
      </c>
      <c r="I548">
        <v>0</v>
      </c>
      <c r="J548">
        <f>VLOOKUP($B548&amp;J$5,'Source - Attributes'!$J:$K,2,FALSE)</f>
        <v>16390</v>
      </c>
      <c r="K548">
        <f>VLOOKUP($B548&amp;K$5,'Source - Attributes'!$J:$K,2,FALSE)</f>
        <v>672.14</v>
      </c>
      <c r="L548" s="20">
        <f t="shared" si="105"/>
        <v>23371</v>
      </c>
      <c r="M548" s="15">
        <f t="shared" si="106"/>
        <v>731.87</v>
      </c>
      <c r="N548" s="66" t="str">
        <f t="shared" si="107"/>
        <v>2080</v>
      </c>
      <c r="O548" s="26">
        <f t="shared" si="112"/>
        <v>0.2</v>
      </c>
      <c r="P548" s="30">
        <f t="shared" si="113"/>
        <v>0.8</v>
      </c>
      <c r="Q548" s="20">
        <f t="shared" si="108"/>
        <v>28044.596213199366</v>
      </c>
      <c r="R548" s="15">
        <f t="shared" si="109"/>
        <v>5608.9192426398731</v>
      </c>
      <c r="S548" s="15">
        <f t="shared" si="110"/>
        <v>22435.676970559492</v>
      </c>
      <c r="T548" s="20">
        <f t="shared" si="114"/>
        <v>4098.87</v>
      </c>
      <c r="U548" s="15">
        <f t="shared" si="115"/>
        <v>20604.64</v>
      </c>
      <c r="V548" s="15">
        <f t="shared" si="117"/>
        <v>24703.51</v>
      </c>
      <c r="W548" s="13">
        <v>0</v>
      </c>
      <c r="X548" s="27">
        <f t="shared" si="116"/>
        <v>24703.51</v>
      </c>
    </row>
    <row r="549" spans="1:24">
      <c r="A549" t="s">
        <v>2448</v>
      </c>
      <c r="B549" t="s">
        <v>1114</v>
      </c>
      <c r="C549" t="s">
        <v>1113</v>
      </c>
      <c r="D549" s="2" t="str">
        <f t="shared" si="111"/>
        <v>M</v>
      </c>
      <c r="E549" t="s">
        <v>2449</v>
      </c>
      <c r="F549">
        <f>VLOOKUP($B549&amp;F$5,'Source - Attributes'!$J:$K,2,FALSE)</f>
        <v>3662</v>
      </c>
      <c r="G549">
        <f>VLOOKUP($B549&amp;G$5,'Source - Attributes'!$J:$K,2,FALSE)</f>
        <v>3662</v>
      </c>
      <c r="H549">
        <f>VLOOKUP($B549&amp;H$5,'Source - Attributes'!$J:$K,2,FALSE)</f>
        <v>0</v>
      </c>
      <c r="I549">
        <v>0</v>
      </c>
      <c r="J549">
        <f>VLOOKUP($B549&amp;J$5,'Source - Attributes'!$J:$K,2,FALSE)</f>
        <v>0</v>
      </c>
      <c r="K549">
        <f>VLOOKUP($B549&amp;K$5,'Source - Attributes'!$J:$K,2,FALSE)</f>
        <v>33.49</v>
      </c>
      <c r="L549" s="20">
        <f t="shared" si="105"/>
        <v>23371</v>
      </c>
      <c r="M549" s="15">
        <f t="shared" si="106"/>
        <v>731.87</v>
      </c>
      <c r="N549" s="66" t="str">
        <f t="shared" si="107"/>
        <v>2080</v>
      </c>
      <c r="O549" s="26">
        <f t="shared" si="112"/>
        <v>0.2</v>
      </c>
      <c r="P549" s="30">
        <f t="shared" si="113"/>
        <v>0.8</v>
      </c>
      <c r="Q549" s="20">
        <f t="shared" si="108"/>
        <v>28044.596213199366</v>
      </c>
      <c r="R549" s="15">
        <f t="shared" si="109"/>
        <v>5608.9192426398731</v>
      </c>
      <c r="S549" s="15">
        <f t="shared" si="110"/>
        <v>22435.676970559492</v>
      </c>
      <c r="T549" s="20">
        <f t="shared" si="114"/>
        <v>878.86</v>
      </c>
      <c r="U549" s="15">
        <f t="shared" si="115"/>
        <v>1026.6500000000001</v>
      </c>
      <c r="V549" s="15">
        <f t="shared" si="117"/>
        <v>1905.5100000000002</v>
      </c>
      <c r="W549" s="13">
        <v>0</v>
      </c>
      <c r="X549" s="27">
        <f t="shared" si="116"/>
        <v>1905.5100000000002</v>
      </c>
    </row>
    <row r="550" spans="1:24">
      <c r="A550" t="s">
        <v>2450</v>
      </c>
      <c r="B550" t="s">
        <v>1116</v>
      </c>
      <c r="C550" t="s">
        <v>1113</v>
      </c>
      <c r="D550" s="2" t="str">
        <f t="shared" si="111"/>
        <v>M</v>
      </c>
      <c r="E550" t="s">
        <v>2451</v>
      </c>
      <c r="F550">
        <f>VLOOKUP($B550&amp;F$5,'Source - Attributes'!$J:$K,2,FALSE)</f>
        <v>773</v>
      </c>
      <c r="G550">
        <f>VLOOKUP($B550&amp;G$5,'Source - Attributes'!$J:$K,2,FALSE)</f>
        <v>773</v>
      </c>
      <c r="H550">
        <f>VLOOKUP($B550&amp;H$5,'Source - Attributes'!$J:$K,2,FALSE)</f>
        <v>0</v>
      </c>
      <c r="I550">
        <v>0</v>
      </c>
      <c r="J550">
        <f>VLOOKUP($B550&amp;J$5,'Source - Attributes'!$J:$K,2,FALSE)</f>
        <v>0</v>
      </c>
      <c r="K550">
        <f>VLOOKUP($B550&amp;K$5,'Source - Attributes'!$J:$K,2,FALSE)</f>
        <v>9.25</v>
      </c>
      <c r="L550" s="20">
        <f t="shared" si="105"/>
        <v>23371</v>
      </c>
      <c r="M550" s="15">
        <f t="shared" si="106"/>
        <v>731.87</v>
      </c>
      <c r="N550" s="66" t="str">
        <f t="shared" si="107"/>
        <v>2080</v>
      </c>
      <c r="O550" s="26">
        <f t="shared" si="112"/>
        <v>0.2</v>
      </c>
      <c r="P550" s="30">
        <f t="shared" si="113"/>
        <v>0.8</v>
      </c>
      <c r="Q550" s="20">
        <f t="shared" si="108"/>
        <v>28044.596213199366</v>
      </c>
      <c r="R550" s="15">
        <f t="shared" si="109"/>
        <v>5608.9192426398731</v>
      </c>
      <c r="S550" s="15">
        <f t="shared" si="110"/>
        <v>22435.676970559492</v>
      </c>
      <c r="T550" s="20">
        <f t="shared" si="114"/>
        <v>185.52</v>
      </c>
      <c r="U550" s="15">
        <f t="shared" si="115"/>
        <v>283.56</v>
      </c>
      <c r="V550" s="15">
        <f t="shared" si="117"/>
        <v>469.08000000000004</v>
      </c>
      <c r="W550" s="13">
        <v>0</v>
      </c>
      <c r="X550" s="27">
        <f t="shared" si="116"/>
        <v>469.08000000000004</v>
      </c>
    </row>
    <row r="551" spans="1:24">
      <c r="A551" t="s">
        <v>2452</v>
      </c>
      <c r="B551" t="s">
        <v>1118</v>
      </c>
      <c r="C551" t="s">
        <v>1113</v>
      </c>
      <c r="D551" s="2" t="str">
        <f t="shared" si="111"/>
        <v>M</v>
      </c>
      <c r="E551" t="s">
        <v>2453</v>
      </c>
      <c r="F551">
        <f>VLOOKUP($B551&amp;F$5,'Source - Attributes'!$J:$K,2,FALSE)</f>
        <v>1857</v>
      </c>
      <c r="G551">
        <f>VLOOKUP($B551&amp;G$5,'Source - Attributes'!$J:$K,2,FALSE)</f>
        <v>1857</v>
      </c>
      <c r="H551">
        <f>VLOOKUP($B551&amp;H$5,'Source - Attributes'!$J:$K,2,FALSE)</f>
        <v>0</v>
      </c>
      <c r="I551">
        <v>0</v>
      </c>
      <c r="J551">
        <f>VLOOKUP($B551&amp;J$5,'Source - Attributes'!$J:$K,2,FALSE)</f>
        <v>0</v>
      </c>
      <c r="K551">
        <f>VLOOKUP($B551&amp;K$5,'Source - Attributes'!$J:$K,2,FALSE)</f>
        <v>16.989999999999998</v>
      </c>
      <c r="L551" s="20">
        <f t="shared" si="105"/>
        <v>23371</v>
      </c>
      <c r="M551" s="15">
        <f t="shared" si="106"/>
        <v>731.87</v>
      </c>
      <c r="N551" s="66" t="str">
        <f t="shared" si="107"/>
        <v>2080</v>
      </c>
      <c r="O551" s="26">
        <f t="shared" si="112"/>
        <v>0.2</v>
      </c>
      <c r="P551" s="30">
        <f t="shared" si="113"/>
        <v>0.8</v>
      </c>
      <c r="Q551" s="20">
        <f t="shared" si="108"/>
        <v>28044.596213199366</v>
      </c>
      <c r="R551" s="15">
        <f t="shared" si="109"/>
        <v>5608.9192426398731</v>
      </c>
      <c r="S551" s="15">
        <f t="shared" si="110"/>
        <v>22435.676970559492</v>
      </c>
      <c r="T551" s="20">
        <f t="shared" si="114"/>
        <v>445.67</v>
      </c>
      <c r="U551" s="15">
        <f t="shared" si="115"/>
        <v>520.83000000000004</v>
      </c>
      <c r="V551" s="15">
        <f t="shared" si="117"/>
        <v>966.5</v>
      </c>
      <c r="W551" s="13">
        <v>0</v>
      </c>
      <c r="X551" s="27">
        <f t="shared" si="116"/>
        <v>966.5</v>
      </c>
    </row>
    <row r="552" spans="1:24">
      <c r="A552" t="s">
        <v>2454</v>
      </c>
      <c r="B552" t="s">
        <v>1120</v>
      </c>
      <c r="C552" t="s">
        <v>1121</v>
      </c>
      <c r="D552" s="2" t="str">
        <f t="shared" si="111"/>
        <v>C</v>
      </c>
      <c r="E552" t="s">
        <v>2455</v>
      </c>
      <c r="F552">
        <f>VLOOKUP($B552&amp;F$5,'Source - Attributes'!$J:$K,2,FALSE)</f>
        <v>20079</v>
      </c>
      <c r="G552">
        <f>VLOOKUP($B552&amp;G$5,'Source - Attributes'!$J:$K,2,FALSE)</f>
        <v>20079</v>
      </c>
      <c r="H552">
        <f>VLOOKUP($B552&amp;H$5,'Source - Attributes'!$J:$K,2,FALSE)</f>
        <v>0</v>
      </c>
      <c r="I552">
        <v>0</v>
      </c>
      <c r="J552">
        <f>VLOOKUP($B552&amp;J$5,'Source - Attributes'!$J:$K,2,FALSE)</f>
        <v>23600</v>
      </c>
      <c r="K552">
        <f>VLOOKUP($B552&amp;K$5,'Source - Attributes'!$J:$K,2,FALSE)</f>
        <v>617.80999999999995</v>
      </c>
      <c r="L552" s="20">
        <f t="shared" si="105"/>
        <v>34310</v>
      </c>
      <c r="M552" s="15">
        <f t="shared" si="106"/>
        <v>719.68999999999994</v>
      </c>
      <c r="N552" s="66" t="str">
        <f t="shared" si="107"/>
        <v>2080</v>
      </c>
      <c r="O552" s="26">
        <f t="shared" si="112"/>
        <v>0.2</v>
      </c>
      <c r="P552" s="30">
        <f t="shared" si="113"/>
        <v>0.8</v>
      </c>
      <c r="Q552" s="20">
        <f t="shared" si="108"/>
        <v>40381.480819493903</v>
      </c>
      <c r="R552" s="15">
        <f t="shared" si="109"/>
        <v>8076.2961638987808</v>
      </c>
      <c r="S552" s="15">
        <f t="shared" si="110"/>
        <v>32305.184655595123</v>
      </c>
      <c r="T552" s="20">
        <f t="shared" si="114"/>
        <v>4726.43</v>
      </c>
      <c r="U552" s="15">
        <f t="shared" si="115"/>
        <v>27732.03</v>
      </c>
      <c r="V552" s="15">
        <f t="shared" si="117"/>
        <v>32458.46</v>
      </c>
      <c r="W552" s="13">
        <v>0</v>
      </c>
      <c r="X552" s="27">
        <f t="shared" si="116"/>
        <v>32458.46</v>
      </c>
    </row>
    <row r="553" spans="1:24">
      <c r="A553" t="s">
        <v>2456</v>
      </c>
      <c r="B553" t="s">
        <v>1122</v>
      </c>
      <c r="C553" t="s">
        <v>1121</v>
      </c>
      <c r="D553" s="2" t="str">
        <f t="shared" si="111"/>
        <v>M</v>
      </c>
      <c r="E553" t="s">
        <v>2457</v>
      </c>
      <c r="F553">
        <f>VLOOKUP($B553&amp;F$5,'Source - Attributes'!$J:$K,2,FALSE)</f>
        <v>9340</v>
      </c>
      <c r="G553">
        <f>VLOOKUP($B553&amp;G$5,'Source - Attributes'!$J:$K,2,FALSE)</f>
        <v>9340</v>
      </c>
      <c r="H553">
        <f>VLOOKUP($B553&amp;H$5,'Source - Attributes'!$J:$K,2,FALSE)</f>
        <v>0</v>
      </c>
      <c r="I553">
        <v>0</v>
      </c>
      <c r="J553">
        <f>VLOOKUP($B553&amp;J$5,'Source - Attributes'!$J:$K,2,FALSE)</f>
        <v>0</v>
      </c>
      <c r="K553">
        <f>VLOOKUP($B553&amp;K$5,'Source - Attributes'!$J:$K,2,FALSE)</f>
        <v>48.62</v>
      </c>
      <c r="L553" s="20">
        <f t="shared" si="105"/>
        <v>34310</v>
      </c>
      <c r="M553" s="15">
        <f t="shared" si="106"/>
        <v>719.68999999999994</v>
      </c>
      <c r="N553" s="66" t="str">
        <f t="shared" si="107"/>
        <v>2080</v>
      </c>
      <c r="O553" s="26">
        <f t="shared" si="112"/>
        <v>0.2</v>
      </c>
      <c r="P553" s="30">
        <f t="shared" si="113"/>
        <v>0.8</v>
      </c>
      <c r="Q553" s="20">
        <f t="shared" si="108"/>
        <v>40381.480819493903</v>
      </c>
      <c r="R553" s="15">
        <f t="shared" si="109"/>
        <v>8076.2961638987808</v>
      </c>
      <c r="S553" s="15">
        <f t="shared" si="110"/>
        <v>32305.184655595123</v>
      </c>
      <c r="T553" s="20">
        <f t="shared" si="114"/>
        <v>2198.56</v>
      </c>
      <c r="U553" s="15">
        <f t="shared" si="115"/>
        <v>2182.44</v>
      </c>
      <c r="V553" s="15">
        <f t="shared" si="117"/>
        <v>4381</v>
      </c>
      <c r="W553" s="13">
        <v>0</v>
      </c>
      <c r="X553" s="27">
        <f t="shared" si="116"/>
        <v>4381</v>
      </c>
    </row>
    <row r="554" spans="1:24">
      <c r="A554" t="s">
        <v>2458</v>
      </c>
      <c r="B554" t="s">
        <v>1124</v>
      </c>
      <c r="C554" t="s">
        <v>1121</v>
      </c>
      <c r="D554" s="2" t="str">
        <f t="shared" si="111"/>
        <v>M</v>
      </c>
      <c r="E554" t="s">
        <v>2459</v>
      </c>
      <c r="F554">
        <f>VLOOKUP($B554&amp;F$5,'Source - Attributes'!$J:$K,2,FALSE)</f>
        <v>354</v>
      </c>
      <c r="G554">
        <f>VLOOKUP($B554&amp;G$5,'Source - Attributes'!$J:$K,2,FALSE)</f>
        <v>354</v>
      </c>
      <c r="H554">
        <f>VLOOKUP($B554&amp;H$5,'Source - Attributes'!$J:$K,2,FALSE)</f>
        <v>0</v>
      </c>
      <c r="I554">
        <v>0</v>
      </c>
      <c r="J554">
        <f>VLOOKUP($B554&amp;J$5,'Source - Attributes'!$J:$K,2,FALSE)</f>
        <v>0</v>
      </c>
      <c r="K554">
        <f>VLOOKUP($B554&amp;K$5,'Source - Attributes'!$J:$K,2,FALSE)</f>
        <v>10.17</v>
      </c>
      <c r="L554" s="20">
        <f t="shared" si="105"/>
        <v>34310</v>
      </c>
      <c r="M554" s="15">
        <f t="shared" si="106"/>
        <v>719.68999999999994</v>
      </c>
      <c r="N554" s="66" t="str">
        <f t="shared" si="107"/>
        <v>2080</v>
      </c>
      <c r="O554" s="26">
        <f t="shared" si="112"/>
        <v>0.2</v>
      </c>
      <c r="P554" s="30">
        <f t="shared" si="113"/>
        <v>0.8</v>
      </c>
      <c r="Q554" s="20">
        <f t="shared" si="108"/>
        <v>40381.480819493903</v>
      </c>
      <c r="R554" s="15">
        <f t="shared" si="109"/>
        <v>8076.2961638987808</v>
      </c>
      <c r="S554" s="15">
        <f t="shared" si="110"/>
        <v>32305.184655595123</v>
      </c>
      <c r="T554" s="20">
        <f t="shared" si="114"/>
        <v>83.33</v>
      </c>
      <c r="U554" s="15">
        <f t="shared" si="115"/>
        <v>456.51</v>
      </c>
      <c r="V554" s="15">
        <f t="shared" si="117"/>
        <v>539.84</v>
      </c>
      <c r="W554" s="13">
        <v>0</v>
      </c>
      <c r="X554" s="27">
        <f t="shared" si="116"/>
        <v>539.84</v>
      </c>
    </row>
    <row r="555" spans="1:24">
      <c r="A555" t="s">
        <v>2460</v>
      </c>
      <c r="B555" t="s">
        <v>1126</v>
      </c>
      <c r="C555" t="s">
        <v>1121</v>
      </c>
      <c r="D555" s="2" t="str">
        <f t="shared" si="111"/>
        <v>M</v>
      </c>
      <c r="E555" t="s">
        <v>2461</v>
      </c>
      <c r="F555">
        <f>VLOOKUP($B555&amp;F$5,'Source - Attributes'!$J:$K,2,FALSE)</f>
        <v>2034</v>
      </c>
      <c r="G555">
        <f>VLOOKUP($B555&amp;G$5,'Source - Attributes'!$J:$K,2,FALSE)</f>
        <v>2034</v>
      </c>
      <c r="H555">
        <f>VLOOKUP($B555&amp;H$5,'Source - Attributes'!$J:$K,2,FALSE)</f>
        <v>0</v>
      </c>
      <c r="I555">
        <v>0</v>
      </c>
      <c r="J555">
        <f>VLOOKUP($B555&amp;J$5,'Source - Attributes'!$J:$K,2,FALSE)</f>
        <v>0</v>
      </c>
      <c r="K555">
        <f>VLOOKUP($B555&amp;K$5,'Source - Attributes'!$J:$K,2,FALSE)</f>
        <v>17.2</v>
      </c>
      <c r="L555" s="20">
        <f t="shared" si="105"/>
        <v>34310</v>
      </c>
      <c r="M555" s="15">
        <f t="shared" si="106"/>
        <v>719.68999999999994</v>
      </c>
      <c r="N555" s="66" t="str">
        <f t="shared" si="107"/>
        <v>2080</v>
      </c>
      <c r="O555" s="26">
        <f t="shared" si="112"/>
        <v>0.2</v>
      </c>
      <c r="P555" s="30">
        <f t="shared" si="113"/>
        <v>0.8</v>
      </c>
      <c r="Q555" s="20">
        <f t="shared" si="108"/>
        <v>40381.480819493903</v>
      </c>
      <c r="R555" s="15">
        <f t="shared" si="109"/>
        <v>8076.2961638987808</v>
      </c>
      <c r="S555" s="15">
        <f t="shared" si="110"/>
        <v>32305.184655595123</v>
      </c>
      <c r="T555" s="20">
        <f t="shared" si="114"/>
        <v>478.79</v>
      </c>
      <c r="U555" s="15">
        <f t="shared" si="115"/>
        <v>772.07</v>
      </c>
      <c r="V555" s="15">
        <f t="shared" si="117"/>
        <v>1250.8600000000001</v>
      </c>
      <c r="W555" s="13">
        <v>0</v>
      </c>
      <c r="X555" s="27">
        <f t="shared" si="116"/>
        <v>1250.8600000000001</v>
      </c>
    </row>
    <row r="556" spans="1:24">
      <c r="A556" t="s">
        <v>2462</v>
      </c>
      <c r="B556" t="s">
        <v>1128</v>
      </c>
      <c r="C556" t="s">
        <v>1121</v>
      </c>
      <c r="D556" s="2" t="str">
        <f t="shared" si="111"/>
        <v>M</v>
      </c>
      <c r="E556" t="s">
        <v>2463</v>
      </c>
      <c r="F556">
        <f>VLOOKUP($B556&amp;F$5,'Source - Attributes'!$J:$K,2,FALSE)</f>
        <v>1529</v>
      </c>
      <c r="G556">
        <f>VLOOKUP($B556&amp;G$5,'Source - Attributes'!$J:$K,2,FALSE)</f>
        <v>1529</v>
      </c>
      <c r="H556">
        <f>VLOOKUP($B556&amp;H$5,'Source - Attributes'!$J:$K,2,FALSE)</f>
        <v>0</v>
      </c>
      <c r="I556">
        <v>0</v>
      </c>
      <c r="J556">
        <f>VLOOKUP($B556&amp;J$5,'Source - Attributes'!$J:$K,2,FALSE)</f>
        <v>0</v>
      </c>
      <c r="K556">
        <f>VLOOKUP($B556&amp;K$5,'Source - Attributes'!$J:$K,2,FALSE)</f>
        <v>17.12</v>
      </c>
      <c r="L556" s="20">
        <f t="shared" si="105"/>
        <v>34310</v>
      </c>
      <c r="M556" s="15">
        <f t="shared" si="106"/>
        <v>719.68999999999994</v>
      </c>
      <c r="N556" s="66" t="str">
        <f t="shared" si="107"/>
        <v>2080</v>
      </c>
      <c r="O556" s="26">
        <f t="shared" si="112"/>
        <v>0.2</v>
      </c>
      <c r="P556" s="30">
        <f t="shared" si="113"/>
        <v>0.8</v>
      </c>
      <c r="Q556" s="20">
        <f t="shared" si="108"/>
        <v>40381.480819493903</v>
      </c>
      <c r="R556" s="15">
        <f t="shared" si="109"/>
        <v>8076.2961638987808</v>
      </c>
      <c r="S556" s="15">
        <f t="shared" si="110"/>
        <v>32305.184655595123</v>
      </c>
      <c r="T556" s="20">
        <f t="shared" si="114"/>
        <v>359.91</v>
      </c>
      <c r="U556" s="15">
        <f t="shared" si="115"/>
        <v>768.48</v>
      </c>
      <c r="V556" s="15">
        <f t="shared" si="117"/>
        <v>1128.3900000000001</v>
      </c>
      <c r="W556" s="13">
        <v>0</v>
      </c>
      <c r="X556" s="27">
        <f t="shared" si="116"/>
        <v>1128.3900000000001</v>
      </c>
    </row>
    <row r="557" spans="1:24">
      <c r="A557" t="s">
        <v>2464</v>
      </c>
      <c r="B557" t="s">
        <v>1130</v>
      </c>
      <c r="C557" t="s">
        <v>1121</v>
      </c>
      <c r="D557" s="2" t="str">
        <f t="shared" si="111"/>
        <v>M</v>
      </c>
      <c r="E557" t="s">
        <v>2465</v>
      </c>
      <c r="F557">
        <f>VLOOKUP($B557&amp;F$5,'Source - Attributes'!$J:$K,2,FALSE)</f>
        <v>585</v>
      </c>
      <c r="G557">
        <f>VLOOKUP($B557&amp;G$5,'Source - Attributes'!$J:$K,2,FALSE)</f>
        <v>585</v>
      </c>
      <c r="H557">
        <f>VLOOKUP($B557&amp;H$5,'Source - Attributes'!$J:$K,2,FALSE)</f>
        <v>0</v>
      </c>
      <c r="I557">
        <v>0</v>
      </c>
      <c r="J557">
        <f>VLOOKUP($B557&amp;J$5,'Source - Attributes'!$J:$K,2,FALSE)</f>
        <v>0</v>
      </c>
      <c r="K557">
        <f>VLOOKUP($B557&amp;K$5,'Source - Attributes'!$J:$K,2,FALSE)</f>
        <v>6.39</v>
      </c>
      <c r="L557" s="20">
        <f t="shared" si="105"/>
        <v>34310</v>
      </c>
      <c r="M557" s="15">
        <f t="shared" si="106"/>
        <v>719.68999999999994</v>
      </c>
      <c r="N557" s="66" t="str">
        <f t="shared" si="107"/>
        <v>2080</v>
      </c>
      <c r="O557" s="26">
        <f t="shared" si="112"/>
        <v>0.2</v>
      </c>
      <c r="P557" s="30">
        <f t="shared" si="113"/>
        <v>0.8</v>
      </c>
      <c r="Q557" s="20">
        <f t="shared" si="108"/>
        <v>40381.480819493903</v>
      </c>
      <c r="R557" s="15">
        <f t="shared" si="109"/>
        <v>8076.2961638987808</v>
      </c>
      <c r="S557" s="15">
        <f t="shared" si="110"/>
        <v>32305.184655595123</v>
      </c>
      <c r="T557" s="20">
        <f t="shared" si="114"/>
        <v>137.69999999999999</v>
      </c>
      <c r="U557" s="15">
        <f t="shared" si="115"/>
        <v>286.83</v>
      </c>
      <c r="V557" s="15">
        <f t="shared" si="117"/>
        <v>424.53</v>
      </c>
      <c r="W557" s="13">
        <v>0</v>
      </c>
      <c r="X557" s="27">
        <f t="shared" si="116"/>
        <v>424.53</v>
      </c>
    </row>
    <row r="558" spans="1:24">
      <c r="A558" t="s">
        <v>2466</v>
      </c>
      <c r="B558" t="s">
        <v>1132</v>
      </c>
      <c r="C558" t="s">
        <v>1121</v>
      </c>
      <c r="D558" s="2" t="str">
        <f t="shared" si="111"/>
        <v>M</v>
      </c>
      <c r="E558" t="s">
        <v>2467</v>
      </c>
      <c r="F558">
        <f>VLOOKUP($B558&amp;F$5,'Source - Attributes'!$J:$K,2,FALSE)</f>
        <v>389</v>
      </c>
      <c r="G558">
        <f>VLOOKUP($B558&amp;G$5,'Source - Attributes'!$J:$K,2,FALSE)</f>
        <v>389</v>
      </c>
      <c r="H558">
        <f>VLOOKUP($B558&amp;H$5,'Source - Attributes'!$J:$K,2,FALSE)</f>
        <v>0</v>
      </c>
      <c r="I558">
        <v>0</v>
      </c>
      <c r="J558">
        <f>VLOOKUP($B558&amp;J$5,'Source - Attributes'!$J:$K,2,FALSE)</f>
        <v>0</v>
      </c>
      <c r="K558">
        <f>VLOOKUP($B558&amp;K$5,'Source - Attributes'!$J:$K,2,FALSE)</f>
        <v>2.38</v>
      </c>
      <c r="L558" s="20">
        <f t="shared" si="105"/>
        <v>34310</v>
      </c>
      <c r="M558" s="15">
        <f t="shared" si="106"/>
        <v>719.68999999999994</v>
      </c>
      <c r="N558" s="66" t="str">
        <f t="shared" si="107"/>
        <v>2080</v>
      </c>
      <c r="O558" s="26">
        <f t="shared" si="112"/>
        <v>0.2</v>
      </c>
      <c r="P558" s="30">
        <f t="shared" si="113"/>
        <v>0.8</v>
      </c>
      <c r="Q558" s="20">
        <f t="shared" si="108"/>
        <v>40381.480819493903</v>
      </c>
      <c r="R558" s="15">
        <f t="shared" si="109"/>
        <v>8076.2961638987808</v>
      </c>
      <c r="S558" s="15">
        <f t="shared" si="110"/>
        <v>32305.184655595123</v>
      </c>
      <c r="T558" s="20">
        <f t="shared" si="114"/>
        <v>91.57</v>
      </c>
      <c r="U558" s="15">
        <f t="shared" si="115"/>
        <v>106.83</v>
      </c>
      <c r="V558" s="15">
        <f t="shared" si="117"/>
        <v>198.39999999999998</v>
      </c>
      <c r="W558" s="13">
        <v>0</v>
      </c>
      <c r="X558" s="27">
        <f t="shared" si="116"/>
        <v>198.39999999999998</v>
      </c>
    </row>
    <row r="559" spans="1:24">
      <c r="A559" t="s">
        <v>2468</v>
      </c>
      <c r="B559" t="s">
        <v>1134</v>
      </c>
      <c r="C559" t="s">
        <v>1135</v>
      </c>
      <c r="D559" s="2" t="str">
        <f t="shared" si="111"/>
        <v>C</v>
      </c>
      <c r="E559" t="s">
        <v>2469</v>
      </c>
      <c r="F559">
        <f>VLOOKUP($B559&amp;F$5,'Source - Attributes'!$J:$K,2,FALSE)</f>
        <v>12094</v>
      </c>
      <c r="G559">
        <f>VLOOKUP($B559&amp;G$5,'Source - Attributes'!$J:$K,2,FALSE)</f>
        <v>12094</v>
      </c>
      <c r="H559">
        <f>VLOOKUP($B559&amp;H$5,'Source - Attributes'!$J:$K,2,FALSE)</f>
        <v>0</v>
      </c>
      <c r="I559">
        <v>0</v>
      </c>
      <c r="J559">
        <f>VLOOKUP($B559&amp;J$5,'Source - Attributes'!$J:$K,2,FALSE)</f>
        <v>11967</v>
      </c>
      <c r="K559">
        <f>VLOOKUP($B559&amp;K$5,'Source - Attributes'!$J:$K,2,FALSE)</f>
        <v>852.66</v>
      </c>
      <c r="L559" s="20">
        <f t="shared" si="105"/>
        <v>20817</v>
      </c>
      <c r="M559" s="15">
        <f t="shared" si="106"/>
        <v>943.06000000000006</v>
      </c>
      <c r="N559" s="66" t="str">
        <f t="shared" si="107"/>
        <v>2080</v>
      </c>
      <c r="O559" s="26">
        <f t="shared" si="112"/>
        <v>0.2</v>
      </c>
      <c r="P559" s="30">
        <f t="shared" si="113"/>
        <v>0.8</v>
      </c>
      <c r="Q559" s="20">
        <f t="shared" si="108"/>
        <v>20476.490718935744</v>
      </c>
      <c r="R559" s="15">
        <f t="shared" si="109"/>
        <v>4095.298143787149</v>
      </c>
      <c r="S559" s="15">
        <f t="shared" si="110"/>
        <v>16381.192575148596</v>
      </c>
      <c r="T559" s="20">
        <f t="shared" si="114"/>
        <v>2379.2399999999998</v>
      </c>
      <c r="U559" s="15">
        <f t="shared" si="115"/>
        <v>14810.92</v>
      </c>
      <c r="V559" s="15">
        <f t="shared" si="117"/>
        <v>17190.16</v>
      </c>
      <c r="W559" s="13">
        <v>0</v>
      </c>
      <c r="X559" s="27">
        <f t="shared" si="116"/>
        <v>17190.16</v>
      </c>
    </row>
    <row r="560" spans="1:24">
      <c r="A560" t="s">
        <v>2470</v>
      </c>
      <c r="B560" t="s">
        <v>1136</v>
      </c>
      <c r="C560" t="s">
        <v>1135</v>
      </c>
      <c r="D560" s="2" t="str">
        <f t="shared" si="111"/>
        <v>M</v>
      </c>
      <c r="E560" t="s">
        <v>2471</v>
      </c>
      <c r="F560">
        <f>VLOOKUP($B560&amp;F$5,'Source - Attributes'!$J:$K,2,FALSE)</f>
        <v>4264</v>
      </c>
      <c r="G560">
        <f>VLOOKUP($B560&amp;G$5,'Source - Attributes'!$J:$K,2,FALSE)</f>
        <v>4264</v>
      </c>
      <c r="H560">
        <f>VLOOKUP($B560&amp;H$5,'Source - Attributes'!$J:$K,2,FALSE)</f>
        <v>0</v>
      </c>
      <c r="I560">
        <v>0</v>
      </c>
      <c r="J560">
        <f>VLOOKUP($B560&amp;J$5,'Source - Attributes'!$J:$K,2,FALSE)</f>
        <v>0</v>
      </c>
      <c r="K560">
        <f>VLOOKUP($B560&amp;K$5,'Source - Attributes'!$J:$K,2,FALSE)</f>
        <v>33.369999999999997</v>
      </c>
      <c r="L560" s="20">
        <f t="shared" si="105"/>
        <v>20817</v>
      </c>
      <c r="M560" s="15">
        <f t="shared" si="106"/>
        <v>943.06000000000006</v>
      </c>
      <c r="N560" s="66" t="str">
        <f t="shared" si="107"/>
        <v>2080</v>
      </c>
      <c r="O560" s="26">
        <f t="shared" si="112"/>
        <v>0.2</v>
      </c>
      <c r="P560" s="30">
        <f t="shared" si="113"/>
        <v>0.8</v>
      </c>
      <c r="Q560" s="20">
        <f t="shared" si="108"/>
        <v>20476.490718935744</v>
      </c>
      <c r="R560" s="15">
        <f t="shared" si="109"/>
        <v>4095.298143787149</v>
      </c>
      <c r="S560" s="15">
        <f t="shared" si="110"/>
        <v>16381.192575148596</v>
      </c>
      <c r="T560" s="20">
        <f t="shared" si="114"/>
        <v>838.85</v>
      </c>
      <c r="U560" s="15">
        <f t="shared" si="115"/>
        <v>579.65</v>
      </c>
      <c r="V560" s="15">
        <f t="shared" si="117"/>
        <v>1418.5</v>
      </c>
      <c r="W560" s="13">
        <v>0</v>
      </c>
      <c r="X560" s="27">
        <f t="shared" si="116"/>
        <v>1418.5</v>
      </c>
    </row>
    <row r="561" spans="1:24">
      <c r="A561" t="s">
        <v>2472</v>
      </c>
      <c r="B561" t="s">
        <v>1138</v>
      </c>
      <c r="C561" t="s">
        <v>1135</v>
      </c>
      <c r="D561" s="2" t="str">
        <f t="shared" si="111"/>
        <v>M</v>
      </c>
      <c r="E561" t="s">
        <v>2473</v>
      </c>
      <c r="F561">
        <f>VLOOKUP($B561&amp;F$5,'Source - Attributes'!$J:$K,2,FALSE)</f>
        <v>625</v>
      </c>
      <c r="G561">
        <f>VLOOKUP($B561&amp;G$5,'Source - Attributes'!$J:$K,2,FALSE)</f>
        <v>625</v>
      </c>
      <c r="H561">
        <f>VLOOKUP($B561&amp;H$5,'Source - Attributes'!$J:$K,2,FALSE)</f>
        <v>0</v>
      </c>
      <c r="I561">
        <v>0</v>
      </c>
      <c r="J561">
        <f>VLOOKUP($B561&amp;J$5,'Source - Attributes'!$J:$K,2,FALSE)</f>
        <v>0</v>
      </c>
      <c r="K561">
        <f>VLOOKUP($B561&amp;K$5,'Source - Attributes'!$J:$K,2,FALSE)</f>
        <v>6.73</v>
      </c>
      <c r="L561" s="20">
        <f t="shared" si="105"/>
        <v>20817</v>
      </c>
      <c r="M561" s="15">
        <f t="shared" si="106"/>
        <v>943.06000000000006</v>
      </c>
      <c r="N561" s="66" t="str">
        <f t="shared" si="107"/>
        <v>2080</v>
      </c>
      <c r="O561" s="26">
        <f t="shared" si="112"/>
        <v>0.2</v>
      </c>
      <c r="P561" s="30">
        <f t="shared" si="113"/>
        <v>0.8</v>
      </c>
      <c r="Q561" s="20">
        <f t="shared" si="108"/>
        <v>20476.490718935744</v>
      </c>
      <c r="R561" s="15">
        <f t="shared" si="109"/>
        <v>4095.298143787149</v>
      </c>
      <c r="S561" s="15">
        <f t="shared" si="110"/>
        <v>16381.192575148596</v>
      </c>
      <c r="T561" s="20">
        <f t="shared" si="114"/>
        <v>122.96</v>
      </c>
      <c r="U561" s="15">
        <f t="shared" si="115"/>
        <v>116.9</v>
      </c>
      <c r="V561" s="15">
        <f t="shared" si="117"/>
        <v>239.86</v>
      </c>
      <c r="W561" s="13">
        <v>0</v>
      </c>
      <c r="X561" s="27">
        <f t="shared" si="116"/>
        <v>239.86</v>
      </c>
    </row>
    <row r="562" spans="1:24">
      <c r="A562" t="s">
        <v>2474</v>
      </c>
      <c r="B562" t="s">
        <v>1140</v>
      </c>
      <c r="C562" t="s">
        <v>1135</v>
      </c>
      <c r="D562" s="2" t="str">
        <f t="shared" si="111"/>
        <v>M</v>
      </c>
      <c r="E562" t="s">
        <v>2475</v>
      </c>
      <c r="F562">
        <f>VLOOKUP($B562&amp;F$5,'Source - Attributes'!$J:$K,2,FALSE)</f>
        <v>797</v>
      </c>
      <c r="G562">
        <f>VLOOKUP($B562&amp;G$5,'Source - Attributes'!$J:$K,2,FALSE)</f>
        <v>797</v>
      </c>
      <c r="H562">
        <f>VLOOKUP($B562&amp;H$5,'Source - Attributes'!$J:$K,2,FALSE)</f>
        <v>0</v>
      </c>
      <c r="I562">
        <v>0</v>
      </c>
      <c r="J562">
        <f>VLOOKUP($B562&amp;J$5,'Source - Attributes'!$J:$K,2,FALSE)</f>
        <v>0</v>
      </c>
      <c r="K562">
        <f>VLOOKUP($B562&amp;K$5,'Source - Attributes'!$J:$K,2,FALSE)</f>
        <v>8.94</v>
      </c>
      <c r="L562" s="20">
        <f t="shared" si="105"/>
        <v>20817</v>
      </c>
      <c r="M562" s="15">
        <f t="shared" si="106"/>
        <v>943.06000000000006</v>
      </c>
      <c r="N562" s="66" t="str">
        <f t="shared" si="107"/>
        <v>2080</v>
      </c>
      <c r="O562" s="26">
        <f t="shared" si="112"/>
        <v>0.2</v>
      </c>
      <c r="P562" s="30">
        <f t="shared" si="113"/>
        <v>0.8</v>
      </c>
      <c r="Q562" s="20">
        <f t="shared" si="108"/>
        <v>20476.490718935744</v>
      </c>
      <c r="R562" s="15">
        <f t="shared" si="109"/>
        <v>4095.298143787149</v>
      </c>
      <c r="S562" s="15">
        <f t="shared" si="110"/>
        <v>16381.192575148596</v>
      </c>
      <c r="T562" s="20">
        <f t="shared" si="114"/>
        <v>156.79</v>
      </c>
      <c r="U562" s="15">
        <f t="shared" si="115"/>
        <v>155.29</v>
      </c>
      <c r="V562" s="15">
        <f t="shared" si="117"/>
        <v>312.08</v>
      </c>
      <c r="W562" s="13">
        <v>0</v>
      </c>
      <c r="X562" s="27">
        <f t="shared" si="116"/>
        <v>312.08</v>
      </c>
    </row>
    <row r="563" spans="1:24">
      <c r="A563" t="s">
        <v>2476</v>
      </c>
      <c r="B563" t="s">
        <v>1142</v>
      </c>
      <c r="C563" t="s">
        <v>1135</v>
      </c>
      <c r="D563" s="2" t="str">
        <f t="shared" si="111"/>
        <v>M</v>
      </c>
      <c r="E563" t="s">
        <v>2477</v>
      </c>
      <c r="F563">
        <f>VLOOKUP($B563&amp;F$5,'Source - Attributes'!$J:$K,2,FALSE)</f>
        <v>1069</v>
      </c>
      <c r="G563">
        <f>VLOOKUP($B563&amp;G$5,'Source - Attributes'!$J:$K,2,FALSE)</f>
        <v>1069</v>
      </c>
      <c r="H563">
        <f>VLOOKUP($B563&amp;H$5,'Source - Attributes'!$J:$K,2,FALSE)</f>
        <v>0</v>
      </c>
      <c r="I563">
        <v>0</v>
      </c>
      <c r="J563">
        <f>VLOOKUP($B563&amp;J$5,'Source - Attributes'!$J:$K,2,FALSE)</f>
        <v>0</v>
      </c>
      <c r="K563">
        <f>VLOOKUP($B563&amp;K$5,'Source - Attributes'!$J:$K,2,FALSE)</f>
        <v>12.02</v>
      </c>
      <c r="L563" s="20">
        <f t="shared" si="105"/>
        <v>20817</v>
      </c>
      <c r="M563" s="15">
        <f t="shared" si="106"/>
        <v>943.06000000000006</v>
      </c>
      <c r="N563" s="66" t="str">
        <f t="shared" si="107"/>
        <v>2080</v>
      </c>
      <c r="O563" s="26">
        <f t="shared" si="112"/>
        <v>0.2</v>
      </c>
      <c r="P563" s="30">
        <f t="shared" si="113"/>
        <v>0.8</v>
      </c>
      <c r="Q563" s="20">
        <f t="shared" si="108"/>
        <v>20476.490718935744</v>
      </c>
      <c r="R563" s="15">
        <f t="shared" si="109"/>
        <v>4095.298143787149</v>
      </c>
      <c r="S563" s="15">
        <f t="shared" si="110"/>
        <v>16381.192575148596</v>
      </c>
      <c r="T563" s="20">
        <f t="shared" si="114"/>
        <v>210.3</v>
      </c>
      <c r="U563" s="15">
        <f t="shared" si="115"/>
        <v>208.79</v>
      </c>
      <c r="V563" s="15">
        <f t="shared" si="117"/>
        <v>419.09000000000003</v>
      </c>
      <c r="W563" s="13">
        <v>0</v>
      </c>
      <c r="X563" s="27">
        <f t="shared" si="116"/>
        <v>419.09000000000003</v>
      </c>
    </row>
    <row r="564" spans="1:24">
      <c r="A564" t="s">
        <v>2478</v>
      </c>
      <c r="B564" t="s">
        <v>1144</v>
      </c>
      <c r="C564" t="s">
        <v>1135</v>
      </c>
      <c r="D564" s="2" t="str">
        <f t="shared" si="111"/>
        <v>M</v>
      </c>
      <c r="E564" t="s">
        <v>2479</v>
      </c>
      <c r="F564">
        <f>VLOOKUP($B564&amp;F$5,'Source - Attributes'!$J:$K,2,FALSE)</f>
        <v>653</v>
      </c>
      <c r="G564">
        <f>VLOOKUP($B564&amp;G$5,'Source - Attributes'!$J:$K,2,FALSE)</f>
        <v>653</v>
      </c>
      <c r="H564">
        <f>VLOOKUP($B564&amp;H$5,'Source - Attributes'!$J:$K,2,FALSE)</f>
        <v>0</v>
      </c>
      <c r="I564">
        <v>0</v>
      </c>
      <c r="J564">
        <f>VLOOKUP($B564&amp;J$5,'Source - Attributes'!$J:$K,2,FALSE)</f>
        <v>0</v>
      </c>
      <c r="K564">
        <f>VLOOKUP($B564&amp;K$5,'Source - Attributes'!$J:$K,2,FALSE)</f>
        <v>10.02</v>
      </c>
      <c r="L564" s="20">
        <f t="shared" si="105"/>
        <v>20817</v>
      </c>
      <c r="M564" s="15">
        <f t="shared" si="106"/>
        <v>943.06000000000006</v>
      </c>
      <c r="N564" s="66" t="str">
        <f t="shared" si="107"/>
        <v>2080</v>
      </c>
      <c r="O564" s="26">
        <f t="shared" si="112"/>
        <v>0.2</v>
      </c>
      <c r="P564" s="30">
        <f t="shared" si="113"/>
        <v>0.8</v>
      </c>
      <c r="Q564" s="20">
        <f t="shared" si="108"/>
        <v>20476.490718935744</v>
      </c>
      <c r="R564" s="15">
        <f t="shared" si="109"/>
        <v>4095.298143787149</v>
      </c>
      <c r="S564" s="15">
        <f t="shared" si="110"/>
        <v>16381.192575148596</v>
      </c>
      <c r="T564" s="20">
        <f t="shared" si="114"/>
        <v>128.46</v>
      </c>
      <c r="U564" s="15">
        <f t="shared" si="115"/>
        <v>174.05</v>
      </c>
      <c r="V564" s="15">
        <f t="shared" si="117"/>
        <v>302.51</v>
      </c>
      <c r="W564" s="13">
        <v>0</v>
      </c>
      <c r="X564" s="27">
        <f t="shared" si="116"/>
        <v>302.51</v>
      </c>
    </row>
    <row r="565" spans="1:24">
      <c r="A565" t="s">
        <v>2480</v>
      </c>
      <c r="B565" t="s">
        <v>1146</v>
      </c>
      <c r="C565" t="s">
        <v>1135</v>
      </c>
      <c r="D565" s="2" t="str">
        <f t="shared" si="111"/>
        <v>M</v>
      </c>
      <c r="E565" t="s">
        <v>2481</v>
      </c>
      <c r="F565">
        <f>VLOOKUP($B565&amp;F$5,'Source - Attributes'!$J:$K,2,FALSE)</f>
        <v>208</v>
      </c>
      <c r="G565">
        <f>VLOOKUP($B565&amp;G$5,'Source - Attributes'!$J:$K,2,FALSE)</f>
        <v>208</v>
      </c>
      <c r="H565">
        <f>VLOOKUP($B565&amp;H$5,'Source - Attributes'!$J:$K,2,FALSE)</f>
        <v>0</v>
      </c>
      <c r="I565">
        <v>0</v>
      </c>
      <c r="J565">
        <f>VLOOKUP($B565&amp;J$5,'Source - Attributes'!$J:$K,2,FALSE)</f>
        <v>0</v>
      </c>
      <c r="K565">
        <f>VLOOKUP($B565&amp;K$5,'Source - Attributes'!$J:$K,2,FALSE)</f>
        <v>5.19</v>
      </c>
      <c r="L565" s="20">
        <f t="shared" si="105"/>
        <v>20817</v>
      </c>
      <c r="M565" s="15">
        <f t="shared" si="106"/>
        <v>943.06000000000006</v>
      </c>
      <c r="N565" s="66" t="str">
        <f t="shared" si="107"/>
        <v>2080</v>
      </c>
      <c r="O565" s="26">
        <f t="shared" si="112"/>
        <v>0.2</v>
      </c>
      <c r="P565" s="30">
        <f t="shared" si="113"/>
        <v>0.8</v>
      </c>
      <c r="Q565" s="20">
        <f t="shared" si="108"/>
        <v>20476.490718935744</v>
      </c>
      <c r="R565" s="15">
        <f t="shared" si="109"/>
        <v>4095.298143787149</v>
      </c>
      <c r="S565" s="15">
        <f t="shared" si="110"/>
        <v>16381.192575148596</v>
      </c>
      <c r="T565" s="20">
        <f t="shared" si="114"/>
        <v>40.92</v>
      </c>
      <c r="U565" s="15">
        <f t="shared" si="115"/>
        <v>90.15</v>
      </c>
      <c r="V565" s="15">
        <f t="shared" si="117"/>
        <v>131.07</v>
      </c>
      <c r="W565" s="13">
        <v>0</v>
      </c>
      <c r="X565" s="27">
        <f t="shared" si="116"/>
        <v>131.07</v>
      </c>
    </row>
    <row r="566" spans="1:24">
      <c r="A566" t="s">
        <v>2482</v>
      </c>
      <c r="B566" t="s">
        <v>1148</v>
      </c>
      <c r="C566" t="s">
        <v>1135</v>
      </c>
      <c r="D566" s="2" t="str">
        <f t="shared" si="111"/>
        <v>M</v>
      </c>
      <c r="E566" t="s">
        <v>2483</v>
      </c>
      <c r="F566">
        <f>VLOOKUP($B566&amp;F$5,'Source - Attributes'!$J:$K,2,FALSE)</f>
        <v>1107</v>
      </c>
      <c r="G566">
        <f>VLOOKUP($B566&amp;G$5,'Source - Attributes'!$J:$K,2,FALSE)</f>
        <v>1107</v>
      </c>
      <c r="H566">
        <f>VLOOKUP($B566&amp;H$5,'Source - Attributes'!$J:$K,2,FALSE)</f>
        <v>0</v>
      </c>
      <c r="I566">
        <v>0</v>
      </c>
      <c r="J566">
        <f>VLOOKUP($B566&amp;J$5,'Source - Attributes'!$J:$K,2,FALSE)</f>
        <v>0</v>
      </c>
      <c r="K566">
        <f>VLOOKUP($B566&amp;K$5,'Source - Attributes'!$J:$K,2,FALSE)</f>
        <v>14.13</v>
      </c>
      <c r="L566" s="20">
        <f t="shared" si="105"/>
        <v>20817</v>
      </c>
      <c r="M566" s="15">
        <f t="shared" si="106"/>
        <v>943.06000000000006</v>
      </c>
      <c r="N566" s="66" t="str">
        <f t="shared" si="107"/>
        <v>2080</v>
      </c>
      <c r="O566" s="26">
        <f t="shared" si="112"/>
        <v>0.2</v>
      </c>
      <c r="P566" s="30">
        <f t="shared" si="113"/>
        <v>0.8</v>
      </c>
      <c r="Q566" s="20">
        <f t="shared" si="108"/>
        <v>20476.490718935744</v>
      </c>
      <c r="R566" s="15">
        <f t="shared" si="109"/>
        <v>4095.298143787149</v>
      </c>
      <c r="S566" s="15">
        <f t="shared" si="110"/>
        <v>16381.192575148596</v>
      </c>
      <c r="T566" s="20">
        <f t="shared" si="114"/>
        <v>217.78</v>
      </c>
      <c r="U566" s="15">
        <f t="shared" si="115"/>
        <v>245.44</v>
      </c>
      <c r="V566" s="15">
        <f t="shared" si="117"/>
        <v>463.22</v>
      </c>
      <c r="W566" s="13">
        <v>0</v>
      </c>
      <c r="X566" s="27">
        <f t="shared" si="116"/>
        <v>463.22</v>
      </c>
    </row>
    <row r="567" spans="1:24">
      <c r="A567" t="s">
        <v>2484</v>
      </c>
      <c r="B567" t="s">
        <v>1150</v>
      </c>
      <c r="C567" t="s">
        <v>1151</v>
      </c>
      <c r="D567" s="2" t="str">
        <f t="shared" si="111"/>
        <v>C</v>
      </c>
      <c r="E567" t="s">
        <v>2485</v>
      </c>
      <c r="F567">
        <f>VLOOKUP($B567&amp;F$5,'Source - Attributes'!$J:$K,2,FALSE)</f>
        <v>7795</v>
      </c>
      <c r="G567">
        <f>VLOOKUP($B567&amp;G$5,'Source - Attributes'!$J:$K,2,FALSE)</f>
        <v>7795</v>
      </c>
      <c r="H567">
        <f>VLOOKUP($B567&amp;H$5,'Source - Attributes'!$J:$K,2,FALSE)</f>
        <v>0</v>
      </c>
      <c r="I567">
        <v>0</v>
      </c>
      <c r="J567">
        <f>VLOOKUP($B567&amp;J$5,'Source - Attributes'!$J:$K,2,FALSE)</f>
        <v>5946</v>
      </c>
      <c r="K567">
        <f>VLOOKUP($B567&amp;K$5,'Source - Attributes'!$J:$K,2,FALSE)</f>
        <v>354.58</v>
      </c>
      <c r="L567" s="20">
        <f t="shared" si="105"/>
        <v>9737</v>
      </c>
      <c r="M567" s="15">
        <f t="shared" si="106"/>
        <v>367.26</v>
      </c>
      <c r="N567" s="66" t="str">
        <f t="shared" si="107"/>
        <v>2080</v>
      </c>
      <c r="O567" s="26">
        <f t="shared" si="112"/>
        <v>0.2</v>
      </c>
      <c r="P567" s="30">
        <f t="shared" si="113"/>
        <v>0.8</v>
      </c>
      <c r="Q567" s="20">
        <f t="shared" si="108"/>
        <v>10174.079870877575</v>
      </c>
      <c r="R567" s="15">
        <f t="shared" si="109"/>
        <v>2034.8159741755151</v>
      </c>
      <c r="S567" s="15">
        <f t="shared" si="110"/>
        <v>8139.2638967020603</v>
      </c>
      <c r="T567" s="20">
        <f t="shared" si="114"/>
        <v>1628.98</v>
      </c>
      <c r="U567" s="15">
        <f t="shared" si="115"/>
        <v>7858.25</v>
      </c>
      <c r="V567" s="15">
        <f t="shared" si="117"/>
        <v>9487.23</v>
      </c>
      <c r="W567" s="13">
        <v>0</v>
      </c>
      <c r="X567" s="27">
        <f t="shared" si="116"/>
        <v>9487.23</v>
      </c>
    </row>
    <row r="568" spans="1:24">
      <c r="A568" t="s">
        <v>2486</v>
      </c>
      <c r="B568" t="s">
        <v>1152</v>
      </c>
      <c r="C568" t="s">
        <v>1151</v>
      </c>
      <c r="D568" s="2" t="str">
        <f t="shared" si="111"/>
        <v>M</v>
      </c>
      <c r="E568" t="s">
        <v>2487</v>
      </c>
      <c r="F568">
        <f>VLOOKUP($B568&amp;F$5,'Source - Attributes'!$J:$K,2,FALSE)</f>
        <v>201</v>
      </c>
      <c r="G568">
        <f>VLOOKUP($B568&amp;G$5,'Source - Attributes'!$J:$K,2,FALSE)</f>
        <v>201</v>
      </c>
      <c r="H568">
        <f>VLOOKUP($B568&amp;H$5,'Source - Attributes'!$J:$K,2,FALSE)</f>
        <v>0</v>
      </c>
      <c r="I568">
        <v>0</v>
      </c>
      <c r="J568">
        <f>VLOOKUP($B568&amp;J$5,'Source - Attributes'!$J:$K,2,FALSE)</f>
        <v>0</v>
      </c>
      <c r="K568">
        <f>VLOOKUP($B568&amp;K$5,'Source - Attributes'!$J:$K,2,FALSE)</f>
        <v>2.99</v>
      </c>
      <c r="L568" s="20">
        <f t="shared" si="105"/>
        <v>9737</v>
      </c>
      <c r="M568" s="15">
        <f t="shared" si="106"/>
        <v>367.26</v>
      </c>
      <c r="N568" s="66" t="str">
        <f t="shared" si="107"/>
        <v>2080</v>
      </c>
      <c r="O568" s="26">
        <f t="shared" si="112"/>
        <v>0.2</v>
      </c>
      <c r="P568" s="30">
        <f t="shared" si="113"/>
        <v>0.8</v>
      </c>
      <c r="Q568" s="20">
        <f t="shared" si="108"/>
        <v>10174.079870877575</v>
      </c>
      <c r="R568" s="15">
        <f t="shared" si="109"/>
        <v>2034.8159741755151</v>
      </c>
      <c r="S568" s="15">
        <f t="shared" si="110"/>
        <v>8139.2638967020603</v>
      </c>
      <c r="T568" s="20">
        <f t="shared" si="114"/>
        <v>42</v>
      </c>
      <c r="U568" s="15">
        <f t="shared" si="115"/>
        <v>66.260000000000005</v>
      </c>
      <c r="V568" s="15">
        <f t="shared" si="117"/>
        <v>108.26</v>
      </c>
      <c r="W568" s="13">
        <v>0</v>
      </c>
      <c r="X568" s="27">
        <f t="shared" si="116"/>
        <v>108.26</v>
      </c>
    </row>
    <row r="569" spans="1:24">
      <c r="A569" t="s">
        <v>2488</v>
      </c>
      <c r="B569" t="s">
        <v>1154</v>
      </c>
      <c r="C569" t="s">
        <v>1151</v>
      </c>
      <c r="D569" s="2" t="str">
        <f t="shared" si="111"/>
        <v>M</v>
      </c>
      <c r="E569" t="s">
        <v>2489</v>
      </c>
      <c r="F569">
        <f>VLOOKUP($B569&amp;F$5,'Source - Attributes'!$J:$K,2,FALSE)</f>
        <v>1741</v>
      </c>
      <c r="G569">
        <f>VLOOKUP($B569&amp;G$5,'Source - Attributes'!$J:$K,2,FALSE)</f>
        <v>1741</v>
      </c>
      <c r="H569">
        <f>VLOOKUP($B569&amp;H$5,'Source - Attributes'!$J:$K,2,FALSE)</f>
        <v>0</v>
      </c>
      <c r="I569">
        <v>0</v>
      </c>
      <c r="J569">
        <f>VLOOKUP($B569&amp;J$5,'Source - Attributes'!$J:$K,2,FALSE)</f>
        <v>0</v>
      </c>
      <c r="K569">
        <f>VLOOKUP($B569&amp;K$5,'Source - Attributes'!$J:$K,2,FALSE)</f>
        <v>9.69</v>
      </c>
      <c r="L569" s="20">
        <f t="shared" si="105"/>
        <v>9737</v>
      </c>
      <c r="M569" s="15">
        <f t="shared" si="106"/>
        <v>367.26</v>
      </c>
      <c r="N569" s="66" t="str">
        <f t="shared" si="107"/>
        <v>2080</v>
      </c>
      <c r="O569" s="26">
        <f t="shared" si="112"/>
        <v>0.2</v>
      </c>
      <c r="P569" s="30">
        <f t="shared" si="113"/>
        <v>0.8</v>
      </c>
      <c r="Q569" s="20">
        <f t="shared" si="108"/>
        <v>10174.079870877575</v>
      </c>
      <c r="R569" s="15">
        <f t="shared" si="109"/>
        <v>2034.8159741755151</v>
      </c>
      <c r="S569" s="15">
        <f t="shared" si="110"/>
        <v>8139.2638967020603</v>
      </c>
      <c r="T569" s="20">
        <f t="shared" si="114"/>
        <v>363.83</v>
      </c>
      <c r="U569" s="15">
        <f t="shared" si="115"/>
        <v>214.75</v>
      </c>
      <c r="V569" s="15">
        <f t="shared" si="117"/>
        <v>578.57999999999993</v>
      </c>
      <c r="W569" s="13">
        <v>0</v>
      </c>
      <c r="X569" s="27">
        <f t="shared" si="116"/>
        <v>578.57999999999993</v>
      </c>
    </row>
    <row r="570" spans="1:24">
      <c r="A570" t="s">
        <v>2490</v>
      </c>
      <c r="B570" t="s">
        <v>1156</v>
      </c>
      <c r="C570" t="s">
        <v>1157</v>
      </c>
      <c r="D570" s="2" t="str">
        <f t="shared" si="111"/>
        <v>C</v>
      </c>
      <c r="E570" t="s">
        <v>2491</v>
      </c>
      <c r="F570">
        <f>VLOOKUP($B570&amp;F$5,'Source - Attributes'!$J:$K,2,FALSE)</f>
        <v>64998</v>
      </c>
      <c r="G570">
        <f>VLOOKUP($B570&amp;G$5,'Source - Attributes'!$J:$K,2,FALSE)</f>
        <v>64998</v>
      </c>
      <c r="H570">
        <f>VLOOKUP($B570&amp;H$5,'Source - Attributes'!$J:$K,2,FALSE)</f>
        <v>0</v>
      </c>
      <c r="I570">
        <v>0</v>
      </c>
      <c r="J570">
        <f>VLOOKUP($B570&amp;J$5,'Source - Attributes'!$J:$K,2,FALSE)</f>
        <v>108356</v>
      </c>
      <c r="K570">
        <f>VLOOKUP($B570&amp;K$5,'Source - Attributes'!$J:$K,2,FALSE)</f>
        <v>868.55</v>
      </c>
      <c r="L570" s="20">
        <f t="shared" si="105"/>
        <v>185901</v>
      </c>
      <c r="M570" s="15">
        <f t="shared" si="106"/>
        <v>1321.5199999999998</v>
      </c>
      <c r="N570" s="66" t="str">
        <f t="shared" si="107"/>
        <v>6040</v>
      </c>
      <c r="O570" s="26">
        <f t="shared" si="112"/>
        <v>0.6</v>
      </c>
      <c r="P570" s="30">
        <f t="shared" si="113"/>
        <v>0.4</v>
      </c>
      <c r="Q570" s="20">
        <f t="shared" si="108"/>
        <v>185405.75151174073</v>
      </c>
      <c r="R570" s="15">
        <f t="shared" si="109"/>
        <v>111243.45090704443</v>
      </c>
      <c r="S570" s="15">
        <f t="shared" si="110"/>
        <v>74162.300604696298</v>
      </c>
      <c r="T570" s="20">
        <f t="shared" si="114"/>
        <v>38894.910000000003</v>
      </c>
      <c r="U570" s="15">
        <f t="shared" si="115"/>
        <v>48742.1</v>
      </c>
      <c r="V570" s="15">
        <f t="shared" si="117"/>
        <v>87637.010000000009</v>
      </c>
      <c r="W570" s="13">
        <v>0</v>
      </c>
      <c r="X570" s="27">
        <f t="shared" si="116"/>
        <v>87637.010000000009</v>
      </c>
    </row>
    <row r="571" spans="1:24">
      <c r="A571" t="s">
        <v>2492</v>
      </c>
      <c r="B571" t="s">
        <v>1158</v>
      </c>
      <c r="C571" t="s">
        <v>1157</v>
      </c>
      <c r="D571" s="2" t="str">
        <f t="shared" si="111"/>
        <v>M</v>
      </c>
      <c r="E571" t="s">
        <v>2493</v>
      </c>
      <c r="F571">
        <f>VLOOKUP($B571&amp;F$5,'Source - Attributes'!$J:$K,2,FALSE)</f>
        <v>70783</v>
      </c>
      <c r="G571">
        <f>VLOOKUP($B571&amp;G$5,'Source - Attributes'!$J:$K,2,FALSE)</f>
        <v>70783</v>
      </c>
      <c r="H571">
        <f>VLOOKUP($B571&amp;H$5,'Source - Attributes'!$J:$K,2,FALSE)</f>
        <v>0</v>
      </c>
      <c r="I571">
        <v>0</v>
      </c>
      <c r="J571">
        <f>VLOOKUP($B571&amp;J$5,'Source - Attributes'!$J:$K,2,FALSE)</f>
        <v>0</v>
      </c>
      <c r="K571">
        <f>VLOOKUP($B571&amp;K$5,'Source - Attributes'!$J:$K,2,FALSE)</f>
        <v>289.02</v>
      </c>
      <c r="L571" s="20">
        <f t="shared" si="105"/>
        <v>185901</v>
      </c>
      <c r="M571" s="15">
        <f t="shared" si="106"/>
        <v>1321.5199999999998</v>
      </c>
      <c r="N571" s="66" t="str">
        <f t="shared" si="107"/>
        <v>6040</v>
      </c>
      <c r="O571" s="26">
        <f t="shared" si="112"/>
        <v>0.6</v>
      </c>
      <c r="P571" s="30">
        <f t="shared" si="113"/>
        <v>0.4</v>
      </c>
      <c r="Q571" s="20">
        <f t="shared" si="108"/>
        <v>185405.75151174073</v>
      </c>
      <c r="R571" s="15">
        <f t="shared" si="109"/>
        <v>111243.45090704443</v>
      </c>
      <c r="S571" s="15">
        <f t="shared" si="110"/>
        <v>74162.300604696298</v>
      </c>
      <c r="T571" s="20">
        <f t="shared" si="114"/>
        <v>42356.66</v>
      </c>
      <c r="U571" s="15">
        <f t="shared" si="115"/>
        <v>16219.5</v>
      </c>
      <c r="V571" s="15">
        <f t="shared" si="117"/>
        <v>58576.160000000003</v>
      </c>
      <c r="W571" s="13">
        <v>0</v>
      </c>
      <c r="X571" s="27">
        <f t="shared" si="116"/>
        <v>58576.160000000003</v>
      </c>
    </row>
    <row r="572" spans="1:24">
      <c r="A572" t="s">
        <v>2494</v>
      </c>
      <c r="B572" t="s">
        <v>1160</v>
      </c>
      <c r="C572" t="s">
        <v>1157</v>
      </c>
      <c r="D572" s="2" t="str">
        <f t="shared" si="111"/>
        <v>M</v>
      </c>
      <c r="E572" t="s">
        <v>2495</v>
      </c>
      <c r="F572">
        <f>VLOOKUP($B572&amp;F$5,'Source - Attributes'!$J:$K,2,FALSE)</f>
        <v>44595</v>
      </c>
      <c r="G572">
        <f>VLOOKUP($B572&amp;G$5,'Source - Attributes'!$J:$K,2,FALSE)</f>
        <v>44595</v>
      </c>
      <c r="H572">
        <f>VLOOKUP($B572&amp;H$5,'Source - Attributes'!$J:$K,2,FALSE)</f>
        <v>0</v>
      </c>
      <c r="I572">
        <v>0</v>
      </c>
      <c r="J572">
        <f>VLOOKUP($B572&amp;J$5,'Source - Attributes'!$J:$K,2,FALSE)</f>
        <v>0</v>
      </c>
      <c r="K572">
        <f>VLOOKUP($B572&amp;K$5,'Source - Attributes'!$J:$K,2,FALSE)</f>
        <v>104.92</v>
      </c>
      <c r="L572" s="20">
        <f t="shared" si="105"/>
        <v>185901</v>
      </c>
      <c r="M572" s="15">
        <f t="shared" si="106"/>
        <v>1321.5199999999998</v>
      </c>
      <c r="N572" s="66" t="str">
        <f t="shared" si="107"/>
        <v>6040</v>
      </c>
      <c r="O572" s="26">
        <f t="shared" si="112"/>
        <v>0.6</v>
      </c>
      <c r="P572" s="30">
        <f t="shared" si="113"/>
        <v>0.4</v>
      </c>
      <c r="Q572" s="20">
        <f t="shared" si="108"/>
        <v>185405.75151174073</v>
      </c>
      <c r="R572" s="15">
        <f t="shared" si="109"/>
        <v>111243.45090704443</v>
      </c>
      <c r="S572" s="15">
        <f t="shared" si="110"/>
        <v>74162.300604696298</v>
      </c>
      <c r="T572" s="20">
        <f t="shared" si="114"/>
        <v>26685.72</v>
      </c>
      <c r="U572" s="15">
        <f t="shared" si="115"/>
        <v>5888</v>
      </c>
      <c r="V572" s="15">
        <f t="shared" si="117"/>
        <v>32573.72</v>
      </c>
      <c r="W572" s="13">
        <v>0</v>
      </c>
      <c r="X572" s="27">
        <f t="shared" si="116"/>
        <v>32573.72</v>
      </c>
    </row>
    <row r="573" spans="1:24">
      <c r="A573" t="s">
        <v>2496</v>
      </c>
      <c r="B573" t="s">
        <v>1162</v>
      </c>
      <c r="C573" t="s">
        <v>1157</v>
      </c>
      <c r="D573" s="2" t="str">
        <f t="shared" si="111"/>
        <v>M</v>
      </c>
      <c r="E573" t="s">
        <v>2497</v>
      </c>
      <c r="F573">
        <f>VLOOKUP($B573&amp;F$5,'Source - Attributes'!$J:$K,2,FALSE)</f>
        <v>1838</v>
      </c>
      <c r="G573">
        <f>VLOOKUP($B573&amp;G$5,'Source - Attributes'!$J:$K,2,FALSE)</f>
        <v>1838</v>
      </c>
      <c r="H573">
        <f>VLOOKUP($B573&amp;H$5,'Source - Attributes'!$J:$K,2,FALSE)</f>
        <v>0</v>
      </c>
      <c r="I573">
        <v>0</v>
      </c>
      <c r="J573">
        <f>VLOOKUP($B573&amp;J$5,'Source - Attributes'!$J:$K,2,FALSE)</f>
        <v>0</v>
      </c>
      <c r="K573">
        <f>VLOOKUP($B573&amp;K$5,'Source - Attributes'!$J:$K,2,FALSE)</f>
        <v>10.83</v>
      </c>
      <c r="L573" s="20">
        <f t="shared" si="105"/>
        <v>185901</v>
      </c>
      <c r="M573" s="15">
        <f t="shared" si="106"/>
        <v>1321.5199999999998</v>
      </c>
      <c r="N573" s="66" t="str">
        <f t="shared" si="107"/>
        <v>6040</v>
      </c>
      <c r="O573" s="26">
        <f t="shared" si="112"/>
        <v>0.6</v>
      </c>
      <c r="P573" s="30">
        <f t="shared" si="113"/>
        <v>0.4</v>
      </c>
      <c r="Q573" s="20">
        <f t="shared" si="108"/>
        <v>185405.75151174073</v>
      </c>
      <c r="R573" s="15">
        <f t="shared" si="109"/>
        <v>111243.45090704443</v>
      </c>
      <c r="S573" s="15">
        <f t="shared" si="110"/>
        <v>74162.300604696298</v>
      </c>
      <c r="T573" s="20">
        <f t="shared" si="114"/>
        <v>1099.8599999999999</v>
      </c>
      <c r="U573" s="15">
        <f t="shared" si="115"/>
        <v>607.77</v>
      </c>
      <c r="V573" s="15">
        <f t="shared" si="117"/>
        <v>1707.6299999999999</v>
      </c>
      <c r="W573" s="13">
        <v>0</v>
      </c>
      <c r="X573" s="27">
        <f t="shared" si="116"/>
        <v>1707.6299999999999</v>
      </c>
    </row>
    <row r="574" spans="1:24">
      <c r="A574" t="s">
        <v>2498</v>
      </c>
      <c r="B574" t="s">
        <v>1164</v>
      </c>
      <c r="C574" t="s">
        <v>1157</v>
      </c>
      <c r="D574" s="2" t="str">
        <f t="shared" si="111"/>
        <v>M</v>
      </c>
      <c r="E574" t="s">
        <v>2499</v>
      </c>
      <c r="F574">
        <f>VLOOKUP($B574&amp;F$5,'Source - Attributes'!$J:$K,2,FALSE)</f>
        <v>600</v>
      </c>
      <c r="G574">
        <f>VLOOKUP($B574&amp;G$5,'Source - Attributes'!$J:$K,2,FALSE)</f>
        <v>600</v>
      </c>
      <c r="H574">
        <f>VLOOKUP($B574&amp;H$5,'Source - Attributes'!$J:$K,2,FALSE)</f>
        <v>0</v>
      </c>
      <c r="I574">
        <v>0</v>
      </c>
      <c r="J574">
        <f>VLOOKUP($B574&amp;J$5,'Source - Attributes'!$J:$K,2,FALSE)</f>
        <v>0</v>
      </c>
      <c r="K574">
        <f>VLOOKUP($B574&amp;K$5,'Source - Attributes'!$J:$K,2,FALSE)</f>
        <v>4.29</v>
      </c>
      <c r="L574" s="20">
        <f t="shared" si="105"/>
        <v>185901</v>
      </c>
      <c r="M574" s="15">
        <f t="shared" si="106"/>
        <v>1321.5199999999998</v>
      </c>
      <c r="N574" s="66" t="str">
        <f t="shared" si="107"/>
        <v>6040</v>
      </c>
      <c r="O574" s="26">
        <f t="shared" si="112"/>
        <v>0.6</v>
      </c>
      <c r="P574" s="30">
        <f t="shared" si="113"/>
        <v>0.4</v>
      </c>
      <c r="Q574" s="20">
        <f t="shared" si="108"/>
        <v>185405.75151174073</v>
      </c>
      <c r="R574" s="15">
        <f t="shared" si="109"/>
        <v>111243.45090704443</v>
      </c>
      <c r="S574" s="15">
        <f t="shared" si="110"/>
        <v>74162.300604696298</v>
      </c>
      <c r="T574" s="20">
        <f t="shared" si="114"/>
        <v>359.04</v>
      </c>
      <c r="U574" s="15">
        <f t="shared" si="115"/>
        <v>240.75</v>
      </c>
      <c r="V574" s="15">
        <f t="shared" si="117"/>
        <v>599.79</v>
      </c>
      <c r="W574" s="13">
        <v>0</v>
      </c>
      <c r="X574" s="27">
        <f t="shared" si="116"/>
        <v>599.79</v>
      </c>
    </row>
    <row r="575" spans="1:24">
      <c r="A575" t="s">
        <v>2500</v>
      </c>
      <c r="B575" t="s">
        <v>1166</v>
      </c>
      <c r="C575" t="s">
        <v>1157</v>
      </c>
      <c r="D575" s="2" t="str">
        <f t="shared" si="111"/>
        <v>M</v>
      </c>
      <c r="E575" t="s">
        <v>2501</v>
      </c>
      <c r="F575">
        <f>VLOOKUP($B575&amp;F$5,'Source - Attributes'!$J:$K,2,FALSE)</f>
        <v>1330</v>
      </c>
      <c r="G575">
        <f>VLOOKUP($B575&amp;G$5,'Source - Attributes'!$J:$K,2,FALSE)</f>
        <v>1330</v>
      </c>
      <c r="H575">
        <f>VLOOKUP($B575&amp;H$5,'Source - Attributes'!$J:$K,2,FALSE)</f>
        <v>0</v>
      </c>
      <c r="I575">
        <v>0</v>
      </c>
      <c r="J575">
        <f>VLOOKUP($B575&amp;J$5,'Source - Attributes'!$J:$K,2,FALSE)</f>
        <v>0</v>
      </c>
      <c r="K575">
        <f>VLOOKUP($B575&amp;K$5,'Source - Attributes'!$J:$K,2,FALSE)</f>
        <v>7.8</v>
      </c>
      <c r="L575" s="20">
        <f t="shared" si="105"/>
        <v>185901</v>
      </c>
      <c r="M575" s="15">
        <f t="shared" si="106"/>
        <v>1321.5199999999998</v>
      </c>
      <c r="N575" s="66" t="str">
        <f t="shared" si="107"/>
        <v>6040</v>
      </c>
      <c r="O575" s="26">
        <f t="shared" si="112"/>
        <v>0.6</v>
      </c>
      <c r="P575" s="30">
        <f t="shared" si="113"/>
        <v>0.4</v>
      </c>
      <c r="Q575" s="20">
        <f t="shared" si="108"/>
        <v>185405.75151174073</v>
      </c>
      <c r="R575" s="15">
        <f t="shared" si="109"/>
        <v>111243.45090704443</v>
      </c>
      <c r="S575" s="15">
        <f t="shared" si="110"/>
        <v>74162.300604696298</v>
      </c>
      <c r="T575" s="20">
        <f t="shared" si="114"/>
        <v>795.87</v>
      </c>
      <c r="U575" s="15">
        <f t="shared" si="115"/>
        <v>437.73</v>
      </c>
      <c r="V575" s="15">
        <f t="shared" si="117"/>
        <v>1233.5999999999999</v>
      </c>
      <c r="W575" s="13">
        <v>0</v>
      </c>
      <c r="X575" s="27">
        <f t="shared" si="116"/>
        <v>1233.5999999999999</v>
      </c>
    </row>
    <row r="576" spans="1:24">
      <c r="A576" t="s">
        <v>2502</v>
      </c>
      <c r="B576" t="s">
        <v>1168</v>
      </c>
      <c r="C576" t="s">
        <v>1157</v>
      </c>
      <c r="D576" s="2" t="str">
        <f t="shared" si="111"/>
        <v>M</v>
      </c>
      <c r="E576" t="s">
        <v>2503</v>
      </c>
      <c r="F576">
        <f>VLOOKUP($B576&amp;F$5,'Source - Attributes'!$J:$K,2,FALSE)</f>
        <v>1757</v>
      </c>
      <c r="G576">
        <f>VLOOKUP($B576&amp;G$5,'Source - Attributes'!$J:$K,2,FALSE)</f>
        <v>1757</v>
      </c>
      <c r="H576">
        <f>VLOOKUP($B576&amp;H$5,'Source - Attributes'!$J:$K,2,FALSE)</f>
        <v>0</v>
      </c>
      <c r="I576">
        <v>0</v>
      </c>
      <c r="J576">
        <f>VLOOKUP($B576&amp;J$5,'Source - Attributes'!$J:$K,2,FALSE)</f>
        <v>0</v>
      </c>
      <c r="K576">
        <f>VLOOKUP($B576&amp;K$5,'Source - Attributes'!$J:$K,2,FALSE)</f>
        <v>36.11</v>
      </c>
      <c r="L576" s="20">
        <f t="shared" si="105"/>
        <v>185901</v>
      </c>
      <c r="M576" s="15">
        <f t="shared" si="106"/>
        <v>1321.5199999999998</v>
      </c>
      <c r="N576" s="66" t="str">
        <f t="shared" si="107"/>
        <v>6040</v>
      </c>
      <c r="O576" s="26">
        <f t="shared" si="112"/>
        <v>0.6</v>
      </c>
      <c r="P576" s="30">
        <f t="shared" si="113"/>
        <v>0.4</v>
      </c>
      <c r="Q576" s="20">
        <f t="shared" si="108"/>
        <v>185405.75151174073</v>
      </c>
      <c r="R576" s="15">
        <f t="shared" si="109"/>
        <v>111243.45090704443</v>
      </c>
      <c r="S576" s="15">
        <f t="shared" si="110"/>
        <v>74162.300604696298</v>
      </c>
      <c r="T576" s="20">
        <f t="shared" si="114"/>
        <v>1051.3900000000001</v>
      </c>
      <c r="U576" s="15">
        <f t="shared" si="115"/>
        <v>2026.45</v>
      </c>
      <c r="V576" s="15">
        <f t="shared" si="117"/>
        <v>3077.84</v>
      </c>
      <c r="W576" s="13">
        <v>0</v>
      </c>
      <c r="X576" s="27">
        <f t="shared" si="116"/>
        <v>3077.84</v>
      </c>
    </row>
    <row r="577" spans="1:24">
      <c r="A577" t="s">
        <v>2504</v>
      </c>
      <c r="B577" t="s">
        <v>1170</v>
      </c>
      <c r="C577" t="s">
        <v>1171</v>
      </c>
      <c r="D577" s="2" t="str">
        <f t="shared" si="111"/>
        <v>C</v>
      </c>
      <c r="E577" t="s">
        <v>2505</v>
      </c>
      <c r="F577">
        <f>VLOOKUP($B577&amp;F$5,'Source - Attributes'!$J:$K,2,FALSE)</f>
        <v>8543</v>
      </c>
      <c r="G577">
        <f>VLOOKUP($B577&amp;G$5,'Source - Attributes'!$J:$K,2,FALSE)</f>
        <v>8543</v>
      </c>
      <c r="H577">
        <f>VLOOKUP($B577&amp;H$5,'Source - Attributes'!$J:$K,2,FALSE)</f>
        <v>0</v>
      </c>
      <c r="I577">
        <v>0</v>
      </c>
      <c r="J577">
        <f>VLOOKUP($B577&amp;J$5,'Source - Attributes'!$J:$K,2,FALSE)</f>
        <v>10427</v>
      </c>
      <c r="K577">
        <f>VLOOKUP($B577&amp;K$5,'Source - Attributes'!$J:$K,2,FALSE)</f>
        <v>564.02</v>
      </c>
      <c r="L577" s="20">
        <f t="shared" si="105"/>
        <v>15355</v>
      </c>
      <c r="M577" s="15">
        <f t="shared" si="106"/>
        <v>610.78</v>
      </c>
      <c r="N577" s="66" t="str">
        <f t="shared" si="107"/>
        <v>2080</v>
      </c>
      <c r="O577" s="26">
        <f t="shared" si="112"/>
        <v>0.2</v>
      </c>
      <c r="P577" s="30">
        <f t="shared" si="113"/>
        <v>0.8</v>
      </c>
      <c r="Q577" s="20">
        <f t="shared" si="108"/>
        <v>17841.427987494189</v>
      </c>
      <c r="R577" s="15">
        <f t="shared" si="109"/>
        <v>3568.2855974988379</v>
      </c>
      <c r="S577" s="15">
        <f t="shared" si="110"/>
        <v>14273.142389995352</v>
      </c>
      <c r="T577" s="20">
        <f t="shared" si="114"/>
        <v>1985.27</v>
      </c>
      <c r="U577" s="15">
        <f t="shared" si="115"/>
        <v>13180.42</v>
      </c>
      <c r="V577" s="15">
        <f t="shared" si="117"/>
        <v>15165.69</v>
      </c>
      <c r="W577" s="13">
        <v>0</v>
      </c>
      <c r="X577" s="27">
        <f t="shared" si="116"/>
        <v>15165.69</v>
      </c>
    </row>
    <row r="578" spans="1:24">
      <c r="A578" t="s">
        <v>2506</v>
      </c>
      <c r="B578" t="s">
        <v>1172</v>
      </c>
      <c r="C578" t="s">
        <v>1171</v>
      </c>
      <c r="D578" s="2" t="str">
        <f t="shared" si="111"/>
        <v>M</v>
      </c>
      <c r="E578" t="s">
        <v>2507</v>
      </c>
      <c r="F578">
        <f>VLOOKUP($B578&amp;F$5,'Source - Attributes'!$J:$K,2,FALSE)</f>
        <v>5275</v>
      </c>
      <c r="G578">
        <f>VLOOKUP($B578&amp;G$5,'Source - Attributes'!$J:$K,2,FALSE)</f>
        <v>5275</v>
      </c>
      <c r="H578">
        <f>VLOOKUP($B578&amp;H$5,'Source - Attributes'!$J:$K,2,FALSE)</f>
        <v>0</v>
      </c>
      <c r="I578">
        <v>0</v>
      </c>
      <c r="J578">
        <f>VLOOKUP($B578&amp;J$5,'Source - Attributes'!$J:$K,2,FALSE)</f>
        <v>0</v>
      </c>
      <c r="K578">
        <f>VLOOKUP($B578&amp;K$5,'Source - Attributes'!$J:$K,2,FALSE)</f>
        <v>32.299999999999997</v>
      </c>
      <c r="L578" s="20">
        <f t="shared" si="105"/>
        <v>15355</v>
      </c>
      <c r="M578" s="15">
        <f t="shared" si="106"/>
        <v>610.78</v>
      </c>
      <c r="N578" s="66" t="str">
        <f t="shared" si="107"/>
        <v>2080</v>
      </c>
      <c r="O578" s="26">
        <f t="shared" si="112"/>
        <v>0.2</v>
      </c>
      <c r="P578" s="30">
        <f t="shared" si="113"/>
        <v>0.8</v>
      </c>
      <c r="Q578" s="20">
        <f t="shared" si="108"/>
        <v>17841.427987494189</v>
      </c>
      <c r="R578" s="15">
        <f t="shared" si="109"/>
        <v>3568.2855974988379</v>
      </c>
      <c r="S578" s="15">
        <f t="shared" si="110"/>
        <v>14273.142389995352</v>
      </c>
      <c r="T578" s="20">
        <f t="shared" si="114"/>
        <v>1225.8399999999999</v>
      </c>
      <c r="U578" s="15">
        <f t="shared" si="115"/>
        <v>754.81</v>
      </c>
      <c r="V578" s="15">
        <f t="shared" si="117"/>
        <v>1980.6499999999999</v>
      </c>
      <c r="W578" s="13">
        <v>0</v>
      </c>
      <c r="X578" s="27">
        <f t="shared" si="116"/>
        <v>1980.6499999999999</v>
      </c>
    </row>
    <row r="579" spans="1:24">
      <c r="A579" t="s">
        <v>2508</v>
      </c>
      <c r="B579" t="s">
        <v>1174</v>
      </c>
      <c r="C579" t="s">
        <v>1171</v>
      </c>
      <c r="D579" s="2" t="str">
        <f t="shared" si="111"/>
        <v>M</v>
      </c>
      <c r="E579" t="s">
        <v>2509</v>
      </c>
      <c r="F579">
        <f>VLOOKUP($B579&amp;F$5,'Source - Attributes'!$J:$K,2,FALSE)</f>
        <v>288</v>
      </c>
      <c r="G579">
        <f>VLOOKUP($B579&amp;G$5,'Source - Attributes'!$J:$K,2,FALSE)</f>
        <v>288</v>
      </c>
      <c r="H579">
        <f>VLOOKUP($B579&amp;H$5,'Source - Attributes'!$J:$K,2,FALSE)</f>
        <v>0</v>
      </c>
      <c r="I579">
        <v>0</v>
      </c>
      <c r="J579">
        <f>VLOOKUP($B579&amp;J$5,'Source - Attributes'!$J:$K,2,FALSE)</f>
        <v>0</v>
      </c>
      <c r="K579">
        <f>VLOOKUP($B579&amp;K$5,'Source - Attributes'!$J:$K,2,FALSE)</f>
        <v>3.83</v>
      </c>
      <c r="L579" s="20">
        <f t="shared" si="105"/>
        <v>15355</v>
      </c>
      <c r="M579" s="15">
        <f t="shared" si="106"/>
        <v>610.78</v>
      </c>
      <c r="N579" s="66" t="str">
        <f t="shared" si="107"/>
        <v>2080</v>
      </c>
      <c r="O579" s="26">
        <f t="shared" si="112"/>
        <v>0.2</v>
      </c>
      <c r="P579" s="30">
        <f t="shared" si="113"/>
        <v>0.8</v>
      </c>
      <c r="Q579" s="20">
        <f t="shared" si="108"/>
        <v>17841.427987494189</v>
      </c>
      <c r="R579" s="15">
        <f t="shared" si="109"/>
        <v>3568.2855974988379</v>
      </c>
      <c r="S579" s="15">
        <f t="shared" si="110"/>
        <v>14273.142389995352</v>
      </c>
      <c r="T579" s="20">
        <f t="shared" si="114"/>
        <v>66.930000000000007</v>
      </c>
      <c r="U579" s="15">
        <f t="shared" si="115"/>
        <v>89.5</v>
      </c>
      <c r="V579" s="15">
        <f t="shared" si="117"/>
        <v>156.43</v>
      </c>
      <c r="W579" s="13">
        <v>0</v>
      </c>
      <c r="X579" s="27">
        <f t="shared" si="116"/>
        <v>156.43</v>
      </c>
    </row>
    <row r="580" spans="1:24">
      <c r="A580" t="s">
        <v>2510</v>
      </c>
      <c r="B580" t="s">
        <v>1176</v>
      </c>
      <c r="C580" t="s">
        <v>1171</v>
      </c>
      <c r="D580" s="2" t="str">
        <f t="shared" si="111"/>
        <v>M</v>
      </c>
      <c r="E580" t="s">
        <v>2511</v>
      </c>
      <c r="F580">
        <f>VLOOKUP($B580&amp;F$5,'Source - Attributes'!$J:$K,2,FALSE)</f>
        <v>553</v>
      </c>
      <c r="G580">
        <f>VLOOKUP($B580&amp;G$5,'Source - Attributes'!$J:$K,2,FALSE)</f>
        <v>553</v>
      </c>
      <c r="H580">
        <f>VLOOKUP($B580&amp;H$5,'Source - Attributes'!$J:$K,2,FALSE)</f>
        <v>0</v>
      </c>
      <c r="I580">
        <v>0</v>
      </c>
      <c r="J580">
        <f>VLOOKUP($B580&amp;J$5,'Source - Attributes'!$J:$K,2,FALSE)</f>
        <v>0</v>
      </c>
      <c r="K580">
        <f>VLOOKUP($B580&amp;K$5,'Source - Attributes'!$J:$K,2,FALSE)</f>
        <v>4.42</v>
      </c>
      <c r="L580" s="20">
        <f t="shared" si="105"/>
        <v>15355</v>
      </c>
      <c r="M580" s="15">
        <f t="shared" si="106"/>
        <v>610.78</v>
      </c>
      <c r="N580" s="66" t="str">
        <f t="shared" si="107"/>
        <v>2080</v>
      </c>
      <c r="O580" s="26">
        <f t="shared" si="112"/>
        <v>0.2</v>
      </c>
      <c r="P580" s="30">
        <f t="shared" si="113"/>
        <v>0.8</v>
      </c>
      <c r="Q580" s="20">
        <f t="shared" si="108"/>
        <v>17841.427987494189</v>
      </c>
      <c r="R580" s="15">
        <f t="shared" si="109"/>
        <v>3568.2855974988379</v>
      </c>
      <c r="S580" s="15">
        <f t="shared" si="110"/>
        <v>14273.142389995352</v>
      </c>
      <c r="T580" s="20">
        <f t="shared" si="114"/>
        <v>128.51</v>
      </c>
      <c r="U580" s="15">
        <f t="shared" si="115"/>
        <v>103.29</v>
      </c>
      <c r="V580" s="15">
        <f t="shared" si="117"/>
        <v>231.8</v>
      </c>
      <c r="W580" s="13">
        <v>0</v>
      </c>
      <c r="X580" s="27">
        <f t="shared" si="116"/>
        <v>231.8</v>
      </c>
    </row>
    <row r="581" spans="1:24">
      <c r="A581" t="s">
        <v>2512</v>
      </c>
      <c r="B581" t="s">
        <v>1178</v>
      </c>
      <c r="C581" t="s">
        <v>1171</v>
      </c>
      <c r="D581" s="2" t="str">
        <f t="shared" si="111"/>
        <v>M</v>
      </c>
      <c r="E581" t="s">
        <v>2513</v>
      </c>
      <c r="F581">
        <f>VLOOKUP($B581&amp;F$5,'Source - Attributes'!$J:$K,2,FALSE)</f>
        <v>696</v>
      </c>
      <c r="G581">
        <f>VLOOKUP($B581&amp;G$5,'Source - Attributes'!$J:$K,2,FALSE)</f>
        <v>696</v>
      </c>
      <c r="H581">
        <f>VLOOKUP($B581&amp;H$5,'Source - Attributes'!$J:$K,2,FALSE)</f>
        <v>0</v>
      </c>
      <c r="I581">
        <v>0</v>
      </c>
      <c r="J581">
        <f>VLOOKUP($B581&amp;J$5,'Source - Attributes'!$J:$K,2,FALSE)</f>
        <v>0</v>
      </c>
      <c r="K581">
        <f>VLOOKUP($B581&amp;K$5,'Source - Attributes'!$J:$K,2,FALSE)</f>
        <v>6.21</v>
      </c>
      <c r="L581" s="20">
        <f t="shared" si="105"/>
        <v>15355</v>
      </c>
      <c r="M581" s="15">
        <f t="shared" si="106"/>
        <v>610.78</v>
      </c>
      <c r="N581" s="66" t="str">
        <f t="shared" si="107"/>
        <v>2080</v>
      </c>
      <c r="O581" s="26">
        <f t="shared" si="112"/>
        <v>0.2</v>
      </c>
      <c r="P581" s="30">
        <f t="shared" si="113"/>
        <v>0.8</v>
      </c>
      <c r="Q581" s="20">
        <f t="shared" si="108"/>
        <v>17841.427987494189</v>
      </c>
      <c r="R581" s="15">
        <f t="shared" si="109"/>
        <v>3568.2855974988379</v>
      </c>
      <c r="S581" s="15">
        <f t="shared" si="110"/>
        <v>14273.142389995352</v>
      </c>
      <c r="T581" s="20">
        <f t="shared" si="114"/>
        <v>161.74</v>
      </c>
      <c r="U581" s="15">
        <f t="shared" si="115"/>
        <v>145.12</v>
      </c>
      <c r="V581" s="15">
        <f t="shared" si="117"/>
        <v>306.86</v>
      </c>
      <c r="W581" s="13">
        <v>0</v>
      </c>
      <c r="X581" s="27">
        <f t="shared" si="116"/>
        <v>306.86</v>
      </c>
    </row>
    <row r="582" spans="1:24">
      <c r="A582" t="s">
        <v>2514</v>
      </c>
      <c r="B582" t="s">
        <v>1180</v>
      </c>
      <c r="C582" t="s">
        <v>1181</v>
      </c>
      <c r="D582" s="2" t="str">
        <f t="shared" si="111"/>
        <v>C</v>
      </c>
      <c r="E582" t="s">
        <v>2515</v>
      </c>
      <c r="F582">
        <f>VLOOKUP($B582&amp;F$5,'Source - Attributes'!$J:$K,2,FALSE)</f>
        <v>4542</v>
      </c>
      <c r="G582">
        <f>VLOOKUP($B582&amp;G$5,'Source - Attributes'!$J:$K,2,FALSE)</f>
        <v>4542</v>
      </c>
      <c r="H582">
        <f>VLOOKUP($B582&amp;H$5,'Source - Attributes'!$J:$K,2,FALSE)</f>
        <v>0</v>
      </c>
      <c r="I582">
        <v>0</v>
      </c>
      <c r="J582">
        <f>VLOOKUP($B582&amp;J$5,'Source - Attributes'!$J:$K,2,FALSE)</f>
        <v>4352</v>
      </c>
      <c r="K582">
        <f>VLOOKUP($B582&amp;K$5,'Source - Attributes'!$J:$K,2,FALSE)</f>
        <v>264.55</v>
      </c>
      <c r="L582" s="20">
        <f t="shared" ref="L582:L645" si="118">SUMIFS(G:G,C:C,C582)+SUMIFS(I:I,C:C,C582)</f>
        <v>7087</v>
      </c>
      <c r="M582" s="15">
        <f t="shared" ref="M582:M645" si="119">SUMIFS(K:K,C:C,C582)</f>
        <v>279.18</v>
      </c>
      <c r="N582" s="66" t="str">
        <f t="shared" ref="N582:N645" si="120">IF(L582&gt;49999,"6040","2080")</f>
        <v>2080</v>
      </c>
      <c r="O582" s="26">
        <f t="shared" si="112"/>
        <v>0.2</v>
      </c>
      <c r="P582" s="30">
        <f t="shared" si="113"/>
        <v>0.8</v>
      </c>
      <c r="Q582" s="20">
        <f t="shared" ref="Q582:Q645" si="121">IF(D582="C",J582/$J$4*$B$1,Q581)</f>
        <v>7446.6188358659947</v>
      </c>
      <c r="R582" s="15">
        <f t="shared" ref="R582:R645" si="122">Q582*O582</f>
        <v>1489.323767173199</v>
      </c>
      <c r="S582" s="15">
        <f t="shared" ref="S582:S645" si="123">+Q582*P582</f>
        <v>5957.2950686927961</v>
      </c>
      <c r="T582" s="20">
        <f t="shared" si="114"/>
        <v>954.5</v>
      </c>
      <c r="U582" s="15">
        <f t="shared" si="115"/>
        <v>5645.11</v>
      </c>
      <c r="V582" s="15">
        <f t="shared" si="117"/>
        <v>6599.61</v>
      </c>
      <c r="W582" s="13">
        <v>0</v>
      </c>
      <c r="X582" s="27">
        <f t="shared" si="116"/>
        <v>6599.61</v>
      </c>
    </row>
    <row r="583" spans="1:24">
      <c r="A583" t="s">
        <v>2516</v>
      </c>
      <c r="B583" t="s">
        <v>1182</v>
      </c>
      <c r="C583" t="s">
        <v>1181</v>
      </c>
      <c r="D583" s="2" t="str">
        <f t="shared" ref="D583:D646" si="124">LEFT(E583,1)</f>
        <v>M</v>
      </c>
      <c r="E583" t="s">
        <v>2517</v>
      </c>
      <c r="F583">
        <f>VLOOKUP($B583&amp;F$5,'Source - Attributes'!$J:$K,2,FALSE)</f>
        <v>2000</v>
      </c>
      <c r="G583">
        <f>VLOOKUP($B583&amp;G$5,'Source - Attributes'!$J:$K,2,FALSE)</f>
        <v>2000</v>
      </c>
      <c r="H583">
        <f>VLOOKUP($B583&amp;H$5,'Source - Attributes'!$J:$K,2,FALSE)</f>
        <v>0</v>
      </c>
      <c r="I583">
        <v>0</v>
      </c>
      <c r="J583">
        <f>VLOOKUP($B583&amp;J$5,'Source - Attributes'!$J:$K,2,FALSE)</f>
        <v>0</v>
      </c>
      <c r="K583">
        <f>VLOOKUP($B583&amp;K$5,'Source - Attributes'!$J:$K,2,FALSE)</f>
        <v>9.8699999999999992</v>
      </c>
      <c r="L583" s="20">
        <f t="shared" si="118"/>
        <v>7087</v>
      </c>
      <c r="M583" s="15">
        <f t="shared" si="119"/>
        <v>279.18</v>
      </c>
      <c r="N583" s="66" t="str">
        <f t="shared" si="120"/>
        <v>2080</v>
      </c>
      <c r="O583" s="26">
        <f t="shared" ref="O583:O646" si="125">LEFT(N583,2)/100</f>
        <v>0.2</v>
      </c>
      <c r="P583" s="30">
        <f t="shared" ref="P583:P646" si="126">RIGHT(N583,2)/100</f>
        <v>0.8</v>
      </c>
      <c r="Q583" s="20">
        <f t="shared" si="121"/>
        <v>7446.6188358659947</v>
      </c>
      <c r="R583" s="15">
        <f t="shared" si="122"/>
        <v>1489.323767173199</v>
      </c>
      <c r="S583" s="15">
        <f t="shared" si="123"/>
        <v>5957.2950686927961</v>
      </c>
      <c r="T583" s="20">
        <f t="shared" ref="T583:T646" si="127">ROUND(+R583*(G583+I583)/L583,2)</f>
        <v>420.3</v>
      </c>
      <c r="U583" s="15">
        <f t="shared" ref="U583:U646" si="128">ROUND(+S583*K583/M583,2)</f>
        <v>210.61</v>
      </c>
      <c r="V583" s="15">
        <f t="shared" si="117"/>
        <v>630.91000000000008</v>
      </c>
      <c r="W583" s="13">
        <v>0</v>
      </c>
      <c r="X583" s="27">
        <f t="shared" ref="X583:X646" si="129">+V583+W583</f>
        <v>630.91000000000008</v>
      </c>
    </row>
    <row r="584" spans="1:24">
      <c r="A584" t="s">
        <v>2518</v>
      </c>
      <c r="B584" t="s">
        <v>1184</v>
      </c>
      <c r="C584" t="s">
        <v>1181</v>
      </c>
      <c r="D584" s="2" t="str">
        <f t="shared" si="124"/>
        <v>M</v>
      </c>
      <c r="E584" t="s">
        <v>2519</v>
      </c>
      <c r="F584">
        <f>VLOOKUP($B584&amp;F$5,'Source - Attributes'!$J:$K,2,FALSE)</f>
        <v>545</v>
      </c>
      <c r="G584">
        <f>VLOOKUP($B584&amp;G$5,'Source - Attributes'!$J:$K,2,FALSE)</f>
        <v>545</v>
      </c>
      <c r="H584">
        <f>VLOOKUP($B584&amp;H$5,'Source - Attributes'!$J:$K,2,FALSE)</f>
        <v>0</v>
      </c>
      <c r="I584">
        <v>0</v>
      </c>
      <c r="J584">
        <f>VLOOKUP($B584&amp;J$5,'Source - Attributes'!$J:$K,2,FALSE)</f>
        <v>0</v>
      </c>
      <c r="K584">
        <f>VLOOKUP($B584&amp;K$5,'Source - Attributes'!$J:$K,2,FALSE)</f>
        <v>4.76</v>
      </c>
      <c r="L584" s="20">
        <f t="shared" si="118"/>
        <v>7087</v>
      </c>
      <c r="M584" s="15">
        <f t="shared" si="119"/>
        <v>279.18</v>
      </c>
      <c r="N584" s="66" t="str">
        <f t="shared" si="120"/>
        <v>2080</v>
      </c>
      <c r="O584" s="26">
        <f t="shared" si="125"/>
        <v>0.2</v>
      </c>
      <c r="P584" s="30">
        <f t="shared" si="126"/>
        <v>0.8</v>
      </c>
      <c r="Q584" s="20">
        <f t="shared" si="121"/>
        <v>7446.6188358659947</v>
      </c>
      <c r="R584" s="15">
        <f t="shared" si="122"/>
        <v>1489.323767173199</v>
      </c>
      <c r="S584" s="15">
        <f t="shared" si="123"/>
        <v>5957.2950686927961</v>
      </c>
      <c r="T584" s="20">
        <f t="shared" si="127"/>
        <v>114.53</v>
      </c>
      <c r="U584" s="15">
        <f t="shared" si="128"/>
        <v>101.57</v>
      </c>
      <c r="V584" s="15">
        <f t="shared" si="117"/>
        <v>216.1</v>
      </c>
      <c r="W584" s="13">
        <v>0</v>
      </c>
      <c r="X584" s="27">
        <f t="shared" si="129"/>
        <v>216.1</v>
      </c>
    </row>
    <row r="585" spans="1:24">
      <c r="A585" t="s">
        <v>2520</v>
      </c>
      <c r="B585" t="s">
        <v>1186</v>
      </c>
      <c r="C585" t="s">
        <v>1187</v>
      </c>
      <c r="D585" s="2" t="str">
        <f t="shared" si="124"/>
        <v>C</v>
      </c>
      <c r="E585" t="s">
        <v>2521</v>
      </c>
      <c r="F585">
        <f>VLOOKUP($B585&amp;F$5,'Source - Attributes'!$J:$K,2,FALSE)</f>
        <v>61465</v>
      </c>
      <c r="G585">
        <f>VLOOKUP($B585&amp;G$5,'Source - Attributes'!$J:$K,2,FALSE)</f>
        <v>61465</v>
      </c>
      <c r="H585">
        <f>VLOOKUP($B585&amp;H$5,'Source - Attributes'!$J:$K,2,FALSE)</f>
        <v>0</v>
      </c>
      <c r="I585">
        <v>0</v>
      </c>
      <c r="J585">
        <f>VLOOKUP($B585&amp;J$5,'Source - Attributes'!$J:$K,2,FALSE)</f>
        <v>117311</v>
      </c>
      <c r="K585">
        <f>VLOOKUP($B585&amp;K$5,'Source - Attributes'!$J:$K,2,FALSE)</f>
        <v>566.91999999999996</v>
      </c>
      <c r="L585" s="20">
        <f t="shared" si="118"/>
        <v>180136</v>
      </c>
      <c r="M585" s="15">
        <f t="shared" si="119"/>
        <v>1134.29</v>
      </c>
      <c r="N585" s="66" t="str">
        <f t="shared" si="120"/>
        <v>6040</v>
      </c>
      <c r="O585" s="26">
        <f t="shared" si="125"/>
        <v>0.6</v>
      </c>
      <c r="P585" s="30">
        <f t="shared" si="126"/>
        <v>0.4</v>
      </c>
      <c r="Q585" s="20">
        <f t="shared" si="121"/>
        <v>200728.47018710378</v>
      </c>
      <c r="R585" s="15">
        <f t="shared" si="122"/>
        <v>120437.08211226226</v>
      </c>
      <c r="S585" s="15">
        <f t="shared" si="123"/>
        <v>80291.388074841525</v>
      </c>
      <c r="T585" s="20">
        <f t="shared" si="127"/>
        <v>41094.870000000003</v>
      </c>
      <c r="U585" s="15">
        <f t="shared" si="128"/>
        <v>40129.769999999997</v>
      </c>
      <c r="V585" s="15">
        <f t="shared" si="117"/>
        <v>81224.639999999999</v>
      </c>
      <c r="W585" s="13">
        <v>0</v>
      </c>
      <c r="X585" s="27">
        <f t="shared" si="129"/>
        <v>81224.639999999999</v>
      </c>
    </row>
    <row r="586" spans="1:24">
      <c r="A586" t="s">
        <v>2522</v>
      </c>
      <c r="B586" t="s">
        <v>1188</v>
      </c>
      <c r="C586" t="s">
        <v>1187</v>
      </c>
      <c r="D586" s="2" t="str">
        <f t="shared" si="124"/>
        <v>M</v>
      </c>
      <c r="E586" t="s">
        <v>2523</v>
      </c>
      <c r="F586">
        <f>VLOOKUP($B586&amp;F$5,'Source - Attributes'!$J:$K,2,FALSE)</f>
        <v>117298</v>
      </c>
      <c r="G586">
        <f>VLOOKUP($B586&amp;G$5,'Source - Attributes'!$J:$K,2,FALSE)</f>
        <v>117298</v>
      </c>
      <c r="H586">
        <f>VLOOKUP($B586&amp;H$5,'Source - Attributes'!$J:$K,2,FALSE)</f>
        <v>0</v>
      </c>
      <c r="I586">
        <v>0</v>
      </c>
      <c r="J586">
        <f>VLOOKUP($B586&amp;J$5,'Source - Attributes'!$J:$K,2,FALSE)</f>
        <v>0</v>
      </c>
      <c r="K586">
        <f>VLOOKUP($B586&amp;K$5,'Source - Attributes'!$J:$K,2,FALSE)</f>
        <v>552.1</v>
      </c>
      <c r="L586" s="20">
        <f t="shared" si="118"/>
        <v>180136</v>
      </c>
      <c r="M586" s="15">
        <f t="shared" si="119"/>
        <v>1134.29</v>
      </c>
      <c r="N586" s="66" t="str">
        <f t="shared" si="120"/>
        <v>6040</v>
      </c>
      <c r="O586" s="26">
        <f t="shared" si="125"/>
        <v>0.6</v>
      </c>
      <c r="P586" s="30">
        <f t="shared" si="126"/>
        <v>0.4</v>
      </c>
      <c r="Q586" s="20">
        <f t="shared" si="121"/>
        <v>200728.47018710378</v>
      </c>
      <c r="R586" s="15">
        <f t="shared" si="122"/>
        <v>120437.08211226226</v>
      </c>
      <c r="S586" s="15">
        <f t="shared" si="123"/>
        <v>80291.388074841525</v>
      </c>
      <c r="T586" s="20">
        <f t="shared" si="127"/>
        <v>78424.240000000005</v>
      </c>
      <c r="U586" s="15">
        <f t="shared" si="128"/>
        <v>39080.720000000001</v>
      </c>
      <c r="V586" s="15">
        <f t="shared" ref="V586:V649" si="130">+T586+U586</f>
        <v>117504.96000000001</v>
      </c>
      <c r="W586" s="13">
        <v>0</v>
      </c>
      <c r="X586" s="27">
        <f t="shared" si="129"/>
        <v>117504.96000000001</v>
      </c>
    </row>
    <row r="587" spans="1:24">
      <c r="A587" t="s">
        <v>2524</v>
      </c>
      <c r="B587" t="s">
        <v>1190</v>
      </c>
      <c r="C587" t="s">
        <v>1187</v>
      </c>
      <c r="D587" s="2" t="str">
        <f t="shared" si="124"/>
        <v>M</v>
      </c>
      <c r="E587" t="s">
        <v>2525</v>
      </c>
      <c r="F587">
        <f>VLOOKUP($B587&amp;F$5,'Source - Attributes'!$J:$K,2,FALSE)</f>
        <v>1373</v>
      </c>
      <c r="G587">
        <f>VLOOKUP($B587&amp;G$5,'Source - Attributes'!$J:$K,2,FALSE)</f>
        <v>1373</v>
      </c>
      <c r="H587">
        <f>VLOOKUP($B587&amp;H$5,'Source - Attributes'!$J:$K,2,FALSE)</f>
        <v>0</v>
      </c>
      <c r="I587">
        <v>0</v>
      </c>
      <c r="J587">
        <f>VLOOKUP($B587&amp;J$5,'Source - Attributes'!$J:$K,2,FALSE)</f>
        <v>0</v>
      </c>
      <c r="K587">
        <f>VLOOKUP($B587&amp;K$5,'Source - Attributes'!$J:$K,2,FALSE)</f>
        <v>15.27</v>
      </c>
      <c r="L587" s="20">
        <f t="shared" si="118"/>
        <v>180136</v>
      </c>
      <c r="M587" s="15">
        <f t="shared" si="119"/>
        <v>1134.29</v>
      </c>
      <c r="N587" s="66" t="str">
        <f t="shared" si="120"/>
        <v>6040</v>
      </c>
      <c r="O587" s="26">
        <f t="shared" si="125"/>
        <v>0.6</v>
      </c>
      <c r="P587" s="30">
        <f t="shared" si="126"/>
        <v>0.4</v>
      </c>
      <c r="Q587" s="20">
        <f t="shared" si="121"/>
        <v>200728.47018710378</v>
      </c>
      <c r="R587" s="15">
        <f t="shared" si="122"/>
        <v>120437.08211226226</v>
      </c>
      <c r="S587" s="15">
        <f t="shared" si="123"/>
        <v>80291.388074841525</v>
      </c>
      <c r="T587" s="20">
        <f t="shared" si="127"/>
        <v>917.97</v>
      </c>
      <c r="U587" s="15">
        <f t="shared" si="128"/>
        <v>1080.9000000000001</v>
      </c>
      <c r="V587" s="15">
        <f t="shared" si="130"/>
        <v>1998.8700000000001</v>
      </c>
      <c r="W587" s="13">
        <v>0</v>
      </c>
      <c r="X587" s="27">
        <f t="shared" si="129"/>
        <v>1998.8700000000001</v>
      </c>
    </row>
    <row r="588" spans="1:24">
      <c r="A588" t="s">
        <v>2526</v>
      </c>
      <c r="B588" t="s">
        <v>1192</v>
      </c>
      <c r="C588" t="s">
        <v>1193</v>
      </c>
      <c r="D588" s="2" t="str">
        <f t="shared" si="124"/>
        <v>C</v>
      </c>
      <c r="E588" t="s">
        <v>2527</v>
      </c>
      <c r="F588">
        <f>VLOOKUP($B588&amp;F$5,'Source - Attributes'!$J:$K,2,FALSE)</f>
        <v>6537</v>
      </c>
      <c r="G588">
        <f>VLOOKUP($B588&amp;G$5,'Source - Attributes'!$J:$K,2,FALSE)</f>
        <v>6537</v>
      </c>
      <c r="H588">
        <f>VLOOKUP($B588&amp;H$5,'Source - Attributes'!$J:$K,2,FALSE)</f>
        <v>0</v>
      </c>
      <c r="I588">
        <v>0</v>
      </c>
      <c r="J588">
        <f>VLOOKUP($B588&amp;J$5,'Source - Attributes'!$J:$K,2,FALSE)</f>
        <v>9930</v>
      </c>
      <c r="K588">
        <f>VLOOKUP($B588&amp;K$5,'Source - Attributes'!$J:$K,2,FALSE)</f>
        <v>401.48</v>
      </c>
      <c r="L588" s="20">
        <f t="shared" si="118"/>
        <v>15439</v>
      </c>
      <c r="M588" s="15">
        <f t="shared" si="119"/>
        <v>483.0100000000001</v>
      </c>
      <c r="N588" s="66" t="str">
        <f t="shared" si="120"/>
        <v>2080</v>
      </c>
      <c r="O588" s="26">
        <f t="shared" si="125"/>
        <v>0.2</v>
      </c>
      <c r="P588" s="30">
        <f t="shared" si="126"/>
        <v>0.8</v>
      </c>
      <c r="Q588" s="20">
        <f t="shared" si="121"/>
        <v>16991.021378710782</v>
      </c>
      <c r="R588" s="15">
        <f t="shared" si="122"/>
        <v>3398.2042757421568</v>
      </c>
      <c r="S588" s="15">
        <f t="shared" si="123"/>
        <v>13592.817102968627</v>
      </c>
      <c r="T588" s="20">
        <f t="shared" si="127"/>
        <v>1438.83</v>
      </c>
      <c r="U588" s="15">
        <f t="shared" si="128"/>
        <v>11298.41</v>
      </c>
      <c r="V588" s="15">
        <f t="shared" si="130"/>
        <v>12737.24</v>
      </c>
      <c r="W588" s="13">
        <v>0</v>
      </c>
      <c r="X588" s="27">
        <f t="shared" si="129"/>
        <v>12737.24</v>
      </c>
    </row>
    <row r="589" spans="1:24">
      <c r="A589" t="s">
        <v>2528</v>
      </c>
      <c r="B589" t="s">
        <v>1194</v>
      </c>
      <c r="C589" t="s">
        <v>1193</v>
      </c>
      <c r="D589" s="2" t="str">
        <f t="shared" si="124"/>
        <v>M</v>
      </c>
      <c r="E589" t="s">
        <v>2529</v>
      </c>
      <c r="F589">
        <f>VLOOKUP($B589&amp;F$5,'Source - Attributes'!$J:$K,2,FALSE)</f>
        <v>4831</v>
      </c>
      <c r="G589">
        <f>VLOOKUP($B589&amp;G$5,'Source - Attributes'!$J:$K,2,FALSE)</f>
        <v>4831</v>
      </c>
      <c r="H589">
        <f>VLOOKUP($B589&amp;H$5,'Source - Attributes'!$J:$K,2,FALSE)</f>
        <v>0</v>
      </c>
      <c r="I589">
        <v>0</v>
      </c>
      <c r="J589">
        <f>VLOOKUP($B589&amp;J$5,'Source - Attributes'!$J:$K,2,FALSE)</f>
        <v>0</v>
      </c>
      <c r="K589">
        <f>VLOOKUP($B589&amp;K$5,'Source - Attributes'!$J:$K,2,FALSE)</f>
        <v>35.950000000000003</v>
      </c>
      <c r="L589" s="20">
        <f t="shared" si="118"/>
        <v>15439</v>
      </c>
      <c r="M589" s="15">
        <f t="shared" si="119"/>
        <v>483.0100000000001</v>
      </c>
      <c r="N589" s="66" t="str">
        <f t="shared" si="120"/>
        <v>2080</v>
      </c>
      <c r="O589" s="26">
        <f t="shared" si="125"/>
        <v>0.2</v>
      </c>
      <c r="P589" s="30">
        <f t="shared" si="126"/>
        <v>0.8</v>
      </c>
      <c r="Q589" s="20">
        <f t="shared" si="121"/>
        <v>16991.021378710782</v>
      </c>
      <c r="R589" s="15">
        <f t="shared" si="122"/>
        <v>3398.2042757421568</v>
      </c>
      <c r="S589" s="15">
        <f t="shared" si="123"/>
        <v>13592.817102968627</v>
      </c>
      <c r="T589" s="20">
        <f t="shared" si="127"/>
        <v>1063.33</v>
      </c>
      <c r="U589" s="15">
        <f t="shared" si="128"/>
        <v>1011.7</v>
      </c>
      <c r="V589" s="15">
        <f t="shared" si="130"/>
        <v>2075.0299999999997</v>
      </c>
      <c r="W589" s="13">
        <v>0</v>
      </c>
      <c r="X589" s="27">
        <f t="shared" si="129"/>
        <v>2075.0299999999997</v>
      </c>
    </row>
    <row r="590" spans="1:24">
      <c r="A590" t="s">
        <v>2530</v>
      </c>
      <c r="B590" t="s">
        <v>1196</v>
      </c>
      <c r="C590" t="s">
        <v>1193</v>
      </c>
      <c r="D590" s="2" t="str">
        <f t="shared" si="124"/>
        <v>M</v>
      </c>
      <c r="E590" t="s">
        <v>2531</v>
      </c>
      <c r="F590">
        <f>VLOOKUP($B590&amp;F$5,'Source - Attributes'!$J:$K,2,FALSE)</f>
        <v>952</v>
      </c>
      <c r="G590">
        <f>VLOOKUP($B590&amp;G$5,'Source - Attributes'!$J:$K,2,FALSE)</f>
        <v>952</v>
      </c>
      <c r="H590">
        <f>VLOOKUP($B590&amp;H$5,'Source - Attributes'!$J:$K,2,FALSE)</f>
        <v>0</v>
      </c>
      <c r="I590">
        <v>0</v>
      </c>
      <c r="J590">
        <f>VLOOKUP($B590&amp;J$5,'Source - Attributes'!$J:$K,2,FALSE)</f>
        <v>0</v>
      </c>
      <c r="K590">
        <f>VLOOKUP($B590&amp;K$5,'Source - Attributes'!$J:$K,2,FALSE)</f>
        <v>11.02</v>
      </c>
      <c r="L590" s="20">
        <f t="shared" si="118"/>
        <v>15439</v>
      </c>
      <c r="M590" s="15">
        <f t="shared" si="119"/>
        <v>483.0100000000001</v>
      </c>
      <c r="N590" s="66" t="str">
        <f t="shared" si="120"/>
        <v>2080</v>
      </c>
      <c r="O590" s="26">
        <f t="shared" si="125"/>
        <v>0.2</v>
      </c>
      <c r="P590" s="30">
        <f t="shared" si="126"/>
        <v>0.8</v>
      </c>
      <c r="Q590" s="20">
        <f t="shared" si="121"/>
        <v>16991.021378710782</v>
      </c>
      <c r="R590" s="15">
        <f t="shared" si="122"/>
        <v>3398.2042757421568</v>
      </c>
      <c r="S590" s="15">
        <f t="shared" si="123"/>
        <v>13592.817102968627</v>
      </c>
      <c r="T590" s="20">
        <f t="shared" si="127"/>
        <v>209.54</v>
      </c>
      <c r="U590" s="15">
        <f t="shared" si="128"/>
        <v>310.12</v>
      </c>
      <c r="V590" s="15">
        <f t="shared" si="130"/>
        <v>519.66</v>
      </c>
      <c r="W590" s="13">
        <v>0</v>
      </c>
      <c r="X590" s="27">
        <f t="shared" si="129"/>
        <v>519.66</v>
      </c>
    </row>
    <row r="591" spans="1:24">
      <c r="A591" t="s">
        <v>2532</v>
      </c>
      <c r="B591" t="s">
        <v>1198</v>
      </c>
      <c r="C591" t="s">
        <v>1193</v>
      </c>
      <c r="D591" s="2" t="str">
        <f t="shared" si="124"/>
        <v>M</v>
      </c>
      <c r="E591" t="s">
        <v>2533</v>
      </c>
      <c r="F591">
        <f>VLOOKUP($B591&amp;F$5,'Source - Attributes'!$J:$K,2,FALSE)</f>
        <v>555</v>
      </c>
      <c r="G591">
        <f>VLOOKUP($B591&amp;G$5,'Source - Attributes'!$J:$K,2,FALSE)</f>
        <v>555</v>
      </c>
      <c r="H591">
        <f>VLOOKUP($B591&amp;H$5,'Source - Attributes'!$J:$K,2,FALSE)</f>
        <v>0</v>
      </c>
      <c r="I591">
        <v>0</v>
      </c>
      <c r="J591">
        <f>VLOOKUP($B591&amp;J$5,'Source - Attributes'!$J:$K,2,FALSE)</f>
        <v>0</v>
      </c>
      <c r="K591">
        <f>VLOOKUP($B591&amp;K$5,'Source - Attributes'!$J:$K,2,FALSE)</f>
        <v>5.41</v>
      </c>
      <c r="L591" s="20">
        <f t="shared" si="118"/>
        <v>15439</v>
      </c>
      <c r="M591" s="15">
        <f t="shared" si="119"/>
        <v>483.0100000000001</v>
      </c>
      <c r="N591" s="66" t="str">
        <f t="shared" si="120"/>
        <v>2080</v>
      </c>
      <c r="O591" s="26">
        <f t="shared" si="125"/>
        <v>0.2</v>
      </c>
      <c r="P591" s="30">
        <f t="shared" si="126"/>
        <v>0.8</v>
      </c>
      <c r="Q591" s="20">
        <f t="shared" si="121"/>
        <v>16991.021378710782</v>
      </c>
      <c r="R591" s="15">
        <f t="shared" si="122"/>
        <v>3398.2042757421568</v>
      </c>
      <c r="S591" s="15">
        <f t="shared" si="123"/>
        <v>13592.817102968627</v>
      </c>
      <c r="T591" s="20">
        <f t="shared" si="127"/>
        <v>122.16</v>
      </c>
      <c r="U591" s="15">
        <f t="shared" si="128"/>
        <v>152.25</v>
      </c>
      <c r="V591" s="15">
        <f t="shared" si="130"/>
        <v>274.40999999999997</v>
      </c>
      <c r="W591" s="13">
        <v>0</v>
      </c>
      <c r="X591" s="27">
        <f t="shared" si="129"/>
        <v>274.40999999999997</v>
      </c>
    </row>
    <row r="592" spans="1:24">
      <c r="A592" t="s">
        <v>2534</v>
      </c>
      <c r="B592" t="s">
        <v>1200</v>
      </c>
      <c r="C592" t="s">
        <v>1193</v>
      </c>
      <c r="D592" s="2" t="str">
        <f t="shared" si="124"/>
        <v>M</v>
      </c>
      <c r="E592" t="s">
        <v>2535</v>
      </c>
      <c r="F592">
        <f>VLOOKUP($B592&amp;F$5,'Source - Attributes'!$J:$K,2,FALSE)</f>
        <v>1409</v>
      </c>
      <c r="G592">
        <f>VLOOKUP($B592&amp;G$5,'Source - Attributes'!$J:$K,2,FALSE)</f>
        <v>1409</v>
      </c>
      <c r="H592">
        <f>VLOOKUP($B592&amp;H$5,'Source - Attributes'!$J:$K,2,FALSE)</f>
        <v>0</v>
      </c>
      <c r="I592">
        <v>0</v>
      </c>
      <c r="J592">
        <f>VLOOKUP($B592&amp;J$5,'Source - Attributes'!$J:$K,2,FALSE)</f>
        <v>0</v>
      </c>
      <c r="K592">
        <f>VLOOKUP($B592&amp;K$5,'Source - Attributes'!$J:$K,2,FALSE)</f>
        <v>13.92</v>
      </c>
      <c r="L592" s="20">
        <f t="shared" si="118"/>
        <v>15439</v>
      </c>
      <c r="M592" s="15">
        <f t="shared" si="119"/>
        <v>483.0100000000001</v>
      </c>
      <c r="N592" s="66" t="str">
        <f t="shared" si="120"/>
        <v>2080</v>
      </c>
      <c r="O592" s="26">
        <f t="shared" si="125"/>
        <v>0.2</v>
      </c>
      <c r="P592" s="30">
        <f t="shared" si="126"/>
        <v>0.8</v>
      </c>
      <c r="Q592" s="20">
        <f t="shared" si="121"/>
        <v>16991.021378710782</v>
      </c>
      <c r="R592" s="15">
        <f t="shared" si="122"/>
        <v>3398.2042757421568</v>
      </c>
      <c r="S592" s="15">
        <f t="shared" si="123"/>
        <v>13592.817102968627</v>
      </c>
      <c r="T592" s="20">
        <f t="shared" si="127"/>
        <v>310.13</v>
      </c>
      <c r="U592" s="15">
        <f t="shared" si="128"/>
        <v>391.74</v>
      </c>
      <c r="V592" s="15">
        <f t="shared" si="130"/>
        <v>701.87</v>
      </c>
      <c r="W592" s="13">
        <v>0</v>
      </c>
      <c r="X592" s="27">
        <f t="shared" si="129"/>
        <v>701.87</v>
      </c>
    </row>
    <row r="593" spans="1:24">
      <c r="A593" t="s">
        <v>2536</v>
      </c>
      <c r="B593" t="s">
        <v>1202</v>
      </c>
      <c r="C593" t="s">
        <v>1193</v>
      </c>
      <c r="D593" s="2" t="str">
        <f t="shared" si="124"/>
        <v>M</v>
      </c>
      <c r="E593" t="s">
        <v>2537</v>
      </c>
      <c r="F593">
        <f>VLOOKUP($B593&amp;F$5,'Source - Attributes'!$J:$K,2,FALSE)</f>
        <v>416</v>
      </c>
      <c r="G593">
        <f>VLOOKUP($B593&amp;G$5,'Source - Attributes'!$J:$K,2,FALSE)</f>
        <v>416</v>
      </c>
      <c r="H593">
        <f>VLOOKUP($B593&amp;H$5,'Source - Attributes'!$J:$K,2,FALSE)</f>
        <v>0</v>
      </c>
      <c r="I593">
        <v>0</v>
      </c>
      <c r="J593">
        <f>VLOOKUP($B593&amp;J$5,'Source - Attributes'!$J:$K,2,FALSE)</f>
        <v>0</v>
      </c>
      <c r="K593">
        <f>VLOOKUP($B593&amp;K$5,'Source - Attributes'!$J:$K,2,FALSE)</f>
        <v>7.16</v>
      </c>
      <c r="L593" s="20">
        <f t="shared" si="118"/>
        <v>15439</v>
      </c>
      <c r="M593" s="15">
        <f t="shared" si="119"/>
        <v>483.0100000000001</v>
      </c>
      <c r="N593" s="66" t="str">
        <f t="shared" si="120"/>
        <v>2080</v>
      </c>
      <c r="O593" s="26">
        <f t="shared" si="125"/>
        <v>0.2</v>
      </c>
      <c r="P593" s="30">
        <f t="shared" si="126"/>
        <v>0.8</v>
      </c>
      <c r="Q593" s="20">
        <f t="shared" si="121"/>
        <v>16991.021378710782</v>
      </c>
      <c r="R593" s="15">
        <f t="shared" si="122"/>
        <v>3398.2042757421568</v>
      </c>
      <c r="S593" s="15">
        <f t="shared" si="123"/>
        <v>13592.817102968627</v>
      </c>
      <c r="T593" s="20">
        <f t="shared" si="127"/>
        <v>91.56</v>
      </c>
      <c r="U593" s="15">
        <f t="shared" si="128"/>
        <v>201.5</v>
      </c>
      <c r="V593" s="15">
        <f t="shared" si="130"/>
        <v>293.06</v>
      </c>
      <c r="W593" s="13">
        <v>0</v>
      </c>
      <c r="X593" s="27">
        <f t="shared" si="129"/>
        <v>293.06</v>
      </c>
    </row>
    <row r="594" spans="1:24">
      <c r="A594" t="s">
        <v>2538</v>
      </c>
      <c r="B594" t="s">
        <v>1204</v>
      </c>
      <c r="C594" t="s">
        <v>1193</v>
      </c>
      <c r="D594" s="2" t="str">
        <f t="shared" si="124"/>
        <v>M</v>
      </c>
      <c r="E594" t="s">
        <v>2539</v>
      </c>
      <c r="F594">
        <f>VLOOKUP($B594&amp;F$5,'Source - Attributes'!$J:$K,2,FALSE)</f>
        <v>456</v>
      </c>
      <c r="G594">
        <f>VLOOKUP($B594&amp;G$5,'Source - Attributes'!$J:$K,2,FALSE)</f>
        <v>456</v>
      </c>
      <c r="H594">
        <f>VLOOKUP($B594&amp;H$5,'Source - Attributes'!$J:$K,2,FALSE)</f>
        <v>0</v>
      </c>
      <c r="I594">
        <v>0</v>
      </c>
      <c r="J594">
        <f>VLOOKUP($B594&amp;J$5,'Source - Attributes'!$J:$K,2,FALSE)</f>
        <v>0</v>
      </c>
      <c r="K594">
        <f>VLOOKUP($B594&amp;K$5,'Source - Attributes'!$J:$K,2,FALSE)</f>
        <v>3.22</v>
      </c>
      <c r="L594" s="20">
        <f t="shared" si="118"/>
        <v>15439</v>
      </c>
      <c r="M594" s="15">
        <f t="shared" si="119"/>
        <v>483.0100000000001</v>
      </c>
      <c r="N594" s="66" t="str">
        <f t="shared" si="120"/>
        <v>2080</v>
      </c>
      <c r="O594" s="26">
        <f t="shared" si="125"/>
        <v>0.2</v>
      </c>
      <c r="P594" s="30">
        <f t="shared" si="126"/>
        <v>0.8</v>
      </c>
      <c r="Q594" s="20">
        <f t="shared" si="121"/>
        <v>16991.021378710782</v>
      </c>
      <c r="R594" s="15">
        <f t="shared" si="122"/>
        <v>3398.2042757421568</v>
      </c>
      <c r="S594" s="15">
        <f t="shared" si="123"/>
        <v>13592.817102968627</v>
      </c>
      <c r="T594" s="20">
        <f t="shared" si="127"/>
        <v>100.37</v>
      </c>
      <c r="U594" s="15">
        <f t="shared" si="128"/>
        <v>90.62</v>
      </c>
      <c r="V594" s="15">
        <f t="shared" si="130"/>
        <v>190.99</v>
      </c>
      <c r="W594" s="13">
        <v>0</v>
      </c>
      <c r="X594" s="27">
        <f t="shared" si="129"/>
        <v>190.99</v>
      </c>
    </row>
    <row r="595" spans="1:24">
      <c r="A595" t="s">
        <v>2540</v>
      </c>
      <c r="B595" t="s">
        <v>1206</v>
      </c>
      <c r="C595" t="s">
        <v>1193</v>
      </c>
      <c r="D595" s="2" t="str">
        <f t="shared" si="124"/>
        <v>M</v>
      </c>
      <c r="E595" t="s">
        <v>2541</v>
      </c>
      <c r="F595">
        <f>VLOOKUP($B595&amp;F$5,'Source - Attributes'!$J:$K,2,FALSE)</f>
        <v>283</v>
      </c>
      <c r="G595">
        <f>VLOOKUP($B595&amp;G$5,'Source - Attributes'!$J:$K,2,FALSE)</f>
        <v>283</v>
      </c>
      <c r="H595">
        <f>VLOOKUP($B595&amp;H$5,'Source - Attributes'!$J:$K,2,FALSE)</f>
        <v>0</v>
      </c>
      <c r="I595">
        <v>0</v>
      </c>
      <c r="J595">
        <f>VLOOKUP($B595&amp;J$5,'Source - Attributes'!$J:$K,2,FALSE)</f>
        <v>0</v>
      </c>
      <c r="K595">
        <f>VLOOKUP($B595&amp;K$5,'Source - Attributes'!$J:$K,2,FALSE)</f>
        <v>4.8499999999999996</v>
      </c>
      <c r="L595" s="20">
        <f t="shared" si="118"/>
        <v>15439</v>
      </c>
      <c r="M595" s="15">
        <f t="shared" si="119"/>
        <v>483.0100000000001</v>
      </c>
      <c r="N595" s="66" t="str">
        <f t="shared" si="120"/>
        <v>2080</v>
      </c>
      <c r="O595" s="26">
        <f t="shared" si="125"/>
        <v>0.2</v>
      </c>
      <c r="P595" s="30">
        <f t="shared" si="126"/>
        <v>0.8</v>
      </c>
      <c r="Q595" s="20">
        <f t="shared" si="121"/>
        <v>16991.021378710782</v>
      </c>
      <c r="R595" s="15">
        <f t="shared" si="122"/>
        <v>3398.2042757421568</v>
      </c>
      <c r="S595" s="15">
        <f t="shared" si="123"/>
        <v>13592.817102968627</v>
      </c>
      <c r="T595" s="20">
        <f t="shared" si="127"/>
        <v>62.29</v>
      </c>
      <c r="U595" s="15">
        <f t="shared" si="128"/>
        <v>136.49</v>
      </c>
      <c r="V595" s="15">
        <f t="shared" si="130"/>
        <v>198.78</v>
      </c>
      <c r="W595" s="13">
        <v>0</v>
      </c>
      <c r="X595" s="27">
        <f t="shared" si="129"/>
        <v>198.78</v>
      </c>
    </row>
    <row r="596" spans="1:24">
      <c r="A596" t="s">
        <v>2542</v>
      </c>
      <c r="B596" t="s">
        <v>1208</v>
      </c>
      <c r="C596" t="s">
        <v>1209</v>
      </c>
      <c r="D596" s="2" t="str">
        <f t="shared" si="124"/>
        <v>C</v>
      </c>
      <c r="E596" t="s">
        <v>2543</v>
      </c>
      <c r="F596">
        <f>VLOOKUP($B596&amp;F$5,'Source - Attributes'!$J:$K,2,FALSE)</f>
        <v>44357</v>
      </c>
      <c r="G596">
        <f>VLOOKUP($B596&amp;G$5,'Source - Attributes'!$J:$K,2,FALSE)</f>
        <v>44357</v>
      </c>
      <c r="H596">
        <f>VLOOKUP($B596&amp;H$5,'Source - Attributes'!$J:$K,2,FALSE)</f>
        <v>0</v>
      </c>
      <c r="I596">
        <v>0</v>
      </c>
      <c r="J596">
        <f>VLOOKUP($B596&amp;J$5,'Source - Attributes'!$J:$K,2,FALSE)</f>
        <v>61352</v>
      </c>
      <c r="K596">
        <f>VLOOKUP($B596&amp;K$5,'Source - Attributes'!$J:$K,2,FALSE)</f>
        <v>840.2</v>
      </c>
      <c r="L596" s="20">
        <f t="shared" si="118"/>
        <v>106153</v>
      </c>
      <c r="M596" s="15">
        <f t="shared" si="119"/>
        <v>1210.77</v>
      </c>
      <c r="N596" s="66" t="str">
        <f t="shared" si="120"/>
        <v>6040</v>
      </c>
      <c r="O596" s="26">
        <f t="shared" si="125"/>
        <v>0.6</v>
      </c>
      <c r="P596" s="30">
        <f t="shared" si="126"/>
        <v>0.4</v>
      </c>
      <c r="Q596" s="20">
        <f t="shared" si="121"/>
        <v>104978.16149311821</v>
      </c>
      <c r="R596" s="15">
        <f t="shared" si="122"/>
        <v>62986.896895870923</v>
      </c>
      <c r="S596" s="15">
        <f t="shared" si="123"/>
        <v>41991.264597247289</v>
      </c>
      <c r="T596" s="20">
        <f t="shared" si="127"/>
        <v>26319.65</v>
      </c>
      <c r="U596" s="15">
        <f t="shared" si="128"/>
        <v>29139.360000000001</v>
      </c>
      <c r="V596" s="15">
        <f t="shared" si="130"/>
        <v>55459.01</v>
      </c>
      <c r="W596" s="13">
        <v>0</v>
      </c>
      <c r="X596" s="27">
        <f t="shared" si="129"/>
        <v>55459.01</v>
      </c>
    </row>
    <row r="597" spans="1:24">
      <c r="A597" t="s">
        <v>2544</v>
      </c>
      <c r="B597" t="s">
        <v>1210</v>
      </c>
      <c r="C597" t="s">
        <v>1209</v>
      </c>
      <c r="D597" s="2" t="str">
        <f t="shared" si="124"/>
        <v>M</v>
      </c>
      <c r="E597" t="s">
        <v>2545</v>
      </c>
      <c r="F597">
        <f>VLOOKUP($B597&amp;F$5,'Source - Attributes'!$J:$K,2,FALSE)</f>
        <v>58389</v>
      </c>
      <c r="G597">
        <f>VLOOKUP($B597&amp;G$5,'Source - Attributes'!$J:$K,2,FALSE)</f>
        <v>58389</v>
      </c>
      <c r="H597">
        <f>VLOOKUP($B597&amp;H$5,'Source - Attributes'!$J:$K,2,FALSE)</f>
        <v>0</v>
      </c>
      <c r="I597">
        <v>0</v>
      </c>
      <c r="J597">
        <f>VLOOKUP($B597&amp;J$5,'Source - Attributes'!$J:$K,2,FALSE)</f>
        <v>0</v>
      </c>
      <c r="K597">
        <f>VLOOKUP($B597&amp;K$5,'Source - Attributes'!$J:$K,2,FALSE)</f>
        <v>348.17</v>
      </c>
      <c r="L597" s="20">
        <f t="shared" si="118"/>
        <v>106153</v>
      </c>
      <c r="M597" s="15">
        <f t="shared" si="119"/>
        <v>1210.77</v>
      </c>
      <c r="N597" s="66" t="str">
        <f t="shared" si="120"/>
        <v>6040</v>
      </c>
      <c r="O597" s="26">
        <f t="shared" si="125"/>
        <v>0.6</v>
      </c>
      <c r="P597" s="30">
        <f t="shared" si="126"/>
        <v>0.4</v>
      </c>
      <c r="Q597" s="20">
        <f t="shared" si="121"/>
        <v>104978.16149311821</v>
      </c>
      <c r="R597" s="15">
        <f t="shared" si="122"/>
        <v>62986.896895870923</v>
      </c>
      <c r="S597" s="15">
        <f t="shared" si="123"/>
        <v>41991.264597247289</v>
      </c>
      <c r="T597" s="20">
        <f t="shared" si="127"/>
        <v>34645.67</v>
      </c>
      <c r="U597" s="15">
        <f t="shared" si="128"/>
        <v>12075.04</v>
      </c>
      <c r="V597" s="15">
        <f t="shared" si="130"/>
        <v>46720.71</v>
      </c>
      <c r="W597" s="13">
        <v>0</v>
      </c>
      <c r="X597" s="27">
        <f t="shared" si="129"/>
        <v>46720.71</v>
      </c>
    </row>
    <row r="598" spans="1:24">
      <c r="A598" t="s">
        <v>2546</v>
      </c>
      <c r="B598" t="s">
        <v>1212</v>
      </c>
      <c r="C598" t="s">
        <v>1209</v>
      </c>
      <c r="D598" s="2" t="str">
        <f t="shared" si="124"/>
        <v>M</v>
      </c>
      <c r="E598" t="s">
        <v>2547</v>
      </c>
      <c r="F598">
        <f>VLOOKUP($B598&amp;F$5,'Source - Attributes'!$J:$K,2,FALSE)</f>
        <v>238</v>
      </c>
      <c r="G598">
        <f>VLOOKUP($B598&amp;G$5,'Source - Attributes'!$J:$K,2,FALSE)</f>
        <v>238</v>
      </c>
      <c r="H598">
        <f>VLOOKUP($B598&amp;H$5,'Source - Attributes'!$J:$K,2,FALSE)</f>
        <v>0</v>
      </c>
      <c r="I598">
        <v>0</v>
      </c>
      <c r="J598">
        <f>VLOOKUP($B598&amp;J$5,'Source - Attributes'!$J:$K,2,FALSE)</f>
        <v>0</v>
      </c>
      <c r="K598">
        <f>VLOOKUP($B598&amp;K$5,'Source - Attributes'!$J:$K,2,FALSE)</f>
        <v>1.82</v>
      </c>
      <c r="L598" s="20">
        <f t="shared" si="118"/>
        <v>106153</v>
      </c>
      <c r="M598" s="15">
        <f t="shared" si="119"/>
        <v>1210.77</v>
      </c>
      <c r="N598" s="66" t="str">
        <f t="shared" si="120"/>
        <v>6040</v>
      </c>
      <c r="O598" s="26">
        <f t="shared" si="125"/>
        <v>0.6</v>
      </c>
      <c r="P598" s="30">
        <f t="shared" si="126"/>
        <v>0.4</v>
      </c>
      <c r="Q598" s="20">
        <f t="shared" si="121"/>
        <v>104978.16149311821</v>
      </c>
      <c r="R598" s="15">
        <f t="shared" si="122"/>
        <v>62986.896895870923</v>
      </c>
      <c r="S598" s="15">
        <f t="shared" si="123"/>
        <v>41991.264597247289</v>
      </c>
      <c r="T598" s="20">
        <f t="shared" si="127"/>
        <v>141.22</v>
      </c>
      <c r="U598" s="15">
        <f t="shared" si="128"/>
        <v>63.12</v>
      </c>
      <c r="V598" s="15">
        <f t="shared" si="130"/>
        <v>204.34</v>
      </c>
      <c r="W598" s="13">
        <v>0</v>
      </c>
      <c r="X598" s="27">
        <f t="shared" si="129"/>
        <v>204.34</v>
      </c>
    </row>
    <row r="599" spans="1:24">
      <c r="A599" t="s">
        <v>2548</v>
      </c>
      <c r="B599" t="s">
        <v>1214</v>
      </c>
      <c r="C599" t="s">
        <v>1209</v>
      </c>
      <c r="D599" s="2" t="str">
        <f t="shared" si="124"/>
        <v>M</v>
      </c>
      <c r="E599" t="s">
        <v>2549</v>
      </c>
      <c r="F599">
        <f>VLOOKUP($B599&amp;F$5,'Source - Attributes'!$J:$K,2,FALSE)</f>
        <v>1012</v>
      </c>
      <c r="G599">
        <f>VLOOKUP($B599&amp;G$5,'Source - Attributes'!$J:$K,2,FALSE)</f>
        <v>1012</v>
      </c>
      <c r="H599">
        <f>VLOOKUP($B599&amp;H$5,'Source - Attributes'!$J:$K,2,FALSE)</f>
        <v>0</v>
      </c>
      <c r="I599">
        <v>0</v>
      </c>
      <c r="J599">
        <f>VLOOKUP($B599&amp;J$5,'Source - Attributes'!$J:$K,2,FALSE)</f>
        <v>0</v>
      </c>
      <c r="K599">
        <f>VLOOKUP($B599&amp;K$5,'Source - Attributes'!$J:$K,2,FALSE)</f>
        <v>7.02</v>
      </c>
      <c r="L599" s="20">
        <f t="shared" si="118"/>
        <v>106153</v>
      </c>
      <c r="M599" s="15">
        <f t="shared" si="119"/>
        <v>1210.77</v>
      </c>
      <c r="N599" s="66" t="str">
        <f t="shared" si="120"/>
        <v>6040</v>
      </c>
      <c r="O599" s="26">
        <f t="shared" si="125"/>
        <v>0.6</v>
      </c>
      <c r="P599" s="30">
        <f t="shared" si="126"/>
        <v>0.4</v>
      </c>
      <c r="Q599" s="20">
        <f t="shared" si="121"/>
        <v>104978.16149311821</v>
      </c>
      <c r="R599" s="15">
        <f t="shared" si="122"/>
        <v>62986.896895870923</v>
      </c>
      <c r="S599" s="15">
        <f t="shared" si="123"/>
        <v>41991.264597247289</v>
      </c>
      <c r="T599" s="20">
        <f t="shared" si="127"/>
        <v>600.48</v>
      </c>
      <c r="U599" s="15">
        <f t="shared" si="128"/>
        <v>243.46</v>
      </c>
      <c r="V599" s="15">
        <f t="shared" si="130"/>
        <v>843.94</v>
      </c>
      <c r="W599" s="13">
        <v>0</v>
      </c>
      <c r="X599" s="27">
        <f t="shared" si="129"/>
        <v>843.94</v>
      </c>
    </row>
    <row r="600" spans="1:24">
      <c r="A600" t="s">
        <v>2550</v>
      </c>
      <c r="B600" t="s">
        <v>1216</v>
      </c>
      <c r="C600" t="s">
        <v>1209</v>
      </c>
      <c r="D600" s="2" t="str">
        <f t="shared" si="124"/>
        <v>M</v>
      </c>
      <c r="E600" t="s">
        <v>2551</v>
      </c>
      <c r="F600">
        <f>VLOOKUP($B600&amp;F$5,'Source - Attributes'!$J:$K,2,FALSE)</f>
        <v>2157</v>
      </c>
      <c r="G600">
        <f>VLOOKUP($B600&amp;G$5,'Source - Attributes'!$J:$K,2,FALSE)</f>
        <v>2157</v>
      </c>
      <c r="H600">
        <f>VLOOKUP($B600&amp;H$5,'Source - Attributes'!$J:$K,2,FALSE)</f>
        <v>0</v>
      </c>
      <c r="I600">
        <v>0</v>
      </c>
      <c r="J600">
        <f>VLOOKUP($B600&amp;J$5,'Source - Attributes'!$J:$K,2,FALSE)</f>
        <v>0</v>
      </c>
      <c r="K600">
        <f>VLOOKUP($B600&amp;K$5,'Source - Attributes'!$J:$K,2,FALSE)</f>
        <v>13.56</v>
      </c>
      <c r="L600" s="20">
        <f t="shared" si="118"/>
        <v>106153</v>
      </c>
      <c r="M600" s="15">
        <f t="shared" si="119"/>
        <v>1210.77</v>
      </c>
      <c r="N600" s="66" t="str">
        <f t="shared" si="120"/>
        <v>6040</v>
      </c>
      <c r="O600" s="26">
        <f t="shared" si="125"/>
        <v>0.6</v>
      </c>
      <c r="P600" s="30">
        <f t="shared" si="126"/>
        <v>0.4</v>
      </c>
      <c r="Q600" s="20">
        <f t="shared" si="121"/>
        <v>104978.16149311821</v>
      </c>
      <c r="R600" s="15">
        <f t="shared" si="122"/>
        <v>62986.896895870923</v>
      </c>
      <c r="S600" s="15">
        <f t="shared" si="123"/>
        <v>41991.264597247289</v>
      </c>
      <c r="T600" s="20">
        <f t="shared" si="127"/>
        <v>1279.8800000000001</v>
      </c>
      <c r="U600" s="15">
        <f t="shared" si="128"/>
        <v>470.28</v>
      </c>
      <c r="V600" s="15">
        <f t="shared" si="130"/>
        <v>1750.16</v>
      </c>
      <c r="W600" s="13">
        <v>0</v>
      </c>
      <c r="X600" s="27">
        <f t="shared" si="129"/>
        <v>1750.16</v>
      </c>
    </row>
    <row r="601" spans="1:24">
      <c r="A601" t="s">
        <v>2552</v>
      </c>
      <c r="B601" t="s">
        <v>1218</v>
      </c>
      <c r="C601" t="s">
        <v>1219</v>
      </c>
      <c r="D601" s="2" t="str">
        <f t="shared" si="124"/>
        <v>C</v>
      </c>
      <c r="E601" t="s">
        <v>2553</v>
      </c>
      <c r="F601">
        <f>VLOOKUP($B601&amp;F$5,'Source - Attributes'!$J:$K,2,FALSE)</f>
        <v>13671</v>
      </c>
      <c r="G601">
        <f>VLOOKUP($B601&amp;G$5,'Source - Attributes'!$J:$K,2,FALSE)</f>
        <v>13671</v>
      </c>
      <c r="H601">
        <f>VLOOKUP($B601&amp;H$5,'Source - Attributes'!$J:$K,2,FALSE)</f>
        <v>0</v>
      </c>
      <c r="I601">
        <v>0</v>
      </c>
      <c r="J601">
        <f>VLOOKUP($B601&amp;J$5,'Source - Attributes'!$J:$K,2,FALSE)</f>
        <v>20504</v>
      </c>
      <c r="K601">
        <f>VLOOKUP($B601&amp;K$5,'Source - Attributes'!$J:$K,2,FALSE)</f>
        <v>727.67</v>
      </c>
      <c r="L601" s="20">
        <f t="shared" si="118"/>
        <v>30976</v>
      </c>
      <c r="M601" s="15">
        <f t="shared" si="119"/>
        <v>849.74</v>
      </c>
      <c r="N601" s="66" t="str">
        <f t="shared" si="120"/>
        <v>2080</v>
      </c>
      <c r="O601" s="26">
        <f t="shared" si="125"/>
        <v>0.2</v>
      </c>
      <c r="P601" s="30">
        <f t="shared" si="126"/>
        <v>0.8</v>
      </c>
      <c r="Q601" s="20">
        <f t="shared" si="121"/>
        <v>35083.978081478941</v>
      </c>
      <c r="R601" s="15">
        <f t="shared" si="122"/>
        <v>7016.7956162957889</v>
      </c>
      <c r="S601" s="15">
        <f t="shared" si="123"/>
        <v>28067.182465183156</v>
      </c>
      <c r="T601" s="20">
        <f t="shared" si="127"/>
        <v>3096.8</v>
      </c>
      <c r="U601" s="15">
        <f t="shared" si="128"/>
        <v>24035.17</v>
      </c>
      <c r="V601" s="15">
        <f t="shared" si="130"/>
        <v>27131.969999999998</v>
      </c>
      <c r="W601" s="13">
        <v>0</v>
      </c>
      <c r="X601" s="27">
        <f t="shared" si="129"/>
        <v>27131.969999999998</v>
      </c>
    </row>
    <row r="602" spans="1:24">
      <c r="A602" t="s">
        <v>2554</v>
      </c>
      <c r="B602" t="s">
        <v>1220</v>
      </c>
      <c r="C602" t="s">
        <v>1219</v>
      </c>
      <c r="D602" s="2" t="str">
        <f t="shared" si="124"/>
        <v>M</v>
      </c>
      <c r="E602" t="s">
        <v>2555</v>
      </c>
      <c r="F602">
        <f>VLOOKUP($B602&amp;F$5,'Source - Attributes'!$J:$K,2,FALSE)</f>
        <v>10440</v>
      </c>
      <c r="G602">
        <f>VLOOKUP($B602&amp;G$5,'Source - Attributes'!$J:$K,2,FALSE)</f>
        <v>10440</v>
      </c>
      <c r="H602">
        <f>VLOOKUP($B602&amp;H$5,'Source - Attributes'!$J:$K,2,FALSE)</f>
        <v>0</v>
      </c>
      <c r="I602">
        <v>0</v>
      </c>
      <c r="J602">
        <f>VLOOKUP($B602&amp;J$5,'Source - Attributes'!$J:$K,2,FALSE)</f>
        <v>0</v>
      </c>
      <c r="K602">
        <f>VLOOKUP($B602&amp;K$5,'Source - Attributes'!$J:$K,2,FALSE)</f>
        <v>72.319999999999993</v>
      </c>
      <c r="L602" s="20">
        <f t="shared" si="118"/>
        <v>30976</v>
      </c>
      <c r="M602" s="15">
        <f t="shared" si="119"/>
        <v>849.74</v>
      </c>
      <c r="N602" s="66" t="str">
        <f t="shared" si="120"/>
        <v>2080</v>
      </c>
      <c r="O602" s="26">
        <f t="shared" si="125"/>
        <v>0.2</v>
      </c>
      <c r="P602" s="30">
        <f t="shared" si="126"/>
        <v>0.8</v>
      </c>
      <c r="Q602" s="20">
        <f t="shared" si="121"/>
        <v>35083.978081478941</v>
      </c>
      <c r="R602" s="15">
        <f t="shared" si="122"/>
        <v>7016.7956162957889</v>
      </c>
      <c r="S602" s="15">
        <f t="shared" si="123"/>
        <v>28067.182465183156</v>
      </c>
      <c r="T602" s="20">
        <f t="shared" si="127"/>
        <v>2364.91</v>
      </c>
      <c r="U602" s="15">
        <f t="shared" si="128"/>
        <v>2388.75</v>
      </c>
      <c r="V602" s="15">
        <f t="shared" si="130"/>
        <v>4753.66</v>
      </c>
      <c r="W602" s="13">
        <v>0</v>
      </c>
      <c r="X602" s="27">
        <f t="shared" si="129"/>
        <v>4753.66</v>
      </c>
    </row>
    <row r="603" spans="1:24">
      <c r="A603" t="s">
        <v>2556</v>
      </c>
      <c r="B603" t="s">
        <v>1222</v>
      </c>
      <c r="C603" t="s">
        <v>1219</v>
      </c>
      <c r="D603" s="2" t="str">
        <f t="shared" si="124"/>
        <v>M</v>
      </c>
      <c r="E603" t="s">
        <v>2557</v>
      </c>
      <c r="F603">
        <f>VLOOKUP($B603&amp;F$5,'Source - Attributes'!$J:$K,2,FALSE)</f>
        <v>5277</v>
      </c>
      <c r="G603">
        <f>VLOOKUP($B603&amp;G$5,'Source - Attributes'!$J:$K,2,FALSE)</f>
        <v>5277</v>
      </c>
      <c r="H603">
        <f>VLOOKUP($B603&amp;H$5,'Source - Attributes'!$J:$K,2,FALSE)</f>
        <v>0</v>
      </c>
      <c r="I603">
        <v>0</v>
      </c>
      <c r="J603">
        <f>VLOOKUP($B603&amp;J$5,'Source - Attributes'!$J:$K,2,FALSE)</f>
        <v>0</v>
      </c>
      <c r="K603">
        <f>VLOOKUP($B603&amp;K$5,'Source - Attributes'!$J:$K,2,FALSE)</f>
        <v>33.130000000000003</v>
      </c>
      <c r="L603" s="20">
        <f t="shared" si="118"/>
        <v>30976</v>
      </c>
      <c r="M603" s="15">
        <f t="shared" si="119"/>
        <v>849.74</v>
      </c>
      <c r="N603" s="66" t="str">
        <f t="shared" si="120"/>
        <v>2080</v>
      </c>
      <c r="O603" s="26">
        <f t="shared" si="125"/>
        <v>0.2</v>
      </c>
      <c r="P603" s="30">
        <f t="shared" si="126"/>
        <v>0.8</v>
      </c>
      <c r="Q603" s="20">
        <f t="shared" si="121"/>
        <v>35083.978081478941</v>
      </c>
      <c r="R603" s="15">
        <f t="shared" si="122"/>
        <v>7016.7956162957889</v>
      </c>
      <c r="S603" s="15">
        <f t="shared" si="123"/>
        <v>28067.182465183156</v>
      </c>
      <c r="T603" s="20">
        <f t="shared" si="127"/>
        <v>1195.3699999999999</v>
      </c>
      <c r="U603" s="15">
        <f t="shared" si="128"/>
        <v>1094.29</v>
      </c>
      <c r="V603" s="15">
        <f t="shared" si="130"/>
        <v>2289.66</v>
      </c>
      <c r="W603" s="13">
        <v>0</v>
      </c>
      <c r="X603" s="27">
        <f t="shared" si="129"/>
        <v>2289.66</v>
      </c>
    </row>
    <row r="604" spans="1:24">
      <c r="A604" t="s">
        <v>2558</v>
      </c>
      <c r="B604" t="s">
        <v>1224</v>
      </c>
      <c r="C604" t="s">
        <v>1219</v>
      </c>
      <c r="D604" s="2" t="str">
        <f t="shared" si="124"/>
        <v>M</v>
      </c>
      <c r="E604" t="s">
        <v>2559</v>
      </c>
      <c r="F604">
        <f>VLOOKUP($B604&amp;F$5,'Source - Attributes'!$J:$K,2,FALSE)</f>
        <v>798</v>
      </c>
      <c r="G604">
        <f>VLOOKUP($B604&amp;G$5,'Source - Attributes'!$J:$K,2,FALSE)</f>
        <v>798</v>
      </c>
      <c r="H604">
        <f>VLOOKUP($B604&amp;H$5,'Source - Attributes'!$J:$K,2,FALSE)</f>
        <v>0</v>
      </c>
      <c r="I604">
        <v>0</v>
      </c>
      <c r="J604">
        <f>VLOOKUP($B604&amp;J$5,'Source - Attributes'!$J:$K,2,FALSE)</f>
        <v>0</v>
      </c>
      <c r="K604">
        <f>VLOOKUP($B604&amp;K$5,'Source - Attributes'!$J:$K,2,FALSE)</f>
        <v>7.58</v>
      </c>
      <c r="L604" s="20">
        <f t="shared" si="118"/>
        <v>30976</v>
      </c>
      <c r="M604" s="15">
        <f t="shared" si="119"/>
        <v>849.74</v>
      </c>
      <c r="N604" s="66" t="str">
        <f t="shared" si="120"/>
        <v>2080</v>
      </c>
      <c r="O604" s="26">
        <f t="shared" si="125"/>
        <v>0.2</v>
      </c>
      <c r="P604" s="30">
        <f t="shared" si="126"/>
        <v>0.8</v>
      </c>
      <c r="Q604" s="20">
        <f t="shared" si="121"/>
        <v>35083.978081478941</v>
      </c>
      <c r="R604" s="15">
        <f t="shared" si="122"/>
        <v>7016.7956162957889</v>
      </c>
      <c r="S604" s="15">
        <f t="shared" si="123"/>
        <v>28067.182465183156</v>
      </c>
      <c r="T604" s="20">
        <f t="shared" si="127"/>
        <v>180.77</v>
      </c>
      <c r="U604" s="15">
        <f t="shared" si="128"/>
        <v>250.37</v>
      </c>
      <c r="V604" s="15">
        <f t="shared" si="130"/>
        <v>431.14</v>
      </c>
      <c r="W604" s="13">
        <v>0</v>
      </c>
      <c r="X604" s="27">
        <f t="shared" si="129"/>
        <v>431.14</v>
      </c>
    </row>
    <row r="605" spans="1:24">
      <c r="A605" t="s">
        <v>2560</v>
      </c>
      <c r="B605" t="s">
        <v>1226</v>
      </c>
      <c r="C605" t="s">
        <v>1219</v>
      </c>
      <c r="D605" s="2" t="str">
        <f t="shared" si="124"/>
        <v>M</v>
      </c>
      <c r="E605" t="s">
        <v>2561</v>
      </c>
      <c r="F605">
        <f>VLOOKUP($B605&amp;F$5,'Source - Attributes'!$J:$K,2,FALSE)</f>
        <v>349</v>
      </c>
      <c r="G605">
        <f>VLOOKUP($B605&amp;G$5,'Source - Attributes'!$J:$K,2,FALSE)</f>
        <v>349</v>
      </c>
      <c r="H605">
        <f>VLOOKUP($B605&amp;H$5,'Source - Attributes'!$J:$K,2,FALSE)</f>
        <v>0</v>
      </c>
      <c r="I605">
        <v>0</v>
      </c>
      <c r="J605">
        <f>VLOOKUP($B605&amp;J$5,'Source - Attributes'!$J:$K,2,FALSE)</f>
        <v>0</v>
      </c>
      <c r="K605">
        <f>VLOOKUP($B605&amp;K$5,'Source - Attributes'!$J:$K,2,FALSE)</f>
        <v>4.92</v>
      </c>
      <c r="L605" s="20">
        <f t="shared" si="118"/>
        <v>30976</v>
      </c>
      <c r="M605" s="15">
        <f t="shared" si="119"/>
        <v>849.74</v>
      </c>
      <c r="N605" s="66" t="str">
        <f t="shared" si="120"/>
        <v>2080</v>
      </c>
      <c r="O605" s="26">
        <f t="shared" si="125"/>
        <v>0.2</v>
      </c>
      <c r="P605" s="30">
        <f t="shared" si="126"/>
        <v>0.8</v>
      </c>
      <c r="Q605" s="20">
        <f t="shared" si="121"/>
        <v>35083.978081478941</v>
      </c>
      <c r="R605" s="15">
        <f t="shared" si="122"/>
        <v>7016.7956162957889</v>
      </c>
      <c r="S605" s="15">
        <f t="shared" si="123"/>
        <v>28067.182465183156</v>
      </c>
      <c r="T605" s="20">
        <f t="shared" si="127"/>
        <v>79.06</v>
      </c>
      <c r="U605" s="15">
        <f t="shared" si="128"/>
        <v>162.51</v>
      </c>
      <c r="V605" s="15">
        <f t="shared" si="130"/>
        <v>241.57</v>
      </c>
      <c r="W605" s="13">
        <v>0</v>
      </c>
      <c r="X605" s="27">
        <f t="shared" si="129"/>
        <v>241.57</v>
      </c>
    </row>
    <row r="606" spans="1:24">
      <c r="A606" t="s">
        <v>2562</v>
      </c>
      <c r="B606" t="s">
        <v>1228</v>
      </c>
      <c r="C606" t="s">
        <v>1219</v>
      </c>
      <c r="D606" s="2" t="str">
        <f t="shared" si="124"/>
        <v>M</v>
      </c>
      <c r="E606" t="s">
        <v>2563</v>
      </c>
      <c r="F606">
        <f>VLOOKUP($B606&amp;F$5,'Source - Attributes'!$J:$K,2,FALSE)</f>
        <v>441</v>
      </c>
      <c r="G606">
        <f>VLOOKUP($B606&amp;G$5,'Source - Attributes'!$J:$K,2,FALSE)</f>
        <v>441</v>
      </c>
      <c r="H606">
        <f>VLOOKUP($B606&amp;H$5,'Source - Attributes'!$J:$K,2,FALSE)</f>
        <v>0</v>
      </c>
      <c r="I606">
        <v>0</v>
      </c>
      <c r="J606">
        <f>VLOOKUP($B606&amp;J$5,'Source - Attributes'!$J:$K,2,FALSE)</f>
        <v>0</v>
      </c>
      <c r="K606">
        <f>VLOOKUP($B606&amp;K$5,'Source - Attributes'!$J:$K,2,FALSE)</f>
        <v>4.12</v>
      </c>
      <c r="L606" s="20">
        <f t="shared" si="118"/>
        <v>30976</v>
      </c>
      <c r="M606" s="15">
        <f t="shared" si="119"/>
        <v>849.74</v>
      </c>
      <c r="N606" s="66" t="str">
        <f t="shared" si="120"/>
        <v>2080</v>
      </c>
      <c r="O606" s="26">
        <f t="shared" si="125"/>
        <v>0.2</v>
      </c>
      <c r="P606" s="30">
        <f t="shared" si="126"/>
        <v>0.8</v>
      </c>
      <c r="Q606" s="20">
        <f t="shared" si="121"/>
        <v>35083.978081478941</v>
      </c>
      <c r="R606" s="15">
        <f t="shared" si="122"/>
        <v>7016.7956162957889</v>
      </c>
      <c r="S606" s="15">
        <f t="shared" si="123"/>
        <v>28067.182465183156</v>
      </c>
      <c r="T606" s="20">
        <f t="shared" si="127"/>
        <v>99.9</v>
      </c>
      <c r="U606" s="15">
        <f t="shared" si="128"/>
        <v>136.08000000000001</v>
      </c>
      <c r="V606" s="15">
        <f t="shared" si="130"/>
        <v>235.98000000000002</v>
      </c>
      <c r="W606" s="13">
        <v>0</v>
      </c>
      <c r="X606" s="27">
        <f t="shared" si="129"/>
        <v>235.98000000000002</v>
      </c>
    </row>
    <row r="607" spans="1:24">
      <c r="A607" t="s">
        <v>2564</v>
      </c>
      <c r="B607" t="s">
        <v>1230</v>
      </c>
      <c r="C607" t="s">
        <v>1231</v>
      </c>
      <c r="D607" s="2" t="str">
        <f t="shared" si="124"/>
        <v>C</v>
      </c>
      <c r="E607" t="s">
        <v>2565</v>
      </c>
      <c r="F607">
        <f>VLOOKUP($B607&amp;F$5,'Source - Attributes'!$J:$K,2,FALSE)</f>
        <v>5480</v>
      </c>
      <c r="G607">
        <f>VLOOKUP($B607&amp;G$5,'Source - Attributes'!$J:$K,2,FALSE)</f>
        <v>5480</v>
      </c>
      <c r="H607">
        <f>VLOOKUP($B607&amp;H$5,'Source - Attributes'!$J:$K,2,FALSE)</f>
        <v>0</v>
      </c>
      <c r="I607">
        <v>0</v>
      </c>
      <c r="J607">
        <f>VLOOKUP($B607&amp;J$5,'Source - Attributes'!$J:$K,2,FALSE)</f>
        <v>5699</v>
      </c>
      <c r="K607">
        <f>VLOOKUP($B607&amp;K$5,'Source - Attributes'!$J:$K,2,FALSE)</f>
        <v>543.51</v>
      </c>
      <c r="L607" s="20">
        <f t="shared" si="118"/>
        <v>8440</v>
      </c>
      <c r="M607" s="15">
        <f t="shared" si="119"/>
        <v>570.76</v>
      </c>
      <c r="N607" s="66" t="str">
        <f t="shared" si="120"/>
        <v>2080</v>
      </c>
      <c r="O607" s="26">
        <f t="shared" si="125"/>
        <v>0.2</v>
      </c>
      <c r="P607" s="30">
        <f t="shared" si="126"/>
        <v>0.8</v>
      </c>
      <c r="Q607" s="20">
        <f t="shared" si="121"/>
        <v>9751.4431860294808</v>
      </c>
      <c r="R607" s="15">
        <f t="shared" si="122"/>
        <v>1950.2886372058963</v>
      </c>
      <c r="S607" s="15">
        <f t="shared" si="123"/>
        <v>7801.1545488235852</v>
      </c>
      <c r="T607" s="20">
        <f t="shared" si="127"/>
        <v>1266.3</v>
      </c>
      <c r="U607" s="15">
        <f t="shared" si="128"/>
        <v>7428.7</v>
      </c>
      <c r="V607" s="15">
        <f t="shared" si="130"/>
        <v>8695</v>
      </c>
      <c r="W607" s="13">
        <v>0</v>
      </c>
      <c r="X607" s="27">
        <f t="shared" si="129"/>
        <v>8695</v>
      </c>
    </row>
    <row r="608" spans="1:24">
      <c r="A608" t="s">
        <v>2566</v>
      </c>
      <c r="B608" t="s">
        <v>1232</v>
      </c>
      <c r="C608" t="s">
        <v>1231</v>
      </c>
      <c r="D608" s="2" t="str">
        <f t="shared" si="124"/>
        <v>M</v>
      </c>
      <c r="E608" t="s">
        <v>2567</v>
      </c>
      <c r="F608">
        <f>VLOOKUP($B608&amp;F$5,'Source - Attributes'!$J:$K,2,FALSE)</f>
        <v>212</v>
      </c>
      <c r="G608">
        <f>VLOOKUP($B608&amp;G$5,'Source - Attributes'!$J:$K,2,FALSE)</f>
        <v>212</v>
      </c>
      <c r="H608">
        <f>VLOOKUP($B608&amp;H$5,'Source - Attributes'!$J:$K,2,FALSE)</f>
        <v>0</v>
      </c>
      <c r="I608">
        <v>0</v>
      </c>
      <c r="J608">
        <f>VLOOKUP($B608&amp;J$5,'Source - Attributes'!$J:$K,2,FALSE)</f>
        <v>0</v>
      </c>
      <c r="K608">
        <f>VLOOKUP($B608&amp;K$5,'Source - Attributes'!$J:$K,2,FALSE)</f>
        <v>1.47</v>
      </c>
      <c r="L608" s="20">
        <f t="shared" si="118"/>
        <v>8440</v>
      </c>
      <c r="M608" s="15">
        <f t="shared" si="119"/>
        <v>570.76</v>
      </c>
      <c r="N608" s="66" t="str">
        <f t="shared" si="120"/>
        <v>2080</v>
      </c>
      <c r="O608" s="26">
        <f t="shared" si="125"/>
        <v>0.2</v>
      </c>
      <c r="P608" s="30">
        <f t="shared" si="126"/>
        <v>0.8</v>
      </c>
      <c r="Q608" s="20">
        <f t="shared" si="121"/>
        <v>9751.4431860294808</v>
      </c>
      <c r="R608" s="15">
        <f t="shared" si="122"/>
        <v>1950.2886372058963</v>
      </c>
      <c r="S608" s="15">
        <f t="shared" si="123"/>
        <v>7801.1545488235852</v>
      </c>
      <c r="T608" s="20">
        <f t="shared" si="127"/>
        <v>48.99</v>
      </c>
      <c r="U608" s="15">
        <f t="shared" si="128"/>
        <v>20.09</v>
      </c>
      <c r="V608" s="15">
        <f t="shared" si="130"/>
        <v>69.08</v>
      </c>
      <c r="W608" s="13">
        <v>0</v>
      </c>
      <c r="X608" s="27">
        <f t="shared" si="129"/>
        <v>69.08</v>
      </c>
    </row>
    <row r="609" spans="1:24">
      <c r="A609" t="s">
        <v>2568</v>
      </c>
      <c r="B609" t="s">
        <v>1234</v>
      </c>
      <c r="C609" t="s">
        <v>1231</v>
      </c>
      <c r="D609" s="2" t="str">
        <f t="shared" si="124"/>
        <v>M</v>
      </c>
      <c r="E609" t="s">
        <v>2569</v>
      </c>
      <c r="F609">
        <f>VLOOKUP($B609&amp;F$5,'Source - Attributes'!$J:$K,2,FALSE)</f>
        <v>120</v>
      </c>
      <c r="G609">
        <f>VLOOKUP($B609&amp;G$5,'Source - Attributes'!$J:$K,2,FALSE)</f>
        <v>120</v>
      </c>
      <c r="H609">
        <f>VLOOKUP($B609&amp;H$5,'Source - Attributes'!$J:$K,2,FALSE)</f>
        <v>0</v>
      </c>
      <c r="I609">
        <v>0</v>
      </c>
      <c r="J609">
        <f>VLOOKUP($B609&amp;J$5,'Source - Attributes'!$J:$K,2,FALSE)</f>
        <v>0</v>
      </c>
      <c r="K609">
        <f>VLOOKUP($B609&amp;K$5,'Source - Attributes'!$J:$K,2,FALSE)</f>
        <v>3.14</v>
      </c>
      <c r="L609" s="20">
        <f t="shared" si="118"/>
        <v>8440</v>
      </c>
      <c r="M609" s="15">
        <f t="shared" si="119"/>
        <v>570.76</v>
      </c>
      <c r="N609" s="66" t="str">
        <f t="shared" si="120"/>
        <v>2080</v>
      </c>
      <c r="O609" s="26">
        <f t="shared" si="125"/>
        <v>0.2</v>
      </c>
      <c r="P609" s="30">
        <f t="shared" si="126"/>
        <v>0.8</v>
      </c>
      <c r="Q609" s="20">
        <f t="shared" si="121"/>
        <v>9751.4431860294808</v>
      </c>
      <c r="R609" s="15">
        <f t="shared" si="122"/>
        <v>1950.2886372058963</v>
      </c>
      <c r="S609" s="15">
        <f t="shared" si="123"/>
        <v>7801.1545488235852</v>
      </c>
      <c r="T609" s="20">
        <f t="shared" si="127"/>
        <v>27.73</v>
      </c>
      <c r="U609" s="15">
        <f t="shared" si="128"/>
        <v>42.92</v>
      </c>
      <c r="V609" s="15">
        <f t="shared" si="130"/>
        <v>70.650000000000006</v>
      </c>
      <c r="W609" s="13">
        <v>0</v>
      </c>
      <c r="X609" s="27">
        <f t="shared" si="129"/>
        <v>70.650000000000006</v>
      </c>
    </row>
    <row r="610" spans="1:24">
      <c r="A610" t="s">
        <v>2570</v>
      </c>
      <c r="B610" t="s">
        <v>1236</v>
      </c>
      <c r="C610" t="s">
        <v>1231</v>
      </c>
      <c r="D610" s="2" t="str">
        <f t="shared" si="124"/>
        <v>M</v>
      </c>
      <c r="E610" t="s">
        <v>2571</v>
      </c>
      <c r="F610">
        <f>VLOOKUP($B610&amp;F$5,'Source - Attributes'!$J:$K,2,FALSE)</f>
        <v>678</v>
      </c>
      <c r="G610">
        <f>VLOOKUP($B610&amp;G$5,'Source - Attributes'!$J:$K,2,FALSE)</f>
        <v>678</v>
      </c>
      <c r="H610">
        <f>VLOOKUP($B610&amp;H$5,'Source - Attributes'!$J:$K,2,FALSE)</f>
        <v>0</v>
      </c>
      <c r="I610">
        <v>0</v>
      </c>
      <c r="J610">
        <f>VLOOKUP($B610&amp;J$5,'Source - Attributes'!$J:$K,2,FALSE)</f>
        <v>0</v>
      </c>
      <c r="K610">
        <f>VLOOKUP($B610&amp;K$5,'Source - Attributes'!$J:$K,2,FALSE)</f>
        <v>7.62</v>
      </c>
      <c r="L610" s="20">
        <f t="shared" si="118"/>
        <v>8440</v>
      </c>
      <c r="M610" s="15">
        <f t="shared" si="119"/>
        <v>570.76</v>
      </c>
      <c r="N610" s="66" t="str">
        <f t="shared" si="120"/>
        <v>2080</v>
      </c>
      <c r="O610" s="26">
        <f t="shared" si="125"/>
        <v>0.2</v>
      </c>
      <c r="P610" s="30">
        <f t="shared" si="126"/>
        <v>0.8</v>
      </c>
      <c r="Q610" s="20">
        <f t="shared" si="121"/>
        <v>9751.4431860294808</v>
      </c>
      <c r="R610" s="15">
        <f t="shared" si="122"/>
        <v>1950.2886372058963</v>
      </c>
      <c r="S610" s="15">
        <f t="shared" si="123"/>
        <v>7801.1545488235852</v>
      </c>
      <c r="T610" s="20">
        <f t="shared" si="127"/>
        <v>156.66999999999999</v>
      </c>
      <c r="U610" s="15">
        <f t="shared" si="128"/>
        <v>104.15</v>
      </c>
      <c r="V610" s="15">
        <f t="shared" si="130"/>
        <v>260.82</v>
      </c>
      <c r="W610" s="13">
        <v>0</v>
      </c>
      <c r="X610" s="27">
        <f t="shared" si="129"/>
        <v>260.82</v>
      </c>
    </row>
    <row r="611" spans="1:24">
      <c r="A611" t="s">
        <v>2572</v>
      </c>
      <c r="B611" t="s">
        <v>1238</v>
      </c>
      <c r="C611" t="s">
        <v>1231</v>
      </c>
      <c r="D611" s="2" t="str">
        <f t="shared" si="124"/>
        <v>M</v>
      </c>
      <c r="E611" t="s">
        <v>2573</v>
      </c>
      <c r="F611">
        <f>VLOOKUP($B611&amp;F$5,'Source - Attributes'!$J:$K,2,FALSE)</f>
        <v>1950</v>
      </c>
      <c r="G611">
        <f>VLOOKUP($B611&amp;G$5,'Source - Attributes'!$J:$K,2,FALSE)</f>
        <v>1950</v>
      </c>
      <c r="H611">
        <f>VLOOKUP($B611&amp;H$5,'Source - Attributes'!$J:$K,2,FALSE)</f>
        <v>0</v>
      </c>
      <c r="I611">
        <v>0</v>
      </c>
      <c r="J611">
        <f>VLOOKUP($B611&amp;J$5,'Source - Attributes'!$J:$K,2,FALSE)</f>
        <v>0</v>
      </c>
      <c r="K611">
        <f>VLOOKUP($B611&amp;K$5,'Source - Attributes'!$J:$K,2,FALSE)</f>
        <v>15.02</v>
      </c>
      <c r="L611" s="20">
        <f t="shared" si="118"/>
        <v>8440</v>
      </c>
      <c r="M611" s="15">
        <f t="shared" si="119"/>
        <v>570.76</v>
      </c>
      <c r="N611" s="66" t="str">
        <f t="shared" si="120"/>
        <v>2080</v>
      </c>
      <c r="O611" s="26">
        <f t="shared" si="125"/>
        <v>0.2</v>
      </c>
      <c r="P611" s="30">
        <f t="shared" si="126"/>
        <v>0.8</v>
      </c>
      <c r="Q611" s="20">
        <f t="shared" si="121"/>
        <v>9751.4431860294808</v>
      </c>
      <c r="R611" s="15">
        <f t="shared" si="122"/>
        <v>1950.2886372058963</v>
      </c>
      <c r="S611" s="15">
        <f t="shared" si="123"/>
        <v>7801.1545488235852</v>
      </c>
      <c r="T611" s="20">
        <f t="shared" si="127"/>
        <v>450.6</v>
      </c>
      <c r="U611" s="15">
        <f t="shared" si="128"/>
        <v>205.29</v>
      </c>
      <c r="V611" s="15">
        <f t="shared" si="130"/>
        <v>655.89</v>
      </c>
      <c r="W611" s="13">
        <v>0</v>
      </c>
      <c r="X611" s="27">
        <f t="shared" si="129"/>
        <v>655.89</v>
      </c>
    </row>
    <row r="612" spans="1:24">
      <c r="A612" t="s">
        <v>2574</v>
      </c>
      <c r="B612" t="s">
        <v>1240</v>
      </c>
      <c r="C612" t="s">
        <v>1241</v>
      </c>
      <c r="D612" s="2" t="str">
        <f t="shared" si="124"/>
        <v>C</v>
      </c>
      <c r="E612" t="s">
        <v>2575</v>
      </c>
      <c r="F612">
        <f>VLOOKUP($B612&amp;F$5,'Source - Attributes'!$J:$K,2,FALSE)</f>
        <v>48462</v>
      </c>
      <c r="G612">
        <f>VLOOKUP($B612&amp;G$5,'Source - Attributes'!$J:$K,2,FALSE)</f>
        <v>48462</v>
      </c>
      <c r="H612">
        <f>VLOOKUP($B612&amp;H$5,'Source - Attributes'!$J:$K,2,FALSE)</f>
        <v>0</v>
      </c>
      <c r="I612">
        <v>0</v>
      </c>
      <c r="J612">
        <f>VLOOKUP($B612&amp;J$5,'Source - Attributes'!$J:$K,2,FALSE)</f>
        <v>46054</v>
      </c>
      <c r="K612">
        <f>VLOOKUP($B612&amp;K$5,'Source - Attributes'!$J:$K,2,FALSE)</f>
        <v>753.1</v>
      </c>
      <c r="L612" s="20">
        <f t="shared" si="118"/>
        <v>63898</v>
      </c>
      <c r="M612" s="15">
        <f t="shared" si="119"/>
        <v>862.7600000000001</v>
      </c>
      <c r="N612" s="66" t="str">
        <f t="shared" si="120"/>
        <v>6040</v>
      </c>
      <c r="O612" s="26">
        <f t="shared" si="125"/>
        <v>0.6</v>
      </c>
      <c r="P612" s="30">
        <f t="shared" si="126"/>
        <v>0.4</v>
      </c>
      <c r="Q612" s="20">
        <f t="shared" si="121"/>
        <v>78802.064307668305</v>
      </c>
      <c r="R612" s="15">
        <f t="shared" si="122"/>
        <v>47281.238584600978</v>
      </c>
      <c r="S612" s="15">
        <f t="shared" si="123"/>
        <v>31520.825723067323</v>
      </c>
      <c r="T612" s="20">
        <f t="shared" si="127"/>
        <v>35859.39</v>
      </c>
      <c r="U612" s="15">
        <f t="shared" si="128"/>
        <v>27514.41</v>
      </c>
      <c r="V612" s="15">
        <f t="shared" si="130"/>
        <v>63373.8</v>
      </c>
      <c r="W612" s="13">
        <v>0</v>
      </c>
      <c r="X612" s="27">
        <f t="shared" si="129"/>
        <v>63373.8</v>
      </c>
    </row>
    <row r="613" spans="1:24">
      <c r="A613" t="s">
        <v>2576</v>
      </c>
      <c r="B613" t="s">
        <v>1242</v>
      </c>
      <c r="C613" t="s">
        <v>1241</v>
      </c>
      <c r="D613" s="2" t="str">
        <f t="shared" si="124"/>
        <v>M</v>
      </c>
      <c r="E613" t="s">
        <v>2577</v>
      </c>
      <c r="F613">
        <f>VLOOKUP($B613&amp;F$5,'Source - Attributes'!$J:$K,2,FALSE)</f>
        <v>6712</v>
      </c>
      <c r="G613">
        <f>VLOOKUP($B613&amp;G$5,'Source - Attributes'!$J:$K,2,FALSE)</f>
        <v>6712</v>
      </c>
      <c r="H613">
        <f>VLOOKUP($B613&amp;H$5,'Source - Attributes'!$J:$K,2,FALSE)</f>
        <v>0</v>
      </c>
      <c r="I613">
        <v>0</v>
      </c>
      <c r="J613">
        <f>VLOOKUP($B613&amp;J$5,'Source - Attributes'!$J:$K,2,FALSE)</f>
        <v>0</v>
      </c>
      <c r="K613">
        <f>VLOOKUP($B613&amp;K$5,'Source - Attributes'!$J:$K,2,FALSE)</f>
        <v>44.25</v>
      </c>
      <c r="L613" s="20">
        <f t="shared" si="118"/>
        <v>63898</v>
      </c>
      <c r="M613" s="15">
        <f t="shared" si="119"/>
        <v>862.7600000000001</v>
      </c>
      <c r="N613" s="66" t="str">
        <f t="shared" si="120"/>
        <v>6040</v>
      </c>
      <c r="O613" s="26">
        <f t="shared" si="125"/>
        <v>0.6</v>
      </c>
      <c r="P613" s="30">
        <f t="shared" si="126"/>
        <v>0.4</v>
      </c>
      <c r="Q613" s="20">
        <f t="shared" si="121"/>
        <v>78802.064307668305</v>
      </c>
      <c r="R613" s="15">
        <f t="shared" si="122"/>
        <v>47281.238584600978</v>
      </c>
      <c r="S613" s="15">
        <f t="shared" si="123"/>
        <v>31520.825723067323</v>
      </c>
      <c r="T613" s="20">
        <f t="shared" si="127"/>
        <v>4966.54</v>
      </c>
      <c r="U613" s="15">
        <f t="shared" si="128"/>
        <v>1616.67</v>
      </c>
      <c r="V613" s="15">
        <f t="shared" si="130"/>
        <v>6583.21</v>
      </c>
      <c r="W613" s="13">
        <v>0</v>
      </c>
      <c r="X613" s="27">
        <f t="shared" si="129"/>
        <v>6583.21</v>
      </c>
    </row>
    <row r="614" spans="1:24">
      <c r="A614" t="s">
        <v>2578</v>
      </c>
      <c r="B614" t="s">
        <v>1244</v>
      </c>
      <c r="C614" t="s">
        <v>1241</v>
      </c>
      <c r="D614" s="2" t="str">
        <f t="shared" si="124"/>
        <v>M</v>
      </c>
      <c r="E614" t="s">
        <v>2579</v>
      </c>
      <c r="F614">
        <f>VLOOKUP($B614&amp;F$5,'Source - Attributes'!$J:$K,2,FALSE)</f>
        <v>3693</v>
      </c>
      <c r="G614">
        <f>VLOOKUP($B614&amp;G$5,'Source - Attributes'!$J:$K,2,FALSE)</f>
        <v>3693</v>
      </c>
      <c r="H614">
        <f>VLOOKUP($B614&amp;H$5,'Source - Attributes'!$J:$K,2,FALSE)</f>
        <v>0</v>
      </c>
      <c r="I614">
        <v>0</v>
      </c>
      <c r="J614">
        <f>VLOOKUP($B614&amp;J$5,'Source - Attributes'!$J:$K,2,FALSE)</f>
        <v>0</v>
      </c>
      <c r="K614">
        <f>VLOOKUP($B614&amp;K$5,'Source - Attributes'!$J:$K,2,FALSE)</f>
        <v>27.07</v>
      </c>
      <c r="L614" s="20">
        <f t="shared" si="118"/>
        <v>63898</v>
      </c>
      <c r="M614" s="15">
        <f t="shared" si="119"/>
        <v>862.7600000000001</v>
      </c>
      <c r="N614" s="66" t="str">
        <f t="shared" si="120"/>
        <v>6040</v>
      </c>
      <c r="O614" s="26">
        <f t="shared" si="125"/>
        <v>0.6</v>
      </c>
      <c r="P614" s="30">
        <f t="shared" si="126"/>
        <v>0.4</v>
      </c>
      <c r="Q614" s="20">
        <f t="shared" si="121"/>
        <v>78802.064307668305</v>
      </c>
      <c r="R614" s="15">
        <f t="shared" si="122"/>
        <v>47281.238584600978</v>
      </c>
      <c r="S614" s="15">
        <f t="shared" si="123"/>
        <v>31520.825723067323</v>
      </c>
      <c r="T614" s="20">
        <f t="shared" si="127"/>
        <v>2732.63</v>
      </c>
      <c r="U614" s="15">
        <f t="shared" si="128"/>
        <v>989</v>
      </c>
      <c r="V614" s="15">
        <f t="shared" si="130"/>
        <v>3721.63</v>
      </c>
      <c r="W614" s="13">
        <v>0</v>
      </c>
      <c r="X614" s="27">
        <f t="shared" si="129"/>
        <v>3721.63</v>
      </c>
    </row>
    <row r="615" spans="1:24">
      <c r="A615" t="s">
        <v>2580</v>
      </c>
      <c r="B615" t="s">
        <v>1246</v>
      </c>
      <c r="C615" t="s">
        <v>1241</v>
      </c>
      <c r="D615" s="2" t="str">
        <f t="shared" si="124"/>
        <v>M</v>
      </c>
      <c r="E615" t="s">
        <v>2581</v>
      </c>
      <c r="F615">
        <f>VLOOKUP($B615&amp;F$5,'Source - Attributes'!$J:$K,2,FALSE)</f>
        <v>644</v>
      </c>
      <c r="G615">
        <f>VLOOKUP($B615&amp;G$5,'Source - Attributes'!$J:$K,2,FALSE)</f>
        <v>644</v>
      </c>
      <c r="H615">
        <f>VLOOKUP($B615&amp;H$5,'Source - Attributes'!$J:$K,2,FALSE)</f>
        <v>0</v>
      </c>
      <c r="I615">
        <v>0</v>
      </c>
      <c r="J615">
        <f>VLOOKUP($B615&amp;J$5,'Source - Attributes'!$J:$K,2,FALSE)</f>
        <v>0</v>
      </c>
      <c r="K615">
        <f>VLOOKUP($B615&amp;K$5,'Source - Attributes'!$J:$K,2,FALSE)</f>
        <v>6.45</v>
      </c>
      <c r="L615" s="20">
        <f t="shared" si="118"/>
        <v>63898</v>
      </c>
      <c r="M615" s="15">
        <f t="shared" si="119"/>
        <v>862.7600000000001</v>
      </c>
      <c r="N615" s="66" t="str">
        <f t="shared" si="120"/>
        <v>6040</v>
      </c>
      <c r="O615" s="26">
        <f t="shared" si="125"/>
        <v>0.6</v>
      </c>
      <c r="P615" s="30">
        <f t="shared" si="126"/>
        <v>0.4</v>
      </c>
      <c r="Q615" s="20">
        <f t="shared" si="121"/>
        <v>78802.064307668305</v>
      </c>
      <c r="R615" s="15">
        <f t="shared" si="122"/>
        <v>47281.238584600978</v>
      </c>
      <c r="S615" s="15">
        <f t="shared" si="123"/>
        <v>31520.825723067323</v>
      </c>
      <c r="T615" s="20">
        <f t="shared" si="127"/>
        <v>476.53</v>
      </c>
      <c r="U615" s="15">
        <f t="shared" si="128"/>
        <v>235.65</v>
      </c>
      <c r="V615" s="15">
        <f t="shared" si="130"/>
        <v>712.18</v>
      </c>
      <c r="W615" s="13">
        <v>0</v>
      </c>
      <c r="X615" s="27">
        <f t="shared" si="129"/>
        <v>712.18</v>
      </c>
    </row>
    <row r="616" spans="1:24">
      <c r="A616" t="s">
        <v>2582</v>
      </c>
      <c r="B616" t="s">
        <v>1248</v>
      </c>
      <c r="C616" t="s">
        <v>1241</v>
      </c>
      <c r="D616" s="2" t="str">
        <f t="shared" si="124"/>
        <v>M</v>
      </c>
      <c r="E616" t="s">
        <v>2583</v>
      </c>
      <c r="F616">
        <f>VLOOKUP($B616&amp;F$5,'Source - Attributes'!$J:$K,2,FALSE)</f>
        <v>830</v>
      </c>
      <c r="G616">
        <f>VLOOKUP($B616&amp;G$5,'Source - Attributes'!$J:$K,2,FALSE)</f>
        <v>830</v>
      </c>
      <c r="H616">
        <f>VLOOKUP($B616&amp;H$5,'Source - Attributes'!$J:$K,2,FALSE)</f>
        <v>0</v>
      </c>
      <c r="I616">
        <v>0</v>
      </c>
      <c r="J616">
        <f>VLOOKUP($B616&amp;J$5,'Source - Attributes'!$J:$K,2,FALSE)</f>
        <v>0</v>
      </c>
      <c r="K616">
        <f>VLOOKUP($B616&amp;K$5,'Source - Attributes'!$J:$K,2,FALSE)</f>
        <v>7.59</v>
      </c>
      <c r="L616" s="20">
        <f t="shared" si="118"/>
        <v>63898</v>
      </c>
      <c r="M616" s="15">
        <f t="shared" si="119"/>
        <v>862.7600000000001</v>
      </c>
      <c r="N616" s="66" t="str">
        <f t="shared" si="120"/>
        <v>6040</v>
      </c>
      <c r="O616" s="26">
        <f t="shared" si="125"/>
        <v>0.6</v>
      </c>
      <c r="P616" s="30">
        <f t="shared" si="126"/>
        <v>0.4</v>
      </c>
      <c r="Q616" s="20">
        <f t="shared" si="121"/>
        <v>78802.064307668305</v>
      </c>
      <c r="R616" s="15">
        <f t="shared" si="122"/>
        <v>47281.238584600978</v>
      </c>
      <c r="S616" s="15">
        <f t="shared" si="123"/>
        <v>31520.825723067323</v>
      </c>
      <c r="T616" s="20">
        <f t="shared" si="127"/>
        <v>614.16</v>
      </c>
      <c r="U616" s="15">
        <f t="shared" si="128"/>
        <v>277.3</v>
      </c>
      <c r="V616" s="15">
        <f t="shared" si="130"/>
        <v>891.46</v>
      </c>
      <c r="W616" s="13">
        <v>0</v>
      </c>
      <c r="X616" s="27">
        <f t="shared" si="129"/>
        <v>891.46</v>
      </c>
    </row>
    <row r="617" spans="1:24">
      <c r="A617" t="s">
        <v>2584</v>
      </c>
      <c r="B617" t="s">
        <v>1250</v>
      </c>
      <c r="C617" t="s">
        <v>1241</v>
      </c>
      <c r="D617" s="2" t="str">
        <f t="shared" si="124"/>
        <v>M</v>
      </c>
      <c r="E617" t="s">
        <v>2585</v>
      </c>
      <c r="F617">
        <f>VLOOKUP($B617&amp;F$5,'Source - Attributes'!$J:$K,2,FALSE)</f>
        <v>3344</v>
      </c>
      <c r="G617">
        <f>VLOOKUP($B617&amp;G$5,'Source - Attributes'!$J:$K,2,FALSE)</f>
        <v>3344</v>
      </c>
      <c r="H617">
        <f>VLOOKUP($B617&amp;H$5,'Source - Attributes'!$J:$K,2,FALSE)</f>
        <v>0</v>
      </c>
      <c r="I617">
        <v>0</v>
      </c>
      <c r="J617">
        <f>VLOOKUP($B617&amp;J$5,'Source - Attributes'!$J:$K,2,FALSE)</f>
        <v>0</v>
      </c>
      <c r="K617">
        <f>VLOOKUP($B617&amp;K$5,'Source - Attributes'!$J:$K,2,FALSE)</f>
        <v>21.9</v>
      </c>
      <c r="L617" s="20">
        <f t="shared" si="118"/>
        <v>63898</v>
      </c>
      <c r="M617" s="15">
        <f t="shared" si="119"/>
        <v>862.7600000000001</v>
      </c>
      <c r="N617" s="66" t="str">
        <f t="shared" si="120"/>
        <v>6040</v>
      </c>
      <c r="O617" s="26">
        <f t="shared" si="125"/>
        <v>0.6</v>
      </c>
      <c r="P617" s="30">
        <f t="shared" si="126"/>
        <v>0.4</v>
      </c>
      <c r="Q617" s="20">
        <f t="shared" si="121"/>
        <v>78802.064307668305</v>
      </c>
      <c r="R617" s="15">
        <f t="shared" si="122"/>
        <v>47281.238584600978</v>
      </c>
      <c r="S617" s="15">
        <f t="shared" si="123"/>
        <v>31520.825723067323</v>
      </c>
      <c r="T617" s="20">
        <f t="shared" si="127"/>
        <v>2474.39</v>
      </c>
      <c r="U617" s="15">
        <f t="shared" si="128"/>
        <v>800.11</v>
      </c>
      <c r="V617" s="15">
        <f t="shared" si="130"/>
        <v>3274.5</v>
      </c>
      <c r="W617" s="13">
        <v>0</v>
      </c>
      <c r="X617" s="27">
        <f t="shared" si="129"/>
        <v>3274.5</v>
      </c>
    </row>
    <row r="618" spans="1:24">
      <c r="A618" t="s">
        <v>2586</v>
      </c>
      <c r="B618" t="s">
        <v>1252</v>
      </c>
      <c r="C618" t="s">
        <v>1241</v>
      </c>
      <c r="D618" s="2" t="str">
        <f t="shared" si="124"/>
        <v>M</v>
      </c>
      <c r="E618" t="s">
        <v>2587</v>
      </c>
      <c r="F618">
        <f>VLOOKUP($B618&amp;F$5,'Source - Attributes'!$J:$K,2,FALSE)</f>
        <v>213</v>
      </c>
      <c r="G618">
        <f>VLOOKUP($B618&amp;G$5,'Source - Attributes'!$J:$K,2,FALSE)</f>
        <v>213</v>
      </c>
      <c r="H618">
        <f>VLOOKUP($B618&amp;H$5,'Source - Attributes'!$J:$K,2,FALSE)</f>
        <v>0</v>
      </c>
      <c r="I618">
        <v>0</v>
      </c>
      <c r="J618">
        <f>VLOOKUP($B618&amp;J$5,'Source - Attributes'!$J:$K,2,FALSE)</f>
        <v>0</v>
      </c>
      <c r="K618">
        <f>VLOOKUP($B618&amp;K$5,'Source - Attributes'!$J:$K,2,FALSE)</f>
        <v>2.4</v>
      </c>
      <c r="L618" s="20">
        <f t="shared" si="118"/>
        <v>63898</v>
      </c>
      <c r="M618" s="15">
        <f t="shared" si="119"/>
        <v>862.7600000000001</v>
      </c>
      <c r="N618" s="66" t="str">
        <f t="shared" si="120"/>
        <v>6040</v>
      </c>
      <c r="O618" s="26">
        <f t="shared" si="125"/>
        <v>0.6</v>
      </c>
      <c r="P618" s="30">
        <f t="shared" si="126"/>
        <v>0.4</v>
      </c>
      <c r="Q618" s="20">
        <f t="shared" si="121"/>
        <v>78802.064307668305</v>
      </c>
      <c r="R618" s="15">
        <f t="shared" si="122"/>
        <v>47281.238584600978</v>
      </c>
      <c r="S618" s="15">
        <f t="shared" si="123"/>
        <v>31520.825723067323</v>
      </c>
      <c r="T618" s="20">
        <f t="shared" si="127"/>
        <v>157.61000000000001</v>
      </c>
      <c r="U618" s="15">
        <f t="shared" si="128"/>
        <v>87.68</v>
      </c>
      <c r="V618" s="15">
        <f t="shared" si="130"/>
        <v>245.29000000000002</v>
      </c>
      <c r="W618" s="13">
        <v>0</v>
      </c>
      <c r="X618" s="27">
        <f t="shared" si="129"/>
        <v>245.29000000000002</v>
      </c>
    </row>
    <row r="619" spans="1:24">
      <c r="A619" t="s">
        <v>2588</v>
      </c>
      <c r="B619" t="s">
        <v>1254</v>
      </c>
      <c r="C619" t="s">
        <v>1255</v>
      </c>
      <c r="D619" s="2" t="str">
        <f t="shared" si="124"/>
        <v>C</v>
      </c>
      <c r="E619" t="s">
        <v>2589</v>
      </c>
      <c r="F619">
        <f>VLOOKUP($B619&amp;F$5,'Source - Attributes'!$J:$K,2,FALSE)</f>
        <v>19355</v>
      </c>
      <c r="G619">
        <f>VLOOKUP($B619&amp;G$5,'Source - Attributes'!$J:$K,2,FALSE)</f>
        <v>19355</v>
      </c>
      <c r="H619">
        <f>VLOOKUP($B619&amp;H$5,'Source - Attributes'!$J:$K,2,FALSE)</f>
        <v>0</v>
      </c>
      <c r="I619">
        <v>0</v>
      </c>
      <c r="J619">
        <f>VLOOKUP($B619&amp;J$5,'Source - Attributes'!$J:$K,2,FALSE)</f>
        <v>18318</v>
      </c>
      <c r="K619">
        <f>VLOOKUP($B619&amp;K$5,'Source - Attributes'!$J:$K,2,FALSE)</f>
        <v>766.27</v>
      </c>
      <c r="L619" s="20">
        <f t="shared" si="118"/>
        <v>28182</v>
      </c>
      <c r="M619" s="15">
        <f t="shared" si="119"/>
        <v>836.77</v>
      </c>
      <c r="N619" s="66" t="str">
        <f t="shared" si="120"/>
        <v>2080</v>
      </c>
      <c r="O619" s="26">
        <f t="shared" si="125"/>
        <v>0.2</v>
      </c>
      <c r="P619" s="30">
        <f t="shared" si="126"/>
        <v>0.8</v>
      </c>
      <c r="Q619" s="20">
        <f t="shared" si="121"/>
        <v>31343.557866588533</v>
      </c>
      <c r="R619" s="15">
        <f t="shared" si="122"/>
        <v>6268.711573317707</v>
      </c>
      <c r="S619" s="15">
        <f t="shared" si="123"/>
        <v>25074.846293270828</v>
      </c>
      <c r="T619" s="20">
        <f t="shared" si="127"/>
        <v>4305.26</v>
      </c>
      <c r="U619" s="15">
        <f t="shared" si="128"/>
        <v>22962.23</v>
      </c>
      <c r="V619" s="15">
        <f t="shared" si="130"/>
        <v>27267.489999999998</v>
      </c>
      <c r="W619" s="13">
        <v>0</v>
      </c>
      <c r="X619" s="27">
        <f t="shared" si="129"/>
        <v>27267.489999999998</v>
      </c>
    </row>
    <row r="620" spans="1:24">
      <c r="A620" t="s">
        <v>2590</v>
      </c>
      <c r="B620" t="s">
        <v>1256</v>
      </c>
      <c r="C620" t="s">
        <v>1255</v>
      </c>
      <c r="D620" s="2" t="str">
        <f t="shared" si="124"/>
        <v>M</v>
      </c>
      <c r="E620" t="s">
        <v>2591</v>
      </c>
      <c r="F620">
        <f>VLOOKUP($B620&amp;F$5,'Source - Attributes'!$J:$K,2,FALSE)</f>
        <v>6371</v>
      </c>
      <c r="G620">
        <f>VLOOKUP($B620&amp;G$5,'Source - Attributes'!$J:$K,2,FALSE)</f>
        <v>6371</v>
      </c>
      <c r="H620">
        <f>VLOOKUP($B620&amp;H$5,'Source - Attributes'!$J:$K,2,FALSE)</f>
        <v>0</v>
      </c>
      <c r="I620">
        <v>0</v>
      </c>
      <c r="J620">
        <f>VLOOKUP($B620&amp;J$5,'Source - Attributes'!$J:$K,2,FALSE)</f>
        <v>0</v>
      </c>
      <c r="K620">
        <f>VLOOKUP($B620&amp;K$5,'Source - Attributes'!$J:$K,2,FALSE)</f>
        <v>43.34</v>
      </c>
      <c r="L620" s="20">
        <f t="shared" si="118"/>
        <v>28182</v>
      </c>
      <c r="M620" s="15">
        <f t="shared" si="119"/>
        <v>836.77</v>
      </c>
      <c r="N620" s="66" t="str">
        <f t="shared" si="120"/>
        <v>2080</v>
      </c>
      <c r="O620" s="26">
        <f t="shared" si="125"/>
        <v>0.2</v>
      </c>
      <c r="P620" s="30">
        <f t="shared" si="126"/>
        <v>0.8</v>
      </c>
      <c r="Q620" s="20">
        <f t="shared" si="121"/>
        <v>31343.557866588533</v>
      </c>
      <c r="R620" s="15">
        <f t="shared" si="122"/>
        <v>6268.711573317707</v>
      </c>
      <c r="S620" s="15">
        <f t="shared" si="123"/>
        <v>25074.846293270828</v>
      </c>
      <c r="T620" s="20">
        <f t="shared" si="127"/>
        <v>1417.14</v>
      </c>
      <c r="U620" s="15">
        <f t="shared" si="128"/>
        <v>1298.74</v>
      </c>
      <c r="V620" s="15">
        <f t="shared" si="130"/>
        <v>2715.88</v>
      </c>
      <c r="W620" s="13">
        <v>0</v>
      </c>
      <c r="X620" s="27">
        <f t="shared" si="129"/>
        <v>2715.88</v>
      </c>
    </row>
    <row r="621" spans="1:24">
      <c r="A621" t="s">
        <v>2592</v>
      </c>
      <c r="B621" t="s">
        <v>1258</v>
      </c>
      <c r="C621" t="s">
        <v>1255</v>
      </c>
      <c r="D621" s="2" t="str">
        <f t="shared" si="124"/>
        <v>M</v>
      </c>
      <c r="E621" t="s">
        <v>2593</v>
      </c>
      <c r="F621">
        <f>VLOOKUP($B621&amp;F$5,'Source - Attributes'!$J:$K,2,FALSE)</f>
        <v>529</v>
      </c>
      <c r="G621">
        <f>VLOOKUP($B621&amp;G$5,'Source - Attributes'!$J:$K,2,FALSE)</f>
        <v>529</v>
      </c>
      <c r="H621">
        <f>VLOOKUP($B621&amp;H$5,'Source - Attributes'!$J:$K,2,FALSE)</f>
        <v>0</v>
      </c>
      <c r="I621">
        <v>0</v>
      </c>
      <c r="J621">
        <f>VLOOKUP($B621&amp;J$5,'Source - Attributes'!$J:$K,2,FALSE)</f>
        <v>0</v>
      </c>
      <c r="K621">
        <f>VLOOKUP($B621&amp;K$5,'Source - Attributes'!$J:$K,2,FALSE)</f>
        <v>5.74</v>
      </c>
      <c r="L621" s="20">
        <f t="shared" si="118"/>
        <v>28182</v>
      </c>
      <c r="M621" s="15">
        <f t="shared" si="119"/>
        <v>836.77</v>
      </c>
      <c r="N621" s="66" t="str">
        <f t="shared" si="120"/>
        <v>2080</v>
      </c>
      <c r="O621" s="26">
        <f t="shared" si="125"/>
        <v>0.2</v>
      </c>
      <c r="P621" s="30">
        <f t="shared" si="126"/>
        <v>0.8</v>
      </c>
      <c r="Q621" s="20">
        <f t="shared" si="121"/>
        <v>31343.557866588533</v>
      </c>
      <c r="R621" s="15">
        <f t="shared" si="122"/>
        <v>6268.711573317707</v>
      </c>
      <c r="S621" s="15">
        <f t="shared" si="123"/>
        <v>25074.846293270828</v>
      </c>
      <c r="T621" s="20">
        <f t="shared" si="127"/>
        <v>117.67</v>
      </c>
      <c r="U621" s="15">
        <f t="shared" si="128"/>
        <v>172.01</v>
      </c>
      <c r="V621" s="15">
        <f t="shared" si="130"/>
        <v>289.68</v>
      </c>
      <c r="W621" s="13">
        <v>0</v>
      </c>
      <c r="X621" s="27">
        <f t="shared" si="129"/>
        <v>289.68</v>
      </c>
    </row>
    <row r="622" spans="1:24">
      <c r="A622" t="s">
        <v>2594</v>
      </c>
      <c r="B622" t="s">
        <v>1262</v>
      </c>
      <c r="C622" t="s">
        <v>1255</v>
      </c>
      <c r="D622" s="2" t="str">
        <f t="shared" si="124"/>
        <v>M</v>
      </c>
      <c r="E622" t="s">
        <v>2595</v>
      </c>
      <c r="F622">
        <f>VLOOKUP($B622&amp;F$5,'Source - Attributes'!$J:$K,2,FALSE)</f>
        <v>222</v>
      </c>
      <c r="G622">
        <f>VLOOKUP($B622&amp;G$5,'Source - Attributes'!$J:$K,2,FALSE)</f>
        <v>222</v>
      </c>
      <c r="H622">
        <f>VLOOKUP($B622&amp;H$5,'Source - Attributes'!$J:$K,2,FALSE)</f>
        <v>0</v>
      </c>
      <c r="I622">
        <v>0</v>
      </c>
      <c r="J622">
        <f>VLOOKUP($B622&amp;J$5,'Source - Attributes'!$J:$K,2,FALSE)</f>
        <v>0</v>
      </c>
      <c r="K622">
        <f>VLOOKUP($B622&amp;K$5,'Source - Attributes'!$J:$K,2,FALSE)</f>
        <v>4.34</v>
      </c>
      <c r="L622" s="20">
        <f t="shared" si="118"/>
        <v>28182</v>
      </c>
      <c r="M622" s="15">
        <f t="shared" si="119"/>
        <v>836.77</v>
      </c>
      <c r="N622" s="66" t="str">
        <f t="shared" si="120"/>
        <v>2080</v>
      </c>
      <c r="O622" s="26">
        <f t="shared" si="125"/>
        <v>0.2</v>
      </c>
      <c r="P622" s="30">
        <f t="shared" si="126"/>
        <v>0.8</v>
      </c>
      <c r="Q622" s="20">
        <f t="shared" si="121"/>
        <v>31343.557866588533</v>
      </c>
      <c r="R622" s="15">
        <f t="shared" si="122"/>
        <v>6268.711573317707</v>
      </c>
      <c r="S622" s="15">
        <f t="shared" si="123"/>
        <v>25074.846293270828</v>
      </c>
      <c r="T622" s="20">
        <f t="shared" si="127"/>
        <v>49.38</v>
      </c>
      <c r="U622" s="15">
        <f t="shared" si="128"/>
        <v>130.05000000000001</v>
      </c>
      <c r="V622" s="15">
        <f t="shared" si="130"/>
        <v>179.43</v>
      </c>
      <c r="W622" s="13">
        <v>0</v>
      </c>
      <c r="X622" s="27">
        <f t="shared" si="129"/>
        <v>179.43</v>
      </c>
    </row>
    <row r="623" spans="1:24">
      <c r="A623" t="s">
        <v>2596</v>
      </c>
      <c r="B623" t="s">
        <v>1264</v>
      </c>
      <c r="C623" t="s">
        <v>1255</v>
      </c>
      <c r="D623" s="2" t="str">
        <f t="shared" si="124"/>
        <v>M</v>
      </c>
      <c r="E623" t="s">
        <v>2597</v>
      </c>
      <c r="F623">
        <f>VLOOKUP($B623&amp;F$5,'Source - Attributes'!$J:$K,2,FALSE)</f>
        <v>189</v>
      </c>
      <c r="G623">
        <f>VLOOKUP($B623&amp;G$5,'Source - Attributes'!$J:$K,2,FALSE)</f>
        <v>189</v>
      </c>
      <c r="H623">
        <f>VLOOKUP($B623&amp;H$5,'Source - Attributes'!$J:$K,2,FALSE)</f>
        <v>0</v>
      </c>
      <c r="I623">
        <v>0</v>
      </c>
      <c r="J623">
        <f>VLOOKUP($B623&amp;J$5,'Source - Attributes'!$J:$K,2,FALSE)</f>
        <v>0</v>
      </c>
      <c r="K623">
        <f>VLOOKUP($B623&amp;K$5,'Source - Attributes'!$J:$K,2,FALSE)</f>
        <v>2.54</v>
      </c>
      <c r="L623" s="20">
        <f t="shared" si="118"/>
        <v>28182</v>
      </c>
      <c r="M623" s="15">
        <f t="shared" si="119"/>
        <v>836.77</v>
      </c>
      <c r="N623" s="66" t="str">
        <f t="shared" si="120"/>
        <v>2080</v>
      </c>
      <c r="O623" s="26">
        <f t="shared" si="125"/>
        <v>0.2</v>
      </c>
      <c r="P623" s="30">
        <f t="shared" si="126"/>
        <v>0.8</v>
      </c>
      <c r="Q623" s="20">
        <f t="shared" si="121"/>
        <v>31343.557866588533</v>
      </c>
      <c r="R623" s="15">
        <f t="shared" si="122"/>
        <v>6268.711573317707</v>
      </c>
      <c r="S623" s="15">
        <f t="shared" si="123"/>
        <v>25074.846293270828</v>
      </c>
      <c r="T623" s="20">
        <f t="shared" si="127"/>
        <v>42.04</v>
      </c>
      <c r="U623" s="15">
        <f t="shared" si="128"/>
        <v>76.11</v>
      </c>
      <c r="V623" s="15">
        <f t="shared" si="130"/>
        <v>118.15</v>
      </c>
      <c r="W623" s="13">
        <v>0</v>
      </c>
      <c r="X623" s="27">
        <f t="shared" si="129"/>
        <v>118.15</v>
      </c>
    </row>
    <row r="624" spans="1:24">
      <c r="A624" t="s">
        <v>2598</v>
      </c>
      <c r="B624" t="s">
        <v>1266</v>
      </c>
      <c r="C624" t="s">
        <v>1255</v>
      </c>
      <c r="D624" s="2" t="str">
        <f t="shared" si="124"/>
        <v>M</v>
      </c>
      <c r="E624" t="s">
        <v>2599</v>
      </c>
      <c r="F624">
        <f>VLOOKUP($B624&amp;F$5,'Source - Attributes'!$J:$K,2,FALSE)</f>
        <v>99</v>
      </c>
      <c r="G624">
        <f>VLOOKUP($B624&amp;G$5,'Source - Attributes'!$J:$K,2,FALSE)</f>
        <v>99</v>
      </c>
      <c r="H624">
        <f>VLOOKUP($B624&amp;H$5,'Source - Attributes'!$J:$K,2,FALSE)</f>
        <v>0</v>
      </c>
      <c r="I624">
        <v>0</v>
      </c>
      <c r="J624">
        <f>VLOOKUP($B624&amp;J$5,'Source - Attributes'!$J:$K,2,FALSE)</f>
        <v>0</v>
      </c>
      <c r="K624">
        <f>VLOOKUP($B624&amp;K$5,'Source - Attributes'!$J:$K,2,FALSE)</f>
        <v>1.85</v>
      </c>
      <c r="L624" s="20">
        <f t="shared" si="118"/>
        <v>28182</v>
      </c>
      <c r="M624" s="15">
        <f t="shared" si="119"/>
        <v>836.77</v>
      </c>
      <c r="N624" s="66" t="str">
        <f t="shared" si="120"/>
        <v>2080</v>
      </c>
      <c r="O624" s="26">
        <f t="shared" si="125"/>
        <v>0.2</v>
      </c>
      <c r="P624" s="30">
        <f t="shared" si="126"/>
        <v>0.8</v>
      </c>
      <c r="Q624" s="20">
        <f t="shared" si="121"/>
        <v>31343.557866588533</v>
      </c>
      <c r="R624" s="15">
        <f t="shared" si="122"/>
        <v>6268.711573317707</v>
      </c>
      <c r="S624" s="15">
        <f t="shared" si="123"/>
        <v>25074.846293270828</v>
      </c>
      <c r="T624" s="20">
        <f t="shared" si="127"/>
        <v>22.02</v>
      </c>
      <c r="U624" s="15">
        <f t="shared" si="128"/>
        <v>55.44</v>
      </c>
      <c r="V624" s="15">
        <f t="shared" si="130"/>
        <v>77.459999999999994</v>
      </c>
      <c r="W624" s="13">
        <v>0</v>
      </c>
      <c r="X624" s="27">
        <f t="shared" si="129"/>
        <v>77.459999999999994</v>
      </c>
    </row>
    <row r="625" spans="1:24">
      <c r="A625" t="s">
        <v>2600</v>
      </c>
      <c r="B625" t="s">
        <v>1268</v>
      </c>
      <c r="C625" t="s">
        <v>1255</v>
      </c>
      <c r="D625" s="2" t="str">
        <f t="shared" si="124"/>
        <v>M</v>
      </c>
      <c r="E625" t="s">
        <v>2601</v>
      </c>
      <c r="F625">
        <f>VLOOKUP($B625&amp;F$5,'Source - Attributes'!$J:$K,2,FALSE)</f>
        <v>1323</v>
      </c>
      <c r="G625">
        <f>VLOOKUP($B625&amp;G$5,'Source - Attributes'!$J:$K,2,FALSE)</f>
        <v>1323</v>
      </c>
      <c r="H625">
        <f>VLOOKUP($B625&amp;H$5,'Source - Attributes'!$J:$K,2,FALSE)</f>
        <v>0</v>
      </c>
      <c r="I625">
        <v>0</v>
      </c>
      <c r="J625">
        <f>VLOOKUP($B625&amp;J$5,'Source - Attributes'!$J:$K,2,FALSE)</f>
        <v>0</v>
      </c>
      <c r="K625">
        <f>VLOOKUP($B625&amp;K$5,'Source - Attributes'!$J:$K,2,FALSE)</f>
        <v>9.93</v>
      </c>
      <c r="L625" s="20">
        <f t="shared" si="118"/>
        <v>28182</v>
      </c>
      <c r="M625" s="15">
        <f t="shared" si="119"/>
        <v>836.77</v>
      </c>
      <c r="N625" s="66" t="str">
        <f t="shared" si="120"/>
        <v>2080</v>
      </c>
      <c r="O625" s="26">
        <f t="shared" si="125"/>
        <v>0.2</v>
      </c>
      <c r="P625" s="30">
        <f t="shared" si="126"/>
        <v>0.8</v>
      </c>
      <c r="Q625" s="20">
        <f t="shared" si="121"/>
        <v>31343.557866588533</v>
      </c>
      <c r="R625" s="15">
        <f t="shared" si="122"/>
        <v>6268.711573317707</v>
      </c>
      <c r="S625" s="15">
        <f t="shared" si="123"/>
        <v>25074.846293270828</v>
      </c>
      <c r="T625" s="20">
        <f t="shared" si="127"/>
        <v>294.27999999999997</v>
      </c>
      <c r="U625" s="15">
        <f t="shared" si="128"/>
        <v>297.56</v>
      </c>
      <c r="V625" s="15">
        <f t="shared" si="130"/>
        <v>591.83999999999992</v>
      </c>
      <c r="W625" s="13">
        <v>0</v>
      </c>
      <c r="X625" s="27">
        <f t="shared" si="129"/>
        <v>591.83999999999992</v>
      </c>
    </row>
    <row r="626" spans="1:24">
      <c r="A626" t="s">
        <v>2602</v>
      </c>
      <c r="B626" t="s">
        <v>1270</v>
      </c>
      <c r="C626" t="s">
        <v>1255</v>
      </c>
      <c r="D626" s="2" t="str">
        <f t="shared" si="124"/>
        <v>M</v>
      </c>
      <c r="E626" t="s">
        <v>2603</v>
      </c>
      <c r="F626">
        <f>VLOOKUP($B626&amp;F$5,'Source - Attributes'!$J:$K,2,FALSE)</f>
        <v>94</v>
      </c>
      <c r="G626">
        <f>VLOOKUP($B626&amp;G$5,'Source - Attributes'!$J:$K,2,FALSE)</f>
        <v>94</v>
      </c>
      <c r="H626">
        <f>VLOOKUP($B626&amp;H$5,'Source - Attributes'!$J:$K,2,FALSE)</f>
        <v>0</v>
      </c>
      <c r="I626">
        <v>0</v>
      </c>
      <c r="J626">
        <f>VLOOKUP($B626&amp;J$5,'Source - Attributes'!$J:$K,2,FALSE)</f>
        <v>0</v>
      </c>
      <c r="K626">
        <f>VLOOKUP($B626&amp;K$5,'Source - Attributes'!$J:$K,2,FALSE)</f>
        <v>2.76</v>
      </c>
      <c r="L626" s="20">
        <f t="shared" si="118"/>
        <v>28182</v>
      </c>
      <c r="M626" s="15">
        <f t="shared" si="119"/>
        <v>836.77</v>
      </c>
      <c r="N626" s="66" t="str">
        <f t="shared" si="120"/>
        <v>2080</v>
      </c>
      <c r="O626" s="26">
        <f t="shared" si="125"/>
        <v>0.2</v>
      </c>
      <c r="P626" s="30">
        <f t="shared" si="126"/>
        <v>0.8</v>
      </c>
      <c r="Q626" s="20">
        <f t="shared" si="121"/>
        <v>31343.557866588533</v>
      </c>
      <c r="R626" s="15">
        <f t="shared" si="122"/>
        <v>6268.711573317707</v>
      </c>
      <c r="S626" s="15">
        <f t="shared" si="123"/>
        <v>25074.846293270828</v>
      </c>
      <c r="T626" s="20">
        <f t="shared" si="127"/>
        <v>20.91</v>
      </c>
      <c r="U626" s="15">
        <f t="shared" si="128"/>
        <v>82.71</v>
      </c>
      <c r="V626" s="15">
        <f t="shared" si="130"/>
        <v>103.61999999999999</v>
      </c>
      <c r="W626" s="13">
        <v>0</v>
      </c>
      <c r="X626" s="27">
        <f t="shared" si="129"/>
        <v>103.61999999999999</v>
      </c>
    </row>
    <row r="627" spans="1:24">
      <c r="A627" t="s">
        <v>2604</v>
      </c>
      <c r="B627" t="s">
        <v>1272</v>
      </c>
      <c r="C627" t="s">
        <v>1273</v>
      </c>
      <c r="D627" s="2" t="str">
        <f t="shared" si="124"/>
        <v>C</v>
      </c>
      <c r="E627" t="s">
        <v>2605</v>
      </c>
      <c r="F627">
        <f>VLOOKUP($B627&amp;F$5,'Source - Attributes'!$J:$K,2,FALSE)</f>
        <v>21382</v>
      </c>
      <c r="G627">
        <f>VLOOKUP($B627&amp;G$5,'Source - Attributes'!$J:$K,2,FALSE)</f>
        <v>21382</v>
      </c>
      <c r="H627">
        <f>VLOOKUP($B627&amp;H$5,'Source - Attributes'!$J:$K,2,FALSE)</f>
        <v>0</v>
      </c>
      <c r="I627">
        <v>0</v>
      </c>
      <c r="J627">
        <f>VLOOKUP($B627&amp;J$5,'Source - Attributes'!$J:$K,2,FALSE)</f>
        <v>41168</v>
      </c>
      <c r="K627">
        <f>VLOOKUP($B627&amp;K$5,'Source - Attributes'!$J:$K,2,FALSE)</f>
        <v>686.69</v>
      </c>
      <c r="L627" s="20">
        <f t="shared" si="118"/>
        <v>66553</v>
      </c>
      <c r="M627" s="15">
        <f t="shared" si="119"/>
        <v>948.59000000000015</v>
      </c>
      <c r="N627" s="66" t="str">
        <f t="shared" si="120"/>
        <v>6040</v>
      </c>
      <c r="O627" s="26">
        <f t="shared" si="125"/>
        <v>0.6</v>
      </c>
      <c r="P627" s="30">
        <f t="shared" si="126"/>
        <v>0.4</v>
      </c>
      <c r="Q627" s="20">
        <f t="shared" si="121"/>
        <v>70441.728914276478</v>
      </c>
      <c r="R627" s="15">
        <f t="shared" si="122"/>
        <v>42265.037348565886</v>
      </c>
      <c r="S627" s="15">
        <f t="shared" si="123"/>
        <v>28176.691565710593</v>
      </c>
      <c r="T627" s="20">
        <f t="shared" si="127"/>
        <v>13578.82</v>
      </c>
      <c r="U627" s="15">
        <f t="shared" si="128"/>
        <v>20397.28</v>
      </c>
      <c r="V627" s="15">
        <f t="shared" si="130"/>
        <v>33976.1</v>
      </c>
      <c r="W627" s="13">
        <v>0</v>
      </c>
      <c r="X627" s="27">
        <f t="shared" si="129"/>
        <v>33976.1</v>
      </c>
    </row>
    <row r="628" spans="1:24">
      <c r="A628" t="s">
        <v>2606</v>
      </c>
      <c r="B628" t="s">
        <v>1274</v>
      </c>
      <c r="C628" t="s">
        <v>1273</v>
      </c>
      <c r="D628" s="2" t="str">
        <f t="shared" si="124"/>
        <v>M</v>
      </c>
      <c r="E628" t="s">
        <v>2607</v>
      </c>
      <c r="F628">
        <f>VLOOKUP($B628&amp;F$5,'Source - Attributes'!$J:$K,2,FALSE)</f>
        <v>35720</v>
      </c>
      <c r="G628">
        <f>VLOOKUP($B628&amp;G$5,'Source - Attributes'!$J:$K,2,FALSE)</f>
        <v>35720</v>
      </c>
      <c r="H628">
        <f>VLOOKUP($B628&amp;H$5,'Source - Attributes'!$J:$K,2,FALSE)</f>
        <v>0</v>
      </c>
      <c r="I628">
        <v>0</v>
      </c>
      <c r="J628">
        <f>VLOOKUP($B628&amp;J$5,'Source - Attributes'!$J:$K,2,FALSE)</f>
        <v>0</v>
      </c>
      <c r="K628">
        <f>VLOOKUP($B628&amp;K$5,'Source - Attributes'!$J:$K,2,FALSE)</f>
        <v>192.34</v>
      </c>
      <c r="L628" s="20">
        <f t="shared" si="118"/>
        <v>66553</v>
      </c>
      <c r="M628" s="15">
        <f t="shared" si="119"/>
        <v>948.59000000000015</v>
      </c>
      <c r="N628" s="66" t="str">
        <f t="shared" si="120"/>
        <v>6040</v>
      </c>
      <c r="O628" s="26">
        <f t="shared" si="125"/>
        <v>0.6</v>
      </c>
      <c r="P628" s="30">
        <f t="shared" si="126"/>
        <v>0.4</v>
      </c>
      <c r="Q628" s="20">
        <f t="shared" si="121"/>
        <v>70441.728914276478</v>
      </c>
      <c r="R628" s="15">
        <f t="shared" si="122"/>
        <v>42265.037348565886</v>
      </c>
      <c r="S628" s="15">
        <f t="shared" si="123"/>
        <v>28176.691565710593</v>
      </c>
      <c r="T628" s="20">
        <f t="shared" si="127"/>
        <v>22684.28</v>
      </c>
      <c r="U628" s="15">
        <f t="shared" si="128"/>
        <v>5713.22</v>
      </c>
      <c r="V628" s="15">
        <f t="shared" si="130"/>
        <v>28397.5</v>
      </c>
      <c r="W628" s="13">
        <v>0</v>
      </c>
      <c r="X628" s="27">
        <f t="shared" si="129"/>
        <v>28397.5</v>
      </c>
    </row>
    <row r="629" spans="1:24">
      <c r="A629" t="s">
        <v>2608</v>
      </c>
      <c r="B629" t="s">
        <v>1276</v>
      </c>
      <c r="C629" t="s">
        <v>1273</v>
      </c>
      <c r="D629" s="2" t="str">
        <f t="shared" si="124"/>
        <v>M</v>
      </c>
      <c r="E629" t="s">
        <v>2609</v>
      </c>
      <c r="F629">
        <f>VLOOKUP($B629&amp;F$5,'Source - Attributes'!$J:$K,2,FALSE)</f>
        <v>150</v>
      </c>
      <c r="G629">
        <f>VLOOKUP($B629&amp;G$5,'Source - Attributes'!$J:$K,2,FALSE)</f>
        <v>150</v>
      </c>
      <c r="H629">
        <f>VLOOKUP($B629&amp;H$5,'Source - Attributes'!$J:$K,2,FALSE)</f>
        <v>0</v>
      </c>
      <c r="I629">
        <v>0</v>
      </c>
      <c r="J629">
        <f>VLOOKUP($B629&amp;J$5,'Source - Attributes'!$J:$K,2,FALSE)</f>
        <v>0</v>
      </c>
      <c r="K629">
        <f>VLOOKUP($B629&amp;K$5,'Source - Attributes'!$J:$K,2,FALSE)</f>
        <v>0.25</v>
      </c>
      <c r="L629" s="20">
        <f t="shared" si="118"/>
        <v>66553</v>
      </c>
      <c r="M629" s="15">
        <f t="shared" si="119"/>
        <v>948.59000000000015</v>
      </c>
      <c r="N629" s="66" t="str">
        <f t="shared" si="120"/>
        <v>6040</v>
      </c>
      <c r="O629" s="26">
        <f t="shared" si="125"/>
        <v>0.6</v>
      </c>
      <c r="P629" s="30">
        <f t="shared" si="126"/>
        <v>0.4</v>
      </c>
      <c r="Q629" s="20">
        <f t="shared" si="121"/>
        <v>70441.728914276478</v>
      </c>
      <c r="R629" s="15">
        <f t="shared" si="122"/>
        <v>42265.037348565886</v>
      </c>
      <c r="S629" s="15">
        <f t="shared" si="123"/>
        <v>28176.691565710593</v>
      </c>
      <c r="T629" s="20">
        <f t="shared" si="127"/>
        <v>95.26</v>
      </c>
      <c r="U629" s="15">
        <f t="shared" si="128"/>
        <v>7.43</v>
      </c>
      <c r="V629" s="15">
        <f t="shared" si="130"/>
        <v>102.69</v>
      </c>
      <c r="W629" s="13">
        <v>0</v>
      </c>
      <c r="X629" s="27">
        <f t="shared" si="129"/>
        <v>102.69</v>
      </c>
    </row>
    <row r="630" spans="1:24">
      <c r="A630" t="s">
        <v>2610</v>
      </c>
      <c r="B630" t="s">
        <v>1278</v>
      </c>
      <c r="C630" t="s">
        <v>1273</v>
      </c>
      <c r="D630" s="2" t="str">
        <f t="shared" si="124"/>
        <v>M</v>
      </c>
      <c r="E630" t="s">
        <v>2611</v>
      </c>
      <c r="F630">
        <f>VLOOKUP($B630&amp;F$5,'Source - Attributes'!$J:$K,2,FALSE)</f>
        <v>1751</v>
      </c>
      <c r="G630">
        <f>VLOOKUP($B630&amp;G$5,'Source - Attributes'!$J:$K,2,FALSE)</f>
        <v>1751</v>
      </c>
      <c r="H630">
        <f>VLOOKUP($B630&amp;H$5,'Source - Attributes'!$J:$K,2,FALSE)</f>
        <v>0</v>
      </c>
      <c r="I630">
        <v>0</v>
      </c>
      <c r="J630">
        <f>VLOOKUP($B630&amp;J$5,'Source - Attributes'!$J:$K,2,FALSE)</f>
        <v>0</v>
      </c>
      <c r="K630">
        <f>VLOOKUP($B630&amp;K$5,'Source - Attributes'!$J:$K,2,FALSE)</f>
        <v>14.84</v>
      </c>
      <c r="L630" s="20">
        <f t="shared" si="118"/>
        <v>66553</v>
      </c>
      <c r="M630" s="15">
        <f t="shared" si="119"/>
        <v>948.59000000000015</v>
      </c>
      <c r="N630" s="66" t="str">
        <f t="shared" si="120"/>
        <v>6040</v>
      </c>
      <c r="O630" s="26">
        <f t="shared" si="125"/>
        <v>0.6</v>
      </c>
      <c r="P630" s="30">
        <f t="shared" si="126"/>
        <v>0.4</v>
      </c>
      <c r="Q630" s="20">
        <f t="shared" si="121"/>
        <v>70441.728914276478</v>
      </c>
      <c r="R630" s="15">
        <f t="shared" si="122"/>
        <v>42265.037348565886</v>
      </c>
      <c r="S630" s="15">
        <f t="shared" si="123"/>
        <v>28176.691565710593</v>
      </c>
      <c r="T630" s="20">
        <f t="shared" si="127"/>
        <v>1111.99</v>
      </c>
      <c r="U630" s="15">
        <f t="shared" si="128"/>
        <v>440.8</v>
      </c>
      <c r="V630" s="15">
        <f t="shared" si="130"/>
        <v>1552.79</v>
      </c>
      <c r="W630" s="13">
        <v>0</v>
      </c>
      <c r="X630" s="27">
        <f t="shared" si="129"/>
        <v>1552.79</v>
      </c>
    </row>
    <row r="631" spans="1:24">
      <c r="A631" t="s">
        <v>2612</v>
      </c>
      <c r="B631" t="s">
        <v>1280</v>
      </c>
      <c r="C631" t="s">
        <v>1273</v>
      </c>
      <c r="D631" s="2" t="str">
        <f t="shared" si="124"/>
        <v>M</v>
      </c>
      <c r="E631" t="s">
        <v>2613</v>
      </c>
      <c r="F631">
        <f>VLOOKUP($B631&amp;F$5,'Source - Attributes'!$J:$K,2,FALSE)</f>
        <v>2748</v>
      </c>
      <c r="G631">
        <f>VLOOKUP($B631&amp;G$5,'Source - Attributes'!$J:$K,2,FALSE)</f>
        <v>2748</v>
      </c>
      <c r="H631">
        <f>VLOOKUP($B631&amp;H$5,'Source - Attributes'!$J:$K,2,FALSE)</f>
        <v>0</v>
      </c>
      <c r="I631">
        <v>0</v>
      </c>
      <c r="J631">
        <f>VLOOKUP($B631&amp;J$5,'Source - Attributes'!$J:$K,2,FALSE)</f>
        <v>0</v>
      </c>
      <c r="K631">
        <f>VLOOKUP($B631&amp;K$5,'Source - Attributes'!$J:$K,2,FALSE)</f>
        <v>20.61</v>
      </c>
      <c r="L631" s="20">
        <f t="shared" si="118"/>
        <v>66553</v>
      </c>
      <c r="M631" s="15">
        <f t="shared" si="119"/>
        <v>948.59000000000015</v>
      </c>
      <c r="N631" s="66" t="str">
        <f t="shared" si="120"/>
        <v>6040</v>
      </c>
      <c r="O631" s="26">
        <f t="shared" si="125"/>
        <v>0.6</v>
      </c>
      <c r="P631" s="30">
        <f t="shared" si="126"/>
        <v>0.4</v>
      </c>
      <c r="Q631" s="20">
        <f t="shared" si="121"/>
        <v>70441.728914276478</v>
      </c>
      <c r="R631" s="15">
        <f t="shared" si="122"/>
        <v>42265.037348565886</v>
      </c>
      <c r="S631" s="15">
        <f t="shared" si="123"/>
        <v>28176.691565710593</v>
      </c>
      <c r="T631" s="20">
        <f t="shared" si="127"/>
        <v>1745.14</v>
      </c>
      <c r="U631" s="15">
        <f t="shared" si="128"/>
        <v>612.19000000000005</v>
      </c>
      <c r="V631" s="15">
        <f t="shared" si="130"/>
        <v>2357.33</v>
      </c>
      <c r="W631" s="13">
        <v>0</v>
      </c>
      <c r="X631" s="27">
        <f t="shared" si="129"/>
        <v>2357.33</v>
      </c>
    </row>
    <row r="632" spans="1:24">
      <c r="A632" t="s">
        <v>2614</v>
      </c>
      <c r="B632" t="s">
        <v>1282</v>
      </c>
      <c r="C632" t="s">
        <v>1273</v>
      </c>
      <c r="D632" s="2" t="str">
        <f t="shared" si="124"/>
        <v>M</v>
      </c>
      <c r="E632" t="s">
        <v>2615</v>
      </c>
      <c r="F632">
        <f>VLOOKUP($B632&amp;F$5,'Source - Attributes'!$J:$K,2,FALSE)</f>
        <v>679</v>
      </c>
      <c r="G632">
        <f>VLOOKUP($B632&amp;G$5,'Source - Attributes'!$J:$K,2,FALSE)</f>
        <v>679</v>
      </c>
      <c r="H632">
        <f>VLOOKUP($B632&amp;H$5,'Source - Attributes'!$J:$K,2,FALSE)</f>
        <v>0</v>
      </c>
      <c r="I632">
        <v>0</v>
      </c>
      <c r="J632">
        <f>VLOOKUP($B632&amp;J$5,'Source - Attributes'!$J:$K,2,FALSE)</f>
        <v>0</v>
      </c>
      <c r="K632">
        <f>VLOOKUP($B632&amp;K$5,'Source - Attributes'!$J:$K,2,FALSE)</f>
        <v>5.37</v>
      </c>
      <c r="L632" s="20">
        <f t="shared" si="118"/>
        <v>66553</v>
      </c>
      <c r="M632" s="15">
        <f t="shared" si="119"/>
        <v>948.59000000000015</v>
      </c>
      <c r="N632" s="66" t="str">
        <f t="shared" si="120"/>
        <v>6040</v>
      </c>
      <c r="O632" s="26">
        <f t="shared" si="125"/>
        <v>0.6</v>
      </c>
      <c r="P632" s="30">
        <f t="shared" si="126"/>
        <v>0.4</v>
      </c>
      <c r="Q632" s="20">
        <f t="shared" si="121"/>
        <v>70441.728914276478</v>
      </c>
      <c r="R632" s="15">
        <f t="shared" si="122"/>
        <v>42265.037348565886</v>
      </c>
      <c r="S632" s="15">
        <f t="shared" si="123"/>
        <v>28176.691565710593</v>
      </c>
      <c r="T632" s="20">
        <f t="shared" si="127"/>
        <v>431.2</v>
      </c>
      <c r="U632" s="15">
        <f t="shared" si="128"/>
        <v>159.51</v>
      </c>
      <c r="V632" s="15">
        <f t="shared" si="130"/>
        <v>590.71</v>
      </c>
      <c r="W632" s="13">
        <v>0</v>
      </c>
      <c r="X632" s="27">
        <f t="shared" si="129"/>
        <v>590.71</v>
      </c>
    </row>
    <row r="633" spans="1:24">
      <c r="A633" t="s">
        <v>2616</v>
      </c>
      <c r="B633" t="s">
        <v>1284</v>
      </c>
      <c r="C633" t="s">
        <v>1273</v>
      </c>
      <c r="D633" s="2" t="str">
        <f t="shared" si="124"/>
        <v>M</v>
      </c>
      <c r="E633" t="s">
        <v>2617</v>
      </c>
      <c r="F633">
        <f>VLOOKUP($B633&amp;F$5,'Source - Attributes'!$J:$K,2,FALSE)</f>
        <v>261</v>
      </c>
      <c r="G633">
        <f>VLOOKUP($B633&amp;G$5,'Source - Attributes'!$J:$K,2,FALSE)</f>
        <v>261</v>
      </c>
      <c r="H633">
        <f>VLOOKUP($B633&amp;H$5,'Source - Attributes'!$J:$K,2,FALSE)</f>
        <v>0</v>
      </c>
      <c r="I633">
        <v>0</v>
      </c>
      <c r="J633">
        <f>VLOOKUP($B633&amp;J$5,'Source - Attributes'!$J:$K,2,FALSE)</f>
        <v>0</v>
      </c>
      <c r="K633">
        <f>VLOOKUP($B633&amp;K$5,'Source - Attributes'!$J:$K,2,FALSE)</f>
        <v>2.13</v>
      </c>
      <c r="L633" s="20">
        <f t="shared" si="118"/>
        <v>66553</v>
      </c>
      <c r="M633" s="15">
        <f t="shared" si="119"/>
        <v>948.59000000000015</v>
      </c>
      <c r="N633" s="66" t="str">
        <f t="shared" si="120"/>
        <v>6040</v>
      </c>
      <c r="O633" s="26">
        <f t="shared" si="125"/>
        <v>0.6</v>
      </c>
      <c r="P633" s="30">
        <f t="shared" si="126"/>
        <v>0.4</v>
      </c>
      <c r="Q633" s="20">
        <f t="shared" si="121"/>
        <v>70441.728914276478</v>
      </c>
      <c r="R633" s="15">
        <f t="shared" si="122"/>
        <v>42265.037348565886</v>
      </c>
      <c r="S633" s="15">
        <f t="shared" si="123"/>
        <v>28176.691565710593</v>
      </c>
      <c r="T633" s="20">
        <f t="shared" si="127"/>
        <v>165.75</v>
      </c>
      <c r="U633" s="15">
        <f t="shared" si="128"/>
        <v>63.27</v>
      </c>
      <c r="V633" s="15">
        <f t="shared" si="130"/>
        <v>229.02</v>
      </c>
      <c r="W633" s="13">
        <v>0</v>
      </c>
      <c r="X633" s="27">
        <f t="shared" si="129"/>
        <v>229.02</v>
      </c>
    </row>
    <row r="634" spans="1:24">
      <c r="A634" t="s">
        <v>2618</v>
      </c>
      <c r="B634" t="s">
        <v>1286</v>
      </c>
      <c r="C634" t="s">
        <v>1273</v>
      </c>
      <c r="D634" s="2" t="str">
        <f t="shared" si="124"/>
        <v>M</v>
      </c>
      <c r="E634" t="s">
        <v>2619</v>
      </c>
      <c r="F634">
        <f>VLOOKUP($B634&amp;F$5,'Source - Attributes'!$J:$K,2,FALSE)</f>
        <v>145</v>
      </c>
      <c r="G634">
        <f>VLOOKUP($B634&amp;G$5,'Source - Attributes'!$J:$K,2,FALSE)</f>
        <v>145</v>
      </c>
      <c r="H634">
        <f>VLOOKUP($B634&amp;H$5,'Source - Attributes'!$J:$K,2,FALSE)</f>
        <v>0</v>
      </c>
      <c r="I634">
        <v>0</v>
      </c>
      <c r="J634">
        <f>VLOOKUP($B634&amp;J$5,'Source - Attributes'!$J:$K,2,FALSE)</f>
        <v>0</v>
      </c>
      <c r="K634">
        <f>VLOOKUP($B634&amp;K$5,'Source - Attributes'!$J:$K,2,FALSE)</f>
        <v>1.72</v>
      </c>
      <c r="L634" s="20">
        <f t="shared" si="118"/>
        <v>66553</v>
      </c>
      <c r="M634" s="15">
        <f t="shared" si="119"/>
        <v>948.59000000000015</v>
      </c>
      <c r="N634" s="66" t="str">
        <f t="shared" si="120"/>
        <v>6040</v>
      </c>
      <c r="O634" s="26">
        <f t="shared" si="125"/>
        <v>0.6</v>
      </c>
      <c r="P634" s="30">
        <f t="shared" si="126"/>
        <v>0.4</v>
      </c>
      <c r="Q634" s="20">
        <f t="shared" si="121"/>
        <v>70441.728914276478</v>
      </c>
      <c r="R634" s="15">
        <f t="shared" si="122"/>
        <v>42265.037348565886</v>
      </c>
      <c r="S634" s="15">
        <f t="shared" si="123"/>
        <v>28176.691565710593</v>
      </c>
      <c r="T634" s="20">
        <f t="shared" si="127"/>
        <v>92.08</v>
      </c>
      <c r="U634" s="15">
        <f t="shared" si="128"/>
        <v>51.09</v>
      </c>
      <c r="V634" s="15">
        <f t="shared" si="130"/>
        <v>143.17000000000002</v>
      </c>
      <c r="W634" s="13">
        <v>0</v>
      </c>
      <c r="X634" s="27">
        <f t="shared" si="129"/>
        <v>143.17000000000002</v>
      </c>
    </row>
    <row r="635" spans="1:24">
      <c r="A635" t="s">
        <v>2620</v>
      </c>
      <c r="B635" t="s">
        <v>1288</v>
      </c>
      <c r="C635" t="s">
        <v>1273</v>
      </c>
      <c r="D635" s="2" t="str">
        <f t="shared" si="124"/>
        <v>M</v>
      </c>
      <c r="E635" t="s">
        <v>2621</v>
      </c>
      <c r="F635">
        <f>VLOOKUP($B635&amp;F$5,'Source - Attributes'!$J:$K,2,FALSE)</f>
        <v>714</v>
      </c>
      <c r="G635">
        <f>VLOOKUP($B635&amp;G$5,'Source - Attributes'!$J:$K,2,FALSE)</f>
        <v>714</v>
      </c>
      <c r="H635">
        <f>VLOOKUP($B635&amp;H$5,'Source - Attributes'!$J:$K,2,FALSE)</f>
        <v>0</v>
      </c>
      <c r="I635">
        <v>0</v>
      </c>
      <c r="J635">
        <f>VLOOKUP($B635&amp;J$5,'Source - Attributes'!$J:$K,2,FALSE)</f>
        <v>0</v>
      </c>
      <c r="K635">
        <f>VLOOKUP($B635&amp;K$5,'Source - Attributes'!$J:$K,2,FALSE)</f>
        <v>4.75</v>
      </c>
      <c r="L635" s="20">
        <f t="shared" si="118"/>
        <v>66553</v>
      </c>
      <c r="M635" s="15">
        <f t="shared" si="119"/>
        <v>948.59000000000015</v>
      </c>
      <c r="N635" s="66" t="str">
        <f t="shared" si="120"/>
        <v>6040</v>
      </c>
      <c r="O635" s="26">
        <f t="shared" si="125"/>
        <v>0.6</v>
      </c>
      <c r="P635" s="30">
        <f t="shared" si="126"/>
        <v>0.4</v>
      </c>
      <c r="Q635" s="20">
        <f t="shared" si="121"/>
        <v>70441.728914276478</v>
      </c>
      <c r="R635" s="15">
        <f t="shared" si="122"/>
        <v>42265.037348565886</v>
      </c>
      <c r="S635" s="15">
        <f t="shared" si="123"/>
        <v>28176.691565710593</v>
      </c>
      <c r="T635" s="20">
        <f t="shared" si="127"/>
        <v>453.43</v>
      </c>
      <c r="U635" s="15">
        <f t="shared" si="128"/>
        <v>141.09</v>
      </c>
      <c r="V635" s="15">
        <f t="shared" si="130"/>
        <v>594.52</v>
      </c>
      <c r="W635" s="13">
        <v>0</v>
      </c>
      <c r="X635" s="27">
        <f t="shared" si="129"/>
        <v>594.52</v>
      </c>
    </row>
    <row r="636" spans="1:24">
      <c r="A636" t="s">
        <v>2622</v>
      </c>
      <c r="B636" t="s">
        <v>1290</v>
      </c>
      <c r="C636" t="s">
        <v>1273</v>
      </c>
      <c r="D636" s="2" t="str">
        <f t="shared" si="124"/>
        <v>M</v>
      </c>
      <c r="E636" t="s">
        <v>2623</v>
      </c>
      <c r="F636">
        <f>VLOOKUP($B636&amp;F$5,'Source - Attributes'!$J:$K,2,FALSE)</f>
        <v>335</v>
      </c>
      <c r="G636">
        <f>VLOOKUP($B636&amp;G$5,'Source - Attributes'!$J:$K,2,FALSE)</f>
        <v>335</v>
      </c>
      <c r="H636">
        <f>VLOOKUP($B636&amp;H$5,'Source - Attributes'!$J:$K,2,FALSE)</f>
        <v>0</v>
      </c>
      <c r="I636">
        <v>0</v>
      </c>
      <c r="J636">
        <f>VLOOKUP($B636&amp;J$5,'Source - Attributes'!$J:$K,2,FALSE)</f>
        <v>0</v>
      </c>
      <c r="K636">
        <f>VLOOKUP($B636&amp;K$5,'Source - Attributes'!$J:$K,2,FALSE)</f>
        <v>1.99</v>
      </c>
      <c r="L636" s="20">
        <f t="shared" si="118"/>
        <v>66553</v>
      </c>
      <c r="M636" s="15">
        <f t="shared" si="119"/>
        <v>948.59000000000015</v>
      </c>
      <c r="N636" s="66" t="str">
        <f t="shared" si="120"/>
        <v>6040</v>
      </c>
      <c r="O636" s="26">
        <f t="shared" si="125"/>
        <v>0.6</v>
      </c>
      <c r="P636" s="30">
        <f t="shared" si="126"/>
        <v>0.4</v>
      </c>
      <c r="Q636" s="20">
        <f t="shared" si="121"/>
        <v>70441.728914276478</v>
      </c>
      <c r="R636" s="15">
        <f t="shared" si="122"/>
        <v>42265.037348565886</v>
      </c>
      <c r="S636" s="15">
        <f t="shared" si="123"/>
        <v>28176.691565710593</v>
      </c>
      <c r="T636" s="20">
        <f t="shared" si="127"/>
        <v>212.74</v>
      </c>
      <c r="U636" s="15">
        <f t="shared" si="128"/>
        <v>59.11</v>
      </c>
      <c r="V636" s="15">
        <f t="shared" si="130"/>
        <v>271.85000000000002</v>
      </c>
      <c r="W636" s="13">
        <v>0</v>
      </c>
      <c r="X636" s="27">
        <f t="shared" si="129"/>
        <v>271.85000000000002</v>
      </c>
    </row>
    <row r="637" spans="1:24">
      <c r="A637" t="s">
        <v>2624</v>
      </c>
      <c r="B637" t="s">
        <v>1292</v>
      </c>
      <c r="C637" t="s">
        <v>1273</v>
      </c>
      <c r="D637" s="2" t="str">
        <f t="shared" si="124"/>
        <v>M</v>
      </c>
      <c r="E637" t="s">
        <v>2625</v>
      </c>
      <c r="F637">
        <f>VLOOKUP($B637&amp;F$5,'Source - Attributes'!$J:$K,2,FALSE)</f>
        <v>1681</v>
      </c>
      <c r="G637">
        <f>VLOOKUP($B637&amp;G$5,'Source - Attributes'!$J:$K,2,FALSE)</f>
        <v>1681</v>
      </c>
      <c r="H637">
        <f>VLOOKUP($B637&amp;H$5,'Source - Attributes'!$J:$K,2,FALSE)</f>
        <v>0</v>
      </c>
      <c r="I637">
        <v>0</v>
      </c>
      <c r="J637">
        <f>VLOOKUP($B637&amp;J$5,'Source - Attributes'!$J:$K,2,FALSE)</f>
        <v>0</v>
      </c>
      <c r="K637">
        <f>VLOOKUP($B637&amp;K$5,'Source - Attributes'!$J:$K,2,FALSE)</f>
        <v>10.8</v>
      </c>
      <c r="L637" s="20">
        <f t="shared" si="118"/>
        <v>66553</v>
      </c>
      <c r="M637" s="15">
        <f t="shared" si="119"/>
        <v>948.59000000000015</v>
      </c>
      <c r="N637" s="66" t="str">
        <f t="shared" si="120"/>
        <v>6040</v>
      </c>
      <c r="O637" s="26">
        <f t="shared" si="125"/>
        <v>0.6</v>
      </c>
      <c r="P637" s="30">
        <f t="shared" si="126"/>
        <v>0.4</v>
      </c>
      <c r="Q637" s="20">
        <f t="shared" si="121"/>
        <v>70441.728914276478</v>
      </c>
      <c r="R637" s="15">
        <f t="shared" si="122"/>
        <v>42265.037348565886</v>
      </c>
      <c r="S637" s="15">
        <f t="shared" si="123"/>
        <v>28176.691565710593</v>
      </c>
      <c r="T637" s="20">
        <f t="shared" si="127"/>
        <v>1067.53</v>
      </c>
      <c r="U637" s="15">
        <f t="shared" si="128"/>
        <v>320.8</v>
      </c>
      <c r="V637" s="15">
        <f t="shared" si="130"/>
        <v>1388.33</v>
      </c>
      <c r="W637" s="13">
        <v>0</v>
      </c>
      <c r="X637" s="27">
        <f t="shared" si="129"/>
        <v>1388.33</v>
      </c>
    </row>
    <row r="638" spans="1:24">
      <c r="A638" t="s">
        <v>2626</v>
      </c>
      <c r="B638" t="s">
        <v>1294</v>
      </c>
      <c r="C638" t="s">
        <v>1273</v>
      </c>
      <c r="D638" s="2" t="str">
        <f t="shared" si="124"/>
        <v>M</v>
      </c>
      <c r="E638" t="s">
        <v>2627</v>
      </c>
      <c r="F638">
        <f>VLOOKUP($B638&amp;F$5,'Source - Attributes'!$J:$K,2,FALSE)</f>
        <v>455</v>
      </c>
      <c r="G638">
        <f>VLOOKUP($B638&amp;G$5,'Source - Attributes'!$J:$K,2,FALSE)</f>
        <v>455</v>
      </c>
      <c r="H638">
        <f>VLOOKUP($B638&amp;H$5,'Source - Attributes'!$J:$K,2,FALSE)</f>
        <v>0</v>
      </c>
      <c r="I638">
        <v>0</v>
      </c>
      <c r="J638">
        <f>VLOOKUP($B638&amp;J$5,'Source - Attributes'!$J:$K,2,FALSE)</f>
        <v>0</v>
      </c>
      <c r="K638">
        <f>VLOOKUP($B638&amp;K$5,'Source - Attributes'!$J:$K,2,FALSE)</f>
        <v>4.29</v>
      </c>
      <c r="L638" s="20">
        <f t="shared" si="118"/>
        <v>66553</v>
      </c>
      <c r="M638" s="15">
        <f t="shared" si="119"/>
        <v>948.59000000000015</v>
      </c>
      <c r="N638" s="66" t="str">
        <f t="shared" si="120"/>
        <v>6040</v>
      </c>
      <c r="O638" s="26">
        <f t="shared" si="125"/>
        <v>0.6</v>
      </c>
      <c r="P638" s="30">
        <f t="shared" si="126"/>
        <v>0.4</v>
      </c>
      <c r="Q638" s="20">
        <f t="shared" si="121"/>
        <v>70441.728914276478</v>
      </c>
      <c r="R638" s="15">
        <f t="shared" si="122"/>
        <v>42265.037348565886</v>
      </c>
      <c r="S638" s="15">
        <f t="shared" si="123"/>
        <v>28176.691565710593</v>
      </c>
      <c r="T638" s="20">
        <f t="shared" si="127"/>
        <v>288.95</v>
      </c>
      <c r="U638" s="15">
        <f t="shared" si="128"/>
        <v>127.43</v>
      </c>
      <c r="V638" s="15">
        <f t="shared" si="130"/>
        <v>416.38</v>
      </c>
      <c r="W638" s="13">
        <v>0</v>
      </c>
      <c r="X638" s="27">
        <f t="shared" si="129"/>
        <v>416.38</v>
      </c>
    </row>
    <row r="639" spans="1:24">
      <c r="A639" t="s">
        <v>2628</v>
      </c>
      <c r="B639" t="s">
        <v>1296</v>
      </c>
      <c r="C639" t="s">
        <v>1273</v>
      </c>
      <c r="D639" s="2" t="str">
        <f t="shared" si="124"/>
        <v>M</v>
      </c>
      <c r="E639" t="s">
        <v>2629</v>
      </c>
      <c r="F639">
        <f>VLOOKUP($B639&amp;F$5,'Source - Attributes'!$J:$K,2,FALSE)</f>
        <v>129</v>
      </c>
      <c r="G639">
        <f>VLOOKUP($B639&amp;G$5,'Source - Attributes'!$J:$K,2,FALSE)</f>
        <v>129</v>
      </c>
      <c r="H639">
        <f>VLOOKUP($B639&amp;H$5,'Source - Attributes'!$J:$K,2,FALSE)</f>
        <v>0</v>
      </c>
      <c r="I639">
        <v>0</v>
      </c>
      <c r="J639">
        <f>VLOOKUP($B639&amp;J$5,'Source - Attributes'!$J:$K,2,FALSE)</f>
        <v>0</v>
      </c>
      <c r="K639">
        <f>VLOOKUP($B639&amp;K$5,'Source - Attributes'!$J:$K,2,FALSE)</f>
        <v>0.69</v>
      </c>
      <c r="L639" s="20">
        <f t="shared" si="118"/>
        <v>66553</v>
      </c>
      <c r="M639" s="15">
        <f t="shared" si="119"/>
        <v>948.59000000000015</v>
      </c>
      <c r="N639" s="66" t="str">
        <f t="shared" si="120"/>
        <v>6040</v>
      </c>
      <c r="O639" s="26">
        <f t="shared" si="125"/>
        <v>0.6</v>
      </c>
      <c r="P639" s="30">
        <f t="shared" si="126"/>
        <v>0.4</v>
      </c>
      <c r="Q639" s="20">
        <f t="shared" si="121"/>
        <v>70441.728914276478</v>
      </c>
      <c r="R639" s="15">
        <f t="shared" si="122"/>
        <v>42265.037348565886</v>
      </c>
      <c r="S639" s="15">
        <f t="shared" si="123"/>
        <v>28176.691565710593</v>
      </c>
      <c r="T639" s="20">
        <f t="shared" si="127"/>
        <v>81.92</v>
      </c>
      <c r="U639" s="15">
        <f t="shared" si="128"/>
        <v>20.5</v>
      </c>
      <c r="V639" s="15">
        <f t="shared" si="130"/>
        <v>102.42</v>
      </c>
      <c r="W639" s="13">
        <v>0</v>
      </c>
      <c r="X639" s="27">
        <f t="shared" si="129"/>
        <v>102.42</v>
      </c>
    </row>
    <row r="640" spans="1:24">
      <c r="A640" t="s">
        <v>2630</v>
      </c>
      <c r="B640" t="s">
        <v>1298</v>
      </c>
      <c r="C640" t="s">
        <v>1273</v>
      </c>
      <c r="D640" s="2" t="str">
        <f t="shared" si="124"/>
        <v>M</v>
      </c>
      <c r="E640" t="s">
        <v>2631</v>
      </c>
      <c r="F640">
        <f>VLOOKUP($B640&amp;F$5,'Source - Attributes'!$J:$K,2,FALSE)</f>
        <v>332</v>
      </c>
      <c r="G640">
        <f>VLOOKUP($B640&amp;G$5,'Source - Attributes'!$J:$K,2,FALSE)</f>
        <v>332</v>
      </c>
      <c r="H640">
        <f>VLOOKUP($B640&amp;H$5,'Source - Attributes'!$J:$K,2,FALSE)</f>
        <v>0</v>
      </c>
      <c r="I640">
        <v>0</v>
      </c>
      <c r="J640">
        <f>VLOOKUP($B640&amp;J$5,'Source - Attributes'!$J:$K,2,FALSE)</f>
        <v>0</v>
      </c>
      <c r="K640">
        <f>VLOOKUP($B640&amp;K$5,'Source - Attributes'!$J:$K,2,FALSE)</f>
        <v>1.71</v>
      </c>
      <c r="L640" s="20">
        <f t="shared" si="118"/>
        <v>66553</v>
      </c>
      <c r="M640" s="15">
        <f t="shared" si="119"/>
        <v>948.59000000000015</v>
      </c>
      <c r="N640" s="66" t="str">
        <f t="shared" si="120"/>
        <v>6040</v>
      </c>
      <c r="O640" s="26">
        <f t="shared" si="125"/>
        <v>0.6</v>
      </c>
      <c r="P640" s="30">
        <f t="shared" si="126"/>
        <v>0.4</v>
      </c>
      <c r="Q640" s="20">
        <f t="shared" si="121"/>
        <v>70441.728914276478</v>
      </c>
      <c r="R640" s="15">
        <f t="shared" si="122"/>
        <v>42265.037348565886</v>
      </c>
      <c r="S640" s="15">
        <f t="shared" si="123"/>
        <v>28176.691565710593</v>
      </c>
      <c r="T640" s="20">
        <f t="shared" si="127"/>
        <v>210.84</v>
      </c>
      <c r="U640" s="15">
        <f t="shared" si="128"/>
        <v>50.79</v>
      </c>
      <c r="V640" s="15">
        <f t="shared" si="130"/>
        <v>261.63</v>
      </c>
      <c r="W640" s="13">
        <v>0</v>
      </c>
      <c r="X640" s="27">
        <f t="shared" si="129"/>
        <v>261.63</v>
      </c>
    </row>
    <row r="641" spans="1:24">
      <c r="A641" t="s">
        <v>2632</v>
      </c>
      <c r="B641" t="s">
        <v>1300</v>
      </c>
      <c r="C641" t="s">
        <v>1273</v>
      </c>
      <c r="D641" s="2" t="str">
        <f t="shared" si="124"/>
        <v>M</v>
      </c>
      <c r="E641" t="s">
        <v>2633</v>
      </c>
      <c r="F641">
        <f>VLOOKUP($B641&amp;F$5,'Source - Attributes'!$J:$K,2,FALSE)</f>
        <v>71</v>
      </c>
      <c r="G641">
        <f>VLOOKUP($B641&amp;G$5,'Source - Attributes'!$J:$K,2,FALSE)</f>
        <v>71</v>
      </c>
      <c r="H641">
        <f>VLOOKUP($B641&amp;H$5,'Source - Attributes'!$J:$K,2,FALSE)</f>
        <v>0</v>
      </c>
      <c r="I641">
        <v>0</v>
      </c>
      <c r="J641">
        <f>VLOOKUP($B641&amp;J$5,'Source - Attributes'!$J:$K,2,FALSE)</f>
        <v>0</v>
      </c>
      <c r="K641">
        <f>VLOOKUP($B641&amp;K$5,'Source - Attributes'!$J:$K,2,FALSE)</f>
        <v>0.41</v>
      </c>
      <c r="L641" s="20">
        <f t="shared" si="118"/>
        <v>66553</v>
      </c>
      <c r="M641" s="15">
        <f t="shared" si="119"/>
        <v>948.59000000000015</v>
      </c>
      <c r="N641" s="66" t="str">
        <f t="shared" si="120"/>
        <v>6040</v>
      </c>
      <c r="O641" s="26">
        <f t="shared" si="125"/>
        <v>0.6</v>
      </c>
      <c r="P641" s="30">
        <f t="shared" si="126"/>
        <v>0.4</v>
      </c>
      <c r="Q641" s="20">
        <f t="shared" si="121"/>
        <v>70441.728914276478</v>
      </c>
      <c r="R641" s="15">
        <f t="shared" si="122"/>
        <v>42265.037348565886</v>
      </c>
      <c r="S641" s="15">
        <f t="shared" si="123"/>
        <v>28176.691565710593</v>
      </c>
      <c r="T641" s="20">
        <f t="shared" si="127"/>
        <v>45.09</v>
      </c>
      <c r="U641" s="15">
        <f t="shared" si="128"/>
        <v>12.18</v>
      </c>
      <c r="V641" s="15">
        <f t="shared" si="130"/>
        <v>57.27</v>
      </c>
      <c r="W641" s="13">
        <v>0</v>
      </c>
      <c r="X641" s="27">
        <f t="shared" si="129"/>
        <v>57.27</v>
      </c>
    </row>
    <row r="642" spans="1:24">
      <c r="A642" t="s">
        <v>2634</v>
      </c>
      <c r="B642" t="s">
        <v>1302</v>
      </c>
      <c r="C642" t="s">
        <v>1303</v>
      </c>
      <c r="D642" s="2" t="str">
        <f t="shared" si="124"/>
        <v>C</v>
      </c>
      <c r="E642" t="s">
        <v>2635</v>
      </c>
      <c r="F642">
        <f>VLOOKUP($B642&amp;F$5,'Source - Attributes'!$J:$K,2,FALSE)</f>
        <v>13125</v>
      </c>
      <c r="G642">
        <f>VLOOKUP($B642&amp;G$5,'Source - Attributes'!$J:$K,2,FALSE)</f>
        <v>13125</v>
      </c>
      <c r="H642">
        <f>VLOOKUP($B642&amp;H$5,'Source - Attributes'!$J:$K,2,FALSE)</f>
        <v>0</v>
      </c>
      <c r="I642">
        <v>0</v>
      </c>
      <c r="J642">
        <f>VLOOKUP($B642&amp;J$5,'Source - Attributes'!$J:$K,2,FALSE)</f>
        <v>20041</v>
      </c>
      <c r="K642">
        <f>VLOOKUP($B642&amp;K$5,'Source - Attributes'!$J:$K,2,FALSE)</f>
        <v>711.95</v>
      </c>
      <c r="L642" s="20">
        <f t="shared" si="118"/>
        <v>27795</v>
      </c>
      <c r="M642" s="15">
        <f t="shared" si="119"/>
        <v>811.26</v>
      </c>
      <c r="N642" s="66" t="str">
        <f t="shared" si="120"/>
        <v>2080</v>
      </c>
      <c r="O642" s="26">
        <f t="shared" si="125"/>
        <v>0.2</v>
      </c>
      <c r="P642" s="30">
        <f t="shared" si="126"/>
        <v>0.8</v>
      </c>
      <c r="Q642" s="20">
        <f t="shared" si="121"/>
        <v>34291.748182350733</v>
      </c>
      <c r="R642" s="15">
        <f t="shared" si="122"/>
        <v>6858.3496364701468</v>
      </c>
      <c r="S642" s="15">
        <f t="shared" si="123"/>
        <v>27433.398545880587</v>
      </c>
      <c r="T642" s="20">
        <f t="shared" si="127"/>
        <v>3238.56</v>
      </c>
      <c r="U642" s="15">
        <f t="shared" si="128"/>
        <v>24075.15</v>
      </c>
      <c r="V642" s="15">
        <f t="shared" si="130"/>
        <v>27313.710000000003</v>
      </c>
      <c r="W642" s="13">
        <v>0</v>
      </c>
      <c r="X642" s="27">
        <f t="shared" si="129"/>
        <v>27313.710000000003</v>
      </c>
    </row>
    <row r="643" spans="1:24">
      <c r="A643" t="s">
        <v>2636</v>
      </c>
      <c r="B643" t="s">
        <v>1304</v>
      </c>
      <c r="C643" t="s">
        <v>1303</v>
      </c>
      <c r="D643" s="2" t="str">
        <f t="shared" si="124"/>
        <v>M</v>
      </c>
      <c r="E643" t="s">
        <v>2637</v>
      </c>
      <c r="F643">
        <f>VLOOKUP($B643&amp;F$5,'Source - Attributes'!$J:$K,2,FALSE)</f>
        <v>10308</v>
      </c>
      <c r="G643">
        <f>VLOOKUP($B643&amp;G$5,'Source - Attributes'!$J:$K,2,FALSE)</f>
        <v>10308</v>
      </c>
      <c r="H643">
        <f>VLOOKUP($B643&amp;H$5,'Source - Attributes'!$J:$K,2,FALSE)</f>
        <v>0</v>
      </c>
      <c r="I643">
        <v>0</v>
      </c>
      <c r="J643">
        <f>VLOOKUP($B643&amp;J$5,'Source - Attributes'!$J:$K,2,FALSE)</f>
        <v>0</v>
      </c>
      <c r="K643">
        <f>VLOOKUP($B643&amp;K$5,'Source - Attributes'!$J:$K,2,FALSE)</f>
        <v>67.989999999999995</v>
      </c>
      <c r="L643" s="20">
        <f t="shared" si="118"/>
        <v>27795</v>
      </c>
      <c r="M643" s="15">
        <f t="shared" si="119"/>
        <v>811.26</v>
      </c>
      <c r="N643" s="66" t="str">
        <f t="shared" si="120"/>
        <v>2080</v>
      </c>
      <c r="O643" s="26">
        <f t="shared" si="125"/>
        <v>0.2</v>
      </c>
      <c r="P643" s="30">
        <f t="shared" si="126"/>
        <v>0.8</v>
      </c>
      <c r="Q643" s="20">
        <f t="shared" si="121"/>
        <v>34291.748182350733</v>
      </c>
      <c r="R643" s="15">
        <f t="shared" si="122"/>
        <v>6858.3496364701468</v>
      </c>
      <c r="S643" s="15">
        <f t="shared" si="123"/>
        <v>27433.398545880587</v>
      </c>
      <c r="T643" s="20">
        <f t="shared" si="127"/>
        <v>2543.4699999999998</v>
      </c>
      <c r="U643" s="15">
        <f t="shared" si="128"/>
        <v>2299.14</v>
      </c>
      <c r="V643" s="15">
        <f t="shared" si="130"/>
        <v>4842.6099999999997</v>
      </c>
      <c r="W643" s="13">
        <v>0</v>
      </c>
      <c r="X643" s="27">
        <f t="shared" si="129"/>
        <v>4842.6099999999997</v>
      </c>
    </row>
    <row r="644" spans="1:24">
      <c r="A644" t="s">
        <v>2638</v>
      </c>
      <c r="B644" t="s">
        <v>1306</v>
      </c>
      <c r="C644" t="s">
        <v>1303</v>
      </c>
      <c r="D644" s="2" t="str">
        <f t="shared" si="124"/>
        <v>M</v>
      </c>
      <c r="E644" t="s">
        <v>2639</v>
      </c>
      <c r="F644">
        <f>VLOOKUP($B644&amp;F$5,'Source - Attributes'!$J:$K,2,FALSE)</f>
        <v>580</v>
      </c>
      <c r="G644">
        <f>VLOOKUP($B644&amp;G$5,'Source - Attributes'!$J:$K,2,FALSE)</f>
        <v>580</v>
      </c>
      <c r="H644">
        <f>VLOOKUP($B644&amp;H$5,'Source - Attributes'!$J:$K,2,FALSE)</f>
        <v>0</v>
      </c>
      <c r="I644">
        <v>0</v>
      </c>
      <c r="J644">
        <f>VLOOKUP($B644&amp;J$5,'Source - Attributes'!$J:$K,2,FALSE)</f>
        <v>0</v>
      </c>
      <c r="K644">
        <f>VLOOKUP($B644&amp;K$5,'Source - Attributes'!$J:$K,2,FALSE)</f>
        <v>5.4</v>
      </c>
      <c r="L644" s="20">
        <f t="shared" si="118"/>
        <v>27795</v>
      </c>
      <c r="M644" s="15">
        <f t="shared" si="119"/>
        <v>811.26</v>
      </c>
      <c r="N644" s="66" t="str">
        <f t="shared" si="120"/>
        <v>2080</v>
      </c>
      <c r="O644" s="26">
        <f t="shared" si="125"/>
        <v>0.2</v>
      </c>
      <c r="P644" s="30">
        <f t="shared" si="126"/>
        <v>0.8</v>
      </c>
      <c r="Q644" s="20">
        <f t="shared" si="121"/>
        <v>34291.748182350733</v>
      </c>
      <c r="R644" s="15">
        <f t="shared" si="122"/>
        <v>6858.3496364701468</v>
      </c>
      <c r="S644" s="15">
        <f t="shared" si="123"/>
        <v>27433.398545880587</v>
      </c>
      <c r="T644" s="20">
        <f t="shared" si="127"/>
        <v>143.11000000000001</v>
      </c>
      <c r="U644" s="15">
        <f t="shared" si="128"/>
        <v>182.61</v>
      </c>
      <c r="V644" s="15">
        <f t="shared" si="130"/>
        <v>325.72000000000003</v>
      </c>
      <c r="W644" s="13">
        <v>0</v>
      </c>
      <c r="X644" s="27">
        <f t="shared" si="129"/>
        <v>325.72000000000003</v>
      </c>
    </row>
    <row r="645" spans="1:24">
      <c r="A645" t="s">
        <v>2640</v>
      </c>
      <c r="B645" t="s">
        <v>1308</v>
      </c>
      <c r="C645" t="s">
        <v>1303</v>
      </c>
      <c r="D645" s="2" t="str">
        <f t="shared" si="124"/>
        <v>M</v>
      </c>
      <c r="E645" t="s">
        <v>2641</v>
      </c>
      <c r="F645">
        <f>VLOOKUP($B645&amp;F$5,'Source - Attributes'!$J:$K,2,FALSE)</f>
        <v>3266</v>
      </c>
      <c r="G645">
        <f>VLOOKUP($B645&amp;G$5,'Source - Attributes'!$J:$K,2,FALSE)</f>
        <v>3266</v>
      </c>
      <c r="H645">
        <f>VLOOKUP($B645&amp;H$5,'Source - Attributes'!$J:$K,2,FALSE)</f>
        <v>0</v>
      </c>
      <c r="I645">
        <v>0</v>
      </c>
      <c r="J645">
        <f>VLOOKUP($B645&amp;J$5,'Source - Attributes'!$J:$K,2,FALSE)</f>
        <v>0</v>
      </c>
      <c r="K645">
        <f>VLOOKUP($B645&amp;K$5,'Source - Attributes'!$J:$K,2,FALSE)</f>
        <v>20.04</v>
      </c>
      <c r="L645" s="20">
        <f t="shared" si="118"/>
        <v>27795</v>
      </c>
      <c r="M645" s="15">
        <f t="shared" si="119"/>
        <v>811.26</v>
      </c>
      <c r="N645" s="66" t="str">
        <f t="shared" si="120"/>
        <v>2080</v>
      </c>
      <c r="O645" s="26">
        <f t="shared" si="125"/>
        <v>0.2</v>
      </c>
      <c r="P645" s="30">
        <f t="shared" si="126"/>
        <v>0.8</v>
      </c>
      <c r="Q645" s="20">
        <f t="shared" si="121"/>
        <v>34291.748182350733</v>
      </c>
      <c r="R645" s="15">
        <f t="shared" si="122"/>
        <v>6858.3496364701468</v>
      </c>
      <c r="S645" s="15">
        <f t="shared" si="123"/>
        <v>27433.398545880587</v>
      </c>
      <c r="T645" s="20">
        <f t="shared" si="127"/>
        <v>805.88</v>
      </c>
      <c r="U645" s="15">
        <f t="shared" si="128"/>
        <v>677.67</v>
      </c>
      <c r="V645" s="15">
        <f t="shared" si="130"/>
        <v>1483.55</v>
      </c>
      <c r="W645" s="13">
        <v>0</v>
      </c>
      <c r="X645" s="27">
        <f t="shared" si="129"/>
        <v>1483.55</v>
      </c>
    </row>
    <row r="646" spans="1:24">
      <c r="A646" t="s">
        <v>2642</v>
      </c>
      <c r="B646" t="s">
        <v>1309</v>
      </c>
      <c r="C646" t="s">
        <v>1303</v>
      </c>
      <c r="D646" s="2" t="str">
        <f t="shared" si="124"/>
        <v>M</v>
      </c>
      <c r="E646" t="s">
        <v>2643</v>
      </c>
      <c r="F646">
        <f>VLOOKUP($B646&amp;F$5,'Source - Attributes'!$J:$K,2,FALSE)</f>
        <v>173</v>
      </c>
      <c r="G646">
        <f>VLOOKUP($B646&amp;G$5,'Source - Attributes'!$J:$K,2,FALSE)</f>
        <v>173</v>
      </c>
      <c r="H646">
        <f>VLOOKUP($B646&amp;H$5,'Source - Attributes'!$J:$K,2,FALSE)</f>
        <v>0</v>
      </c>
      <c r="I646">
        <v>0</v>
      </c>
      <c r="J646">
        <f>VLOOKUP($B646&amp;J$5,'Source - Attributes'!$J:$K,2,FALSE)</f>
        <v>0</v>
      </c>
      <c r="K646">
        <f>VLOOKUP($B646&amp;K$5,'Source - Attributes'!$J:$K,2,FALSE)</f>
        <v>1.79</v>
      </c>
      <c r="L646" s="20">
        <f t="shared" ref="L646:L661" si="131">SUMIFS(G:G,C:C,C646)+SUMIFS(I:I,C:C,C646)</f>
        <v>27795</v>
      </c>
      <c r="M646" s="15">
        <f t="shared" ref="M646:M661" si="132">SUMIFS(K:K,C:C,C646)</f>
        <v>811.26</v>
      </c>
      <c r="N646" s="66" t="str">
        <f t="shared" ref="N646:N661" si="133">IF(L646&gt;49999,"6040","2080")</f>
        <v>2080</v>
      </c>
      <c r="O646" s="26">
        <f t="shared" si="125"/>
        <v>0.2</v>
      </c>
      <c r="P646" s="30">
        <f t="shared" si="126"/>
        <v>0.8</v>
      </c>
      <c r="Q646" s="20">
        <f t="shared" ref="Q646:Q661" si="134">IF(D646="C",J646/$J$4*$B$1,Q645)</f>
        <v>34291.748182350733</v>
      </c>
      <c r="R646" s="15">
        <f t="shared" ref="R646:R661" si="135">Q646*O646</f>
        <v>6858.3496364701468</v>
      </c>
      <c r="S646" s="15">
        <f t="shared" ref="S646:S661" si="136">+Q646*P646</f>
        <v>27433.398545880587</v>
      </c>
      <c r="T646" s="20">
        <f t="shared" si="127"/>
        <v>42.69</v>
      </c>
      <c r="U646" s="15">
        <f t="shared" si="128"/>
        <v>60.53</v>
      </c>
      <c r="V646" s="15">
        <f t="shared" si="130"/>
        <v>103.22</v>
      </c>
      <c r="W646" s="13">
        <v>0</v>
      </c>
      <c r="X646" s="27">
        <f t="shared" si="129"/>
        <v>103.22</v>
      </c>
    </row>
    <row r="647" spans="1:24">
      <c r="A647" t="s">
        <v>2644</v>
      </c>
      <c r="B647" t="s">
        <v>1311</v>
      </c>
      <c r="C647" t="s">
        <v>1303</v>
      </c>
      <c r="D647" s="2" t="str">
        <f t="shared" ref="D647:D661" si="137">LEFT(E647,1)</f>
        <v>M</v>
      </c>
      <c r="E647" t="s">
        <v>2645</v>
      </c>
      <c r="F647">
        <f>VLOOKUP($B647&amp;F$5,'Source - Attributes'!$J:$K,2,FALSE)</f>
        <v>271</v>
      </c>
      <c r="G647">
        <f>VLOOKUP($B647&amp;G$5,'Source - Attributes'!$J:$K,2,FALSE)</f>
        <v>271</v>
      </c>
      <c r="H647">
        <f>VLOOKUP($B647&amp;H$5,'Source - Attributes'!$J:$K,2,FALSE)</f>
        <v>0</v>
      </c>
      <c r="I647">
        <v>0</v>
      </c>
      <c r="J647">
        <f>VLOOKUP($B647&amp;J$5,'Source - Attributes'!$J:$K,2,FALSE)</f>
        <v>0</v>
      </c>
      <c r="K647">
        <f>VLOOKUP($B647&amp;K$5,'Source - Attributes'!$J:$K,2,FALSE)</f>
        <v>2.52</v>
      </c>
      <c r="L647" s="20">
        <f t="shared" si="131"/>
        <v>27795</v>
      </c>
      <c r="M647" s="15">
        <f t="shared" si="132"/>
        <v>811.26</v>
      </c>
      <c r="N647" s="66" t="str">
        <f t="shared" si="133"/>
        <v>2080</v>
      </c>
      <c r="O647" s="26">
        <f t="shared" ref="O647:O661" si="138">LEFT(N647,2)/100</f>
        <v>0.2</v>
      </c>
      <c r="P647" s="30">
        <f t="shared" ref="P647:P661" si="139">RIGHT(N647,2)/100</f>
        <v>0.8</v>
      </c>
      <c r="Q647" s="20">
        <f t="shared" si="134"/>
        <v>34291.748182350733</v>
      </c>
      <c r="R647" s="15">
        <f t="shared" si="135"/>
        <v>6858.3496364701468</v>
      </c>
      <c r="S647" s="15">
        <f t="shared" si="136"/>
        <v>27433.398545880587</v>
      </c>
      <c r="T647" s="20">
        <f t="shared" ref="T647:T661" si="140">ROUND(+R647*(G647+I647)/L647,2)</f>
        <v>66.87</v>
      </c>
      <c r="U647" s="15">
        <f t="shared" ref="U647:U661" si="141">ROUND(+S647*K647/M647,2)</f>
        <v>85.22</v>
      </c>
      <c r="V647" s="15">
        <f t="shared" si="130"/>
        <v>152.09</v>
      </c>
      <c r="W647" s="13">
        <v>0</v>
      </c>
      <c r="X647" s="27">
        <f t="shared" ref="X647:X661" si="142">+V647+W647</f>
        <v>152.09</v>
      </c>
    </row>
    <row r="648" spans="1:24">
      <c r="A648" t="s">
        <v>2646</v>
      </c>
      <c r="B648" t="s">
        <v>1313</v>
      </c>
      <c r="C648" t="s">
        <v>1303</v>
      </c>
      <c r="D648" s="2" t="str">
        <f t="shared" si="137"/>
        <v>M</v>
      </c>
      <c r="E648" t="s">
        <v>2647</v>
      </c>
      <c r="F648">
        <f>VLOOKUP($B648&amp;F$5,'Source - Attributes'!$J:$K,2,FALSE)</f>
        <v>72</v>
      </c>
      <c r="G648">
        <f>VLOOKUP($B648&amp;G$5,'Source - Attributes'!$J:$K,2,FALSE)</f>
        <v>72</v>
      </c>
      <c r="H648">
        <f>VLOOKUP($B648&amp;H$5,'Source - Attributes'!$J:$K,2,FALSE)</f>
        <v>0</v>
      </c>
      <c r="I648">
        <v>0</v>
      </c>
      <c r="J648">
        <f>VLOOKUP($B648&amp;J$5,'Source - Attributes'!$J:$K,2,FALSE)</f>
        <v>0</v>
      </c>
      <c r="K648">
        <f>VLOOKUP($B648&amp;K$5,'Source - Attributes'!$J:$K,2,FALSE)</f>
        <v>1.57</v>
      </c>
      <c r="L648" s="20">
        <f t="shared" si="131"/>
        <v>27795</v>
      </c>
      <c r="M648" s="15">
        <f t="shared" si="132"/>
        <v>811.26</v>
      </c>
      <c r="N648" s="66" t="str">
        <f t="shared" si="133"/>
        <v>2080</v>
      </c>
      <c r="O648" s="26">
        <f t="shared" si="138"/>
        <v>0.2</v>
      </c>
      <c r="P648" s="30">
        <f t="shared" si="139"/>
        <v>0.8</v>
      </c>
      <c r="Q648" s="20">
        <f t="shared" si="134"/>
        <v>34291.748182350733</v>
      </c>
      <c r="R648" s="15">
        <f t="shared" si="135"/>
        <v>6858.3496364701468</v>
      </c>
      <c r="S648" s="15">
        <f t="shared" si="136"/>
        <v>27433.398545880587</v>
      </c>
      <c r="T648" s="20">
        <f t="shared" si="140"/>
        <v>17.77</v>
      </c>
      <c r="U648" s="15">
        <f t="shared" si="141"/>
        <v>53.09</v>
      </c>
      <c r="V648" s="15">
        <f t="shared" si="130"/>
        <v>70.86</v>
      </c>
      <c r="W648" s="13">
        <v>0</v>
      </c>
      <c r="X648" s="27">
        <f t="shared" si="142"/>
        <v>70.86</v>
      </c>
    </row>
    <row r="649" spans="1:24">
      <c r="A649" t="s">
        <v>2648</v>
      </c>
      <c r="B649" t="s">
        <v>1315</v>
      </c>
      <c r="C649" t="s">
        <v>1316</v>
      </c>
      <c r="D649" s="2" t="str">
        <f t="shared" si="137"/>
        <v>C</v>
      </c>
      <c r="E649" t="s">
        <v>2649</v>
      </c>
      <c r="F649">
        <f>VLOOKUP($B649&amp;F$5,'Source - Attributes'!$J:$K,2,FALSE)</f>
        <v>13236</v>
      </c>
      <c r="G649">
        <f>VLOOKUP($B649&amp;G$5,'Source - Attributes'!$J:$K,2,FALSE)</f>
        <v>13236</v>
      </c>
      <c r="H649">
        <f>VLOOKUP($B649&amp;H$5,'Source - Attributes'!$J:$K,2,FALSE)</f>
        <v>0</v>
      </c>
      <c r="I649">
        <v>0</v>
      </c>
      <c r="J649">
        <f>VLOOKUP($B649&amp;J$5,'Source - Attributes'!$J:$K,2,FALSE)</f>
        <v>17389</v>
      </c>
      <c r="K649">
        <f>VLOOKUP($B649&amp;K$5,'Source - Attributes'!$J:$K,2,FALSE)</f>
        <v>916.63</v>
      </c>
      <c r="L649" s="20">
        <f t="shared" si="131"/>
        <v>24688</v>
      </c>
      <c r="M649" s="15">
        <f t="shared" si="132"/>
        <v>996.66</v>
      </c>
      <c r="N649" s="66" t="str">
        <f t="shared" si="133"/>
        <v>2080</v>
      </c>
      <c r="O649" s="26">
        <f t="shared" si="138"/>
        <v>0.2</v>
      </c>
      <c r="P649" s="30">
        <f t="shared" si="139"/>
        <v>0.8</v>
      </c>
      <c r="Q649" s="20">
        <f t="shared" si="134"/>
        <v>29753.964829244891</v>
      </c>
      <c r="R649" s="15">
        <f t="shared" si="135"/>
        <v>5950.7929658489784</v>
      </c>
      <c r="S649" s="15">
        <f t="shared" si="136"/>
        <v>23803.171863395914</v>
      </c>
      <c r="T649" s="20">
        <f t="shared" si="140"/>
        <v>3190.4</v>
      </c>
      <c r="U649" s="15">
        <f t="shared" si="141"/>
        <v>21891.82</v>
      </c>
      <c r="V649" s="15">
        <f t="shared" si="130"/>
        <v>25082.22</v>
      </c>
      <c r="W649" s="13">
        <v>0</v>
      </c>
      <c r="X649" s="27">
        <f t="shared" si="142"/>
        <v>25082.22</v>
      </c>
    </row>
    <row r="650" spans="1:24">
      <c r="A650" t="s">
        <v>2650</v>
      </c>
      <c r="B650" t="s">
        <v>1317</v>
      </c>
      <c r="C650" t="s">
        <v>1316</v>
      </c>
      <c r="D650" s="2" t="str">
        <f t="shared" si="137"/>
        <v>M</v>
      </c>
      <c r="E650" t="s">
        <v>2651</v>
      </c>
      <c r="F650">
        <f>VLOOKUP($B650&amp;F$5,'Source - Attributes'!$J:$K,2,FALSE)</f>
        <v>5508</v>
      </c>
      <c r="G650">
        <f>VLOOKUP($B650&amp;G$5,'Source - Attributes'!$J:$K,2,FALSE)</f>
        <v>5508</v>
      </c>
      <c r="H650">
        <f>VLOOKUP($B650&amp;H$5,'Source - Attributes'!$J:$K,2,FALSE)</f>
        <v>0</v>
      </c>
      <c r="I650">
        <v>0</v>
      </c>
      <c r="J650">
        <f>VLOOKUP($B650&amp;J$5,'Source - Attributes'!$J:$K,2,FALSE)</f>
        <v>0</v>
      </c>
      <c r="K650">
        <f>VLOOKUP($B650&amp;K$5,'Source - Attributes'!$J:$K,2,FALSE)</f>
        <v>36.880000000000003</v>
      </c>
      <c r="L650" s="20">
        <f t="shared" si="131"/>
        <v>24688</v>
      </c>
      <c r="M650" s="15">
        <f t="shared" si="132"/>
        <v>996.66</v>
      </c>
      <c r="N650" s="66" t="str">
        <f t="shared" si="133"/>
        <v>2080</v>
      </c>
      <c r="O650" s="26">
        <f t="shared" si="138"/>
        <v>0.2</v>
      </c>
      <c r="P650" s="30">
        <f t="shared" si="139"/>
        <v>0.8</v>
      </c>
      <c r="Q650" s="20">
        <f t="shared" si="134"/>
        <v>29753.964829244891</v>
      </c>
      <c r="R650" s="15">
        <f t="shared" si="135"/>
        <v>5950.7929658489784</v>
      </c>
      <c r="S650" s="15">
        <f t="shared" si="136"/>
        <v>23803.171863395914</v>
      </c>
      <c r="T650" s="20">
        <f t="shared" si="140"/>
        <v>1327.65</v>
      </c>
      <c r="U650" s="15">
        <f t="shared" si="141"/>
        <v>880.8</v>
      </c>
      <c r="V650" s="15">
        <f t="shared" ref="V650:V661" si="143">+T650+U650</f>
        <v>2208.4499999999998</v>
      </c>
      <c r="W650" s="13">
        <v>0</v>
      </c>
      <c r="X650" s="27">
        <f t="shared" si="142"/>
        <v>2208.4499999999998</v>
      </c>
    </row>
    <row r="651" spans="1:24">
      <c r="A651" t="s">
        <v>2652</v>
      </c>
      <c r="B651" t="s">
        <v>1319</v>
      </c>
      <c r="C651" t="s">
        <v>1316</v>
      </c>
      <c r="D651" s="2" t="str">
        <f t="shared" si="137"/>
        <v>M</v>
      </c>
      <c r="E651" t="s">
        <v>2653</v>
      </c>
      <c r="F651">
        <f>VLOOKUP($B651&amp;F$5,'Source - Attributes'!$J:$K,2,FALSE)</f>
        <v>1631</v>
      </c>
      <c r="G651">
        <f>VLOOKUP($B651&amp;G$5,'Source - Attributes'!$J:$K,2,FALSE)</f>
        <v>1631</v>
      </c>
      <c r="H651">
        <f>VLOOKUP($B651&amp;H$5,'Source - Attributes'!$J:$K,2,FALSE)</f>
        <v>0</v>
      </c>
      <c r="I651">
        <v>0</v>
      </c>
      <c r="J651">
        <f>VLOOKUP($B651&amp;J$5,'Source - Attributes'!$J:$K,2,FALSE)</f>
        <v>0</v>
      </c>
      <c r="K651">
        <f>VLOOKUP($B651&amp;K$5,'Source - Attributes'!$J:$K,2,FALSE)</f>
        <v>9.59</v>
      </c>
      <c r="L651" s="20">
        <f t="shared" si="131"/>
        <v>24688</v>
      </c>
      <c r="M651" s="15">
        <f t="shared" si="132"/>
        <v>996.66</v>
      </c>
      <c r="N651" s="66" t="str">
        <f t="shared" si="133"/>
        <v>2080</v>
      </c>
      <c r="O651" s="26">
        <f t="shared" si="138"/>
        <v>0.2</v>
      </c>
      <c r="P651" s="30">
        <f t="shared" si="139"/>
        <v>0.8</v>
      </c>
      <c r="Q651" s="20">
        <f t="shared" si="134"/>
        <v>29753.964829244891</v>
      </c>
      <c r="R651" s="15">
        <f t="shared" si="135"/>
        <v>5950.7929658489784</v>
      </c>
      <c r="S651" s="15">
        <f t="shared" si="136"/>
        <v>23803.171863395914</v>
      </c>
      <c r="T651" s="20">
        <f t="shared" si="140"/>
        <v>393.14</v>
      </c>
      <c r="U651" s="15">
        <f t="shared" si="141"/>
        <v>229.04</v>
      </c>
      <c r="V651" s="15">
        <f t="shared" si="143"/>
        <v>622.17999999999995</v>
      </c>
      <c r="W651" s="13">
        <v>0</v>
      </c>
      <c r="X651" s="27">
        <f t="shared" si="142"/>
        <v>622.17999999999995</v>
      </c>
    </row>
    <row r="652" spans="1:24">
      <c r="A652" t="s">
        <v>2654</v>
      </c>
      <c r="B652" t="s">
        <v>1321</v>
      </c>
      <c r="C652" t="s">
        <v>1316</v>
      </c>
      <c r="D652" s="2" t="str">
        <f t="shared" si="137"/>
        <v>M</v>
      </c>
      <c r="E652" t="s">
        <v>2655</v>
      </c>
      <c r="F652">
        <f>VLOOKUP($B652&amp;F$5,'Source - Attributes'!$J:$K,2,FALSE)</f>
        <v>390</v>
      </c>
      <c r="G652">
        <f>VLOOKUP($B652&amp;G$5,'Source - Attributes'!$J:$K,2,FALSE)</f>
        <v>390</v>
      </c>
      <c r="H652">
        <f>VLOOKUP($B652&amp;H$5,'Source - Attributes'!$J:$K,2,FALSE)</f>
        <v>0</v>
      </c>
      <c r="I652">
        <v>0</v>
      </c>
      <c r="J652">
        <f>VLOOKUP($B652&amp;J$5,'Source - Attributes'!$J:$K,2,FALSE)</f>
        <v>0</v>
      </c>
      <c r="K652">
        <f>VLOOKUP($B652&amp;K$5,'Source - Attributes'!$J:$K,2,FALSE)</f>
        <v>6.24</v>
      </c>
      <c r="L652" s="20">
        <f t="shared" si="131"/>
        <v>24688</v>
      </c>
      <c r="M652" s="15">
        <f t="shared" si="132"/>
        <v>996.66</v>
      </c>
      <c r="N652" s="66" t="str">
        <f t="shared" si="133"/>
        <v>2080</v>
      </c>
      <c r="O652" s="26">
        <f t="shared" si="138"/>
        <v>0.2</v>
      </c>
      <c r="P652" s="30">
        <f t="shared" si="139"/>
        <v>0.8</v>
      </c>
      <c r="Q652" s="20">
        <f t="shared" si="134"/>
        <v>29753.964829244891</v>
      </c>
      <c r="R652" s="15">
        <f t="shared" si="135"/>
        <v>5950.7929658489784</v>
      </c>
      <c r="S652" s="15">
        <f t="shared" si="136"/>
        <v>23803.171863395914</v>
      </c>
      <c r="T652" s="20">
        <f t="shared" si="140"/>
        <v>94.01</v>
      </c>
      <c r="U652" s="15">
        <f t="shared" si="141"/>
        <v>149.03</v>
      </c>
      <c r="V652" s="15">
        <f t="shared" si="143"/>
        <v>243.04000000000002</v>
      </c>
      <c r="W652" s="13">
        <v>0</v>
      </c>
      <c r="X652" s="27">
        <f t="shared" si="142"/>
        <v>243.04000000000002</v>
      </c>
    </row>
    <row r="653" spans="1:24">
      <c r="A653" t="s">
        <v>2656</v>
      </c>
      <c r="B653" t="s">
        <v>1323</v>
      </c>
      <c r="C653" t="s">
        <v>1316</v>
      </c>
      <c r="D653" s="2" t="str">
        <f t="shared" si="137"/>
        <v>M</v>
      </c>
      <c r="E653" t="s">
        <v>2657</v>
      </c>
      <c r="F653">
        <f>VLOOKUP($B653&amp;F$5,'Source - Attributes'!$J:$K,2,FALSE)</f>
        <v>523</v>
      </c>
      <c r="G653">
        <f>VLOOKUP($B653&amp;G$5,'Source - Attributes'!$J:$K,2,FALSE)</f>
        <v>523</v>
      </c>
      <c r="H653">
        <f>VLOOKUP($B653&amp;H$5,'Source - Attributes'!$J:$K,2,FALSE)</f>
        <v>0</v>
      </c>
      <c r="I653">
        <v>0</v>
      </c>
      <c r="J653">
        <f>VLOOKUP($B653&amp;J$5,'Source - Attributes'!$J:$K,2,FALSE)</f>
        <v>0</v>
      </c>
      <c r="K653">
        <f>VLOOKUP($B653&amp;K$5,'Source - Attributes'!$J:$K,2,FALSE)</f>
        <v>5.45</v>
      </c>
      <c r="L653" s="20">
        <f t="shared" si="131"/>
        <v>24688</v>
      </c>
      <c r="M653" s="15">
        <f t="shared" si="132"/>
        <v>996.66</v>
      </c>
      <c r="N653" s="66" t="str">
        <f t="shared" si="133"/>
        <v>2080</v>
      </c>
      <c r="O653" s="26">
        <f t="shared" si="138"/>
        <v>0.2</v>
      </c>
      <c r="P653" s="30">
        <f t="shared" si="139"/>
        <v>0.8</v>
      </c>
      <c r="Q653" s="20">
        <f t="shared" si="134"/>
        <v>29753.964829244891</v>
      </c>
      <c r="R653" s="15">
        <f t="shared" si="135"/>
        <v>5950.7929658489784</v>
      </c>
      <c r="S653" s="15">
        <f t="shared" si="136"/>
        <v>23803.171863395914</v>
      </c>
      <c r="T653" s="20">
        <f t="shared" si="140"/>
        <v>126.06</v>
      </c>
      <c r="U653" s="15">
        <f t="shared" si="141"/>
        <v>130.16</v>
      </c>
      <c r="V653" s="15">
        <f t="shared" si="143"/>
        <v>256.22000000000003</v>
      </c>
      <c r="W653" s="13">
        <v>0</v>
      </c>
      <c r="X653" s="27">
        <f t="shared" si="142"/>
        <v>256.22000000000003</v>
      </c>
    </row>
    <row r="654" spans="1:24">
      <c r="A654" t="s">
        <v>2658</v>
      </c>
      <c r="B654" t="s">
        <v>1325</v>
      </c>
      <c r="C654" t="s">
        <v>1316</v>
      </c>
      <c r="D654" s="2" t="str">
        <f t="shared" si="137"/>
        <v>M</v>
      </c>
      <c r="E654" t="s">
        <v>2659</v>
      </c>
      <c r="F654">
        <f>VLOOKUP($B654&amp;F$5,'Source - Attributes'!$J:$K,2,FALSE)</f>
        <v>1919</v>
      </c>
      <c r="G654">
        <f>VLOOKUP($B654&amp;G$5,'Source - Attributes'!$J:$K,2,FALSE)</f>
        <v>1919</v>
      </c>
      <c r="H654">
        <f>VLOOKUP($B654&amp;H$5,'Source - Attributes'!$J:$K,2,FALSE)</f>
        <v>0</v>
      </c>
      <c r="I654">
        <v>0</v>
      </c>
      <c r="J654">
        <f>VLOOKUP($B654&amp;J$5,'Source - Attributes'!$J:$K,2,FALSE)</f>
        <v>0</v>
      </c>
      <c r="K654">
        <f>VLOOKUP($B654&amp;K$5,'Source - Attributes'!$J:$K,2,FALSE)</f>
        <v>9.5299999999999994</v>
      </c>
      <c r="L654" s="20">
        <f t="shared" si="131"/>
        <v>24688</v>
      </c>
      <c r="M654" s="15">
        <f t="shared" si="132"/>
        <v>996.66</v>
      </c>
      <c r="N654" s="66" t="str">
        <f t="shared" si="133"/>
        <v>2080</v>
      </c>
      <c r="O654" s="26">
        <f t="shared" si="138"/>
        <v>0.2</v>
      </c>
      <c r="P654" s="30">
        <f t="shared" si="139"/>
        <v>0.8</v>
      </c>
      <c r="Q654" s="20">
        <f t="shared" si="134"/>
        <v>29753.964829244891</v>
      </c>
      <c r="R654" s="15">
        <f t="shared" si="135"/>
        <v>5950.7929658489784</v>
      </c>
      <c r="S654" s="15">
        <f t="shared" si="136"/>
        <v>23803.171863395914</v>
      </c>
      <c r="T654" s="20">
        <f t="shared" si="140"/>
        <v>462.56</v>
      </c>
      <c r="U654" s="15">
        <f t="shared" si="141"/>
        <v>227.6</v>
      </c>
      <c r="V654" s="15">
        <f t="shared" si="143"/>
        <v>690.16</v>
      </c>
      <c r="W654" s="13">
        <v>0</v>
      </c>
      <c r="X654" s="27">
        <f t="shared" si="142"/>
        <v>690.16</v>
      </c>
    </row>
    <row r="655" spans="1:24">
      <c r="A655" t="s">
        <v>2660</v>
      </c>
      <c r="B655" t="s">
        <v>1327</v>
      </c>
      <c r="C655" t="s">
        <v>1316</v>
      </c>
      <c r="D655" s="2" t="str">
        <f t="shared" si="137"/>
        <v>M</v>
      </c>
      <c r="E655" t="s">
        <v>2661</v>
      </c>
      <c r="F655">
        <f>VLOOKUP($B655&amp;F$5,'Source - Attributes'!$J:$K,2,FALSE)</f>
        <v>531</v>
      </c>
      <c r="G655">
        <f>VLOOKUP($B655&amp;G$5,'Source - Attributes'!$J:$K,2,FALSE)</f>
        <v>531</v>
      </c>
      <c r="H655">
        <f>VLOOKUP($B655&amp;H$5,'Source - Attributes'!$J:$K,2,FALSE)</f>
        <v>0</v>
      </c>
      <c r="I655">
        <v>0</v>
      </c>
      <c r="J655">
        <f>VLOOKUP($B655&amp;J$5,'Source - Attributes'!$J:$K,2,FALSE)</f>
        <v>0</v>
      </c>
      <c r="K655">
        <f>VLOOKUP($B655&amp;K$5,'Source - Attributes'!$J:$K,2,FALSE)</f>
        <v>4.67</v>
      </c>
      <c r="L655" s="20">
        <f t="shared" si="131"/>
        <v>24688</v>
      </c>
      <c r="M655" s="15">
        <f t="shared" si="132"/>
        <v>996.66</v>
      </c>
      <c r="N655" s="66" t="str">
        <f t="shared" si="133"/>
        <v>2080</v>
      </c>
      <c r="O655" s="26">
        <f t="shared" si="138"/>
        <v>0.2</v>
      </c>
      <c r="P655" s="30">
        <f t="shared" si="139"/>
        <v>0.8</v>
      </c>
      <c r="Q655" s="20">
        <f t="shared" si="134"/>
        <v>29753.964829244891</v>
      </c>
      <c r="R655" s="15">
        <f t="shared" si="135"/>
        <v>5950.7929658489784</v>
      </c>
      <c r="S655" s="15">
        <f t="shared" si="136"/>
        <v>23803.171863395914</v>
      </c>
      <c r="T655" s="20">
        <f t="shared" si="140"/>
        <v>127.99</v>
      </c>
      <c r="U655" s="15">
        <f t="shared" si="141"/>
        <v>111.53</v>
      </c>
      <c r="V655" s="15">
        <f t="shared" si="143"/>
        <v>239.51999999999998</v>
      </c>
      <c r="W655" s="13">
        <v>0</v>
      </c>
      <c r="X655" s="27">
        <f t="shared" si="142"/>
        <v>239.51999999999998</v>
      </c>
    </row>
    <row r="656" spans="1:24">
      <c r="A656" t="s">
        <v>2662</v>
      </c>
      <c r="B656" t="s">
        <v>1329</v>
      </c>
      <c r="C656" t="s">
        <v>1316</v>
      </c>
      <c r="D656" s="2" t="str">
        <f t="shared" si="137"/>
        <v>M</v>
      </c>
      <c r="E656" t="s">
        <v>2663</v>
      </c>
      <c r="F656">
        <f>VLOOKUP($B656&amp;F$5,'Source - Attributes'!$J:$K,2,FALSE)</f>
        <v>950</v>
      </c>
      <c r="G656">
        <f>VLOOKUP($B656&amp;G$5,'Source - Attributes'!$J:$K,2,FALSE)</f>
        <v>950</v>
      </c>
      <c r="H656">
        <f>VLOOKUP($B656&amp;H$5,'Source - Attributes'!$J:$K,2,FALSE)</f>
        <v>0</v>
      </c>
      <c r="I656">
        <v>0</v>
      </c>
      <c r="J656">
        <f>VLOOKUP($B656&amp;J$5,'Source - Attributes'!$J:$K,2,FALSE)</f>
        <v>0</v>
      </c>
      <c r="K656">
        <f>VLOOKUP($B656&amp;K$5,'Source - Attributes'!$J:$K,2,FALSE)</f>
        <v>7.67</v>
      </c>
      <c r="L656" s="20">
        <f t="shared" si="131"/>
        <v>24688</v>
      </c>
      <c r="M656" s="15">
        <f t="shared" si="132"/>
        <v>996.66</v>
      </c>
      <c r="N656" s="66" t="str">
        <f t="shared" si="133"/>
        <v>2080</v>
      </c>
      <c r="O656" s="26">
        <f t="shared" si="138"/>
        <v>0.2</v>
      </c>
      <c r="P656" s="30">
        <f t="shared" si="139"/>
        <v>0.8</v>
      </c>
      <c r="Q656" s="20">
        <f t="shared" si="134"/>
        <v>29753.964829244891</v>
      </c>
      <c r="R656" s="15">
        <f t="shared" si="135"/>
        <v>5950.7929658489784</v>
      </c>
      <c r="S656" s="15">
        <f t="shared" si="136"/>
        <v>23803.171863395914</v>
      </c>
      <c r="T656" s="20">
        <f t="shared" si="140"/>
        <v>228.99</v>
      </c>
      <c r="U656" s="15">
        <f t="shared" si="141"/>
        <v>183.18</v>
      </c>
      <c r="V656" s="15">
        <f t="shared" si="143"/>
        <v>412.17</v>
      </c>
      <c r="W656" s="13">
        <v>0</v>
      </c>
      <c r="X656" s="27">
        <f t="shared" si="142"/>
        <v>412.17</v>
      </c>
    </row>
    <row r="657" spans="1:24">
      <c r="A657" t="s">
        <v>2664</v>
      </c>
      <c r="B657" t="s">
        <v>1331</v>
      </c>
      <c r="C657" t="s">
        <v>1332</v>
      </c>
      <c r="D657" s="2" t="str">
        <f t="shared" si="137"/>
        <v>C</v>
      </c>
      <c r="E657" t="s">
        <v>2665</v>
      </c>
      <c r="F657">
        <f>VLOOKUP($B657&amp;F$5,'Source - Attributes'!$J:$K,2,FALSE)</f>
        <v>20338</v>
      </c>
      <c r="G657">
        <f>VLOOKUP($B657&amp;G$5,'Source - Attributes'!$J:$K,2,FALSE)</f>
        <v>20338</v>
      </c>
      <c r="H657">
        <f>VLOOKUP($B657&amp;H$5,'Source - Attributes'!$J:$K,2,FALSE)</f>
        <v>0</v>
      </c>
      <c r="I657">
        <v>0</v>
      </c>
      <c r="J657">
        <f>VLOOKUP($B657&amp;J$5,'Source - Attributes'!$J:$K,2,FALSE)</f>
        <v>24256</v>
      </c>
      <c r="K657">
        <f>VLOOKUP($B657&amp;K$5,'Source - Attributes'!$J:$K,2,FALSE)</f>
        <v>629.99</v>
      </c>
      <c r="L657" s="20">
        <f t="shared" si="131"/>
        <v>34191</v>
      </c>
      <c r="M657" s="15">
        <f t="shared" si="132"/>
        <v>702.12</v>
      </c>
      <c r="N657" s="66" t="str">
        <f t="shared" si="133"/>
        <v>2080</v>
      </c>
      <c r="O657" s="26">
        <f t="shared" si="138"/>
        <v>0.2</v>
      </c>
      <c r="P657" s="30">
        <f t="shared" si="139"/>
        <v>0.8</v>
      </c>
      <c r="Q657" s="20">
        <f t="shared" si="134"/>
        <v>41503.949099900172</v>
      </c>
      <c r="R657" s="15">
        <f t="shared" si="135"/>
        <v>8300.7898199800347</v>
      </c>
      <c r="S657" s="15">
        <f t="shared" si="136"/>
        <v>33203.159279920139</v>
      </c>
      <c r="T657" s="20">
        <f t="shared" si="140"/>
        <v>4937.6000000000004</v>
      </c>
      <c r="U657" s="15">
        <f t="shared" si="141"/>
        <v>29792.14</v>
      </c>
      <c r="V657" s="15">
        <f t="shared" si="143"/>
        <v>34729.74</v>
      </c>
      <c r="W657" s="13">
        <v>0</v>
      </c>
      <c r="X657" s="27">
        <f t="shared" si="142"/>
        <v>34729.74</v>
      </c>
    </row>
    <row r="658" spans="1:24">
      <c r="A658" t="s">
        <v>2666</v>
      </c>
      <c r="B658" t="s">
        <v>1333</v>
      </c>
      <c r="C658" t="s">
        <v>1332</v>
      </c>
      <c r="D658" s="2" t="str">
        <f t="shared" si="137"/>
        <v>M</v>
      </c>
      <c r="E658" t="s">
        <v>2667</v>
      </c>
      <c r="F658">
        <f>VLOOKUP($B658&amp;F$5,'Source - Attributes'!$J:$K,2,FALSE)</f>
        <v>9892</v>
      </c>
      <c r="G658">
        <f>VLOOKUP($B658&amp;G$5,'Source - Attributes'!$J:$K,2,FALSE)</f>
        <v>9892</v>
      </c>
      <c r="H658">
        <f>VLOOKUP($B658&amp;H$5,'Source - Attributes'!$J:$K,2,FALSE)</f>
        <v>0</v>
      </c>
      <c r="I658">
        <v>0</v>
      </c>
      <c r="J658">
        <f>VLOOKUP($B658&amp;J$5,'Source - Attributes'!$J:$K,2,FALSE)</f>
        <v>0</v>
      </c>
      <c r="K658">
        <f>VLOOKUP($B658&amp;K$5,'Source - Attributes'!$J:$K,2,FALSE)</f>
        <v>50.8</v>
      </c>
      <c r="L658" s="20">
        <f t="shared" si="131"/>
        <v>34191</v>
      </c>
      <c r="M658" s="15">
        <f t="shared" si="132"/>
        <v>702.12</v>
      </c>
      <c r="N658" s="66" t="str">
        <f t="shared" si="133"/>
        <v>2080</v>
      </c>
      <c r="O658" s="26">
        <f t="shared" si="138"/>
        <v>0.2</v>
      </c>
      <c r="P658" s="30">
        <f t="shared" si="139"/>
        <v>0.8</v>
      </c>
      <c r="Q658" s="20">
        <f t="shared" si="134"/>
        <v>41503.949099900172</v>
      </c>
      <c r="R658" s="15">
        <f t="shared" si="135"/>
        <v>8300.7898199800347</v>
      </c>
      <c r="S658" s="15">
        <f t="shared" si="136"/>
        <v>33203.159279920139</v>
      </c>
      <c r="T658" s="20">
        <f t="shared" si="140"/>
        <v>2401.5500000000002</v>
      </c>
      <c r="U658" s="15">
        <f t="shared" si="141"/>
        <v>2402.33</v>
      </c>
      <c r="V658" s="15">
        <f t="shared" si="143"/>
        <v>4803.88</v>
      </c>
      <c r="W658" s="13">
        <v>0</v>
      </c>
      <c r="X658" s="27">
        <f t="shared" si="142"/>
        <v>4803.88</v>
      </c>
    </row>
    <row r="659" spans="1:24">
      <c r="A659" t="s">
        <v>2668</v>
      </c>
      <c r="B659" t="s">
        <v>1335</v>
      </c>
      <c r="C659" t="s">
        <v>1332</v>
      </c>
      <c r="D659" s="2" t="str">
        <f t="shared" si="137"/>
        <v>M</v>
      </c>
      <c r="E659" t="s">
        <v>2669</v>
      </c>
      <c r="F659">
        <f>VLOOKUP($B659&amp;F$5,'Source - Attributes'!$J:$K,2,FALSE)</f>
        <v>1870</v>
      </c>
      <c r="G659">
        <f>VLOOKUP($B659&amp;G$5,'Source - Attributes'!$J:$K,2,FALSE)</f>
        <v>1870</v>
      </c>
      <c r="H659">
        <f>VLOOKUP($B659&amp;H$5,'Source - Attributes'!$J:$K,2,FALSE)</f>
        <v>0</v>
      </c>
      <c r="I659">
        <v>0</v>
      </c>
      <c r="J659">
        <f>VLOOKUP($B659&amp;J$5,'Source - Attributes'!$J:$K,2,FALSE)</f>
        <v>0</v>
      </c>
      <c r="K659">
        <f>VLOOKUP($B659&amp;K$5,'Source - Attributes'!$J:$K,2,FALSE)</f>
        <v>8.86</v>
      </c>
      <c r="L659" s="20">
        <f t="shared" si="131"/>
        <v>34191</v>
      </c>
      <c r="M659" s="15">
        <f t="shared" si="132"/>
        <v>702.12</v>
      </c>
      <c r="N659" s="66" t="str">
        <f t="shared" si="133"/>
        <v>2080</v>
      </c>
      <c r="O659" s="26">
        <f t="shared" si="138"/>
        <v>0.2</v>
      </c>
      <c r="P659" s="30">
        <f t="shared" si="139"/>
        <v>0.8</v>
      </c>
      <c r="Q659" s="20">
        <f t="shared" si="134"/>
        <v>41503.949099900172</v>
      </c>
      <c r="R659" s="15">
        <f t="shared" si="135"/>
        <v>8300.7898199800347</v>
      </c>
      <c r="S659" s="15">
        <f t="shared" si="136"/>
        <v>33203.159279920139</v>
      </c>
      <c r="T659" s="20">
        <f t="shared" si="140"/>
        <v>453.99</v>
      </c>
      <c r="U659" s="15">
        <f t="shared" si="141"/>
        <v>418.99</v>
      </c>
      <c r="V659" s="15">
        <f t="shared" si="143"/>
        <v>872.98</v>
      </c>
      <c r="W659" s="13">
        <v>0</v>
      </c>
      <c r="X659" s="27">
        <f t="shared" si="142"/>
        <v>872.98</v>
      </c>
    </row>
    <row r="660" spans="1:24">
      <c r="A660" t="s">
        <v>2670</v>
      </c>
      <c r="B660" t="s">
        <v>1337</v>
      </c>
      <c r="C660" t="s">
        <v>1332</v>
      </c>
      <c r="D660" s="2" t="str">
        <f t="shared" si="137"/>
        <v>M</v>
      </c>
      <c r="E660" t="s">
        <v>2671</v>
      </c>
      <c r="F660">
        <f>VLOOKUP($B660&amp;F$5,'Source - Attributes'!$J:$K,2,FALSE)</f>
        <v>273</v>
      </c>
      <c r="G660">
        <f>VLOOKUP($B660&amp;G$5,'Source - Attributes'!$J:$K,2,FALSE)</f>
        <v>273</v>
      </c>
      <c r="H660">
        <f>VLOOKUP($B660&amp;H$5,'Source - Attributes'!$J:$K,2,FALSE)</f>
        <v>0</v>
      </c>
      <c r="I660">
        <v>0</v>
      </c>
      <c r="J660">
        <f>VLOOKUP($B660&amp;J$5,'Source - Attributes'!$J:$K,2,FALSE)</f>
        <v>0</v>
      </c>
      <c r="K660">
        <f>VLOOKUP($B660&amp;K$5,'Source - Attributes'!$J:$K,2,FALSE)</f>
        <v>2.08</v>
      </c>
      <c r="L660" s="20">
        <f t="shared" si="131"/>
        <v>34191</v>
      </c>
      <c r="M660" s="15">
        <f t="shared" si="132"/>
        <v>702.12</v>
      </c>
      <c r="N660" s="66" t="str">
        <f t="shared" si="133"/>
        <v>2080</v>
      </c>
      <c r="O660" s="26">
        <f t="shared" si="138"/>
        <v>0.2</v>
      </c>
      <c r="P660" s="30">
        <f t="shared" si="139"/>
        <v>0.8</v>
      </c>
      <c r="Q660" s="20">
        <f t="shared" si="134"/>
        <v>41503.949099900172</v>
      </c>
      <c r="R660" s="15">
        <f t="shared" si="135"/>
        <v>8300.7898199800347</v>
      </c>
      <c r="S660" s="15">
        <f t="shared" si="136"/>
        <v>33203.159279920139</v>
      </c>
      <c r="T660" s="20">
        <f t="shared" si="140"/>
        <v>66.28</v>
      </c>
      <c r="U660" s="15">
        <f t="shared" si="141"/>
        <v>98.36</v>
      </c>
      <c r="V660" s="15">
        <f t="shared" si="143"/>
        <v>164.64</v>
      </c>
      <c r="W660" s="13">
        <v>0</v>
      </c>
      <c r="X660" s="27">
        <f t="shared" si="142"/>
        <v>164.64</v>
      </c>
    </row>
    <row r="661" spans="1:24">
      <c r="A661" t="s">
        <v>2672</v>
      </c>
      <c r="B661" t="s">
        <v>1339</v>
      </c>
      <c r="C661" t="s">
        <v>1332</v>
      </c>
      <c r="D661" s="2" t="str">
        <f t="shared" si="137"/>
        <v>M</v>
      </c>
      <c r="E661" t="s">
        <v>2673</v>
      </c>
      <c r="F661">
        <f>VLOOKUP($B661&amp;F$5,'Source - Attributes'!$J:$K,2,FALSE)</f>
        <v>1818</v>
      </c>
      <c r="G661">
        <f>VLOOKUP($B661&amp;G$5,'Source - Attributes'!$J:$K,2,FALSE)</f>
        <v>1818</v>
      </c>
      <c r="H661">
        <f>VLOOKUP($B661&amp;H$5,'Source - Attributes'!$J:$K,2,FALSE)</f>
        <v>0</v>
      </c>
      <c r="I661">
        <v>0</v>
      </c>
      <c r="J661">
        <f>VLOOKUP($B661&amp;J$5,'Source - Attributes'!$J:$K,2,FALSE)</f>
        <v>0</v>
      </c>
      <c r="K661">
        <f>VLOOKUP($B661&amp;K$5,'Source - Attributes'!$J:$K,2,FALSE)</f>
        <v>10.39</v>
      </c>
      <c r="L661" s="20">
        <f t="shared" si="131"/>
        <v>34191</v>
      </c>
      <c r="M661" s="15">
        <f t="shared" si="132"/>
        <v>702.12</v>
      </c>
      <c r="N661" s="66" t="str">
        <f t="shared" si="133"/>
        <v>2080</v>
      </c>
      <c r="O661" s="26">
        <f t="shared" si="138"/>
        <v>0.2</v>
      </c>
      <c r="P661" s="30">
        <f t="shared" si="139"/>
        <v>0.8</v>
      </c>
      <c r="Q661" s="20">
        <f t="shared" si="134"/>
        <v>41503.949099900172</v>
      </c>
      <c r="R661" s="15">
        <f t="shared" si="135"/>
        <v>8300.7898199800347</v>
      </c>
      <c r="S661" s="15">
        <f t="shared" si="136"/>
        <v>33203.159279920139</v>
      </c>
      <c r="T661" s="20">
        <f t="shared" si="140"/>
        <v>441.37</v>
      </c>
      <c r="U661" s="15">
        <f t="shared" si="141"/>
        <v>491.34</v>
      </c>
      <c r="V661" s="15">
        <f t="shared" si="143"/>
        <v>932.71</v>
      </c>
      <c r="W661" s="13">
        <v>0</v>
      </c>
      <c r="X661" s="27">
        <f t="shared" si="142"/>
        <v>932.71</v>
      </c>
    </row>
  </sheetData>
  <sortState xmlns:xlrd2="http://schemas.microsoft.com/office/spreadsheetml/2017/richdata2" ref="A6:K661">
    <sortCondition ref="F6:F661"/>
    <sortCondition ref="E6:E661"/>
  </sortState>
  <mergeCells count="2">
    <mergeCell ref="L4:P4"/>
    <mergeCell ref="Q4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991A-988F-48C1-A839-60CF510B2E63}">
  <dimension ref="A1:F674"/>
  <sheetViews>
    <sheetView tabSelected="1" workbookViewId="0">
      <pane ySplit="5" topLeftCell="A6" activePane="bottomLeft" state="frozen"/>
      <selection pane="bottomLeft"/>
    </sheetView>
  </sheetViews>
  <sheetFormatPr defaultColWidth="0" defaultRowHeight="14.45" zeroHeight="1"/>
  <cols>
    <col min="1" max="1" width="42.140625" bestFit="1" customWidth="1"/>
    <col min="2" max="5" width="19.42578125" customWidth="1"/>
    <col min="6" max="6" width="9.140625" customWidth="1"/>
    <col min="7" max="16384" width="9.140625" hidden="1"/>
  </cols>
  <sheetData>
    <row r="1" spans="1:5" ht="70.5" customHeight="1">
      <c r="A1" s="61" t="s">
        <v>2689</v>
      </c>
      <c r="B1" s="73" t="s">
        <v>2690</v>
      </c>
      <c r="C1" s="73"/>
      <c r="D1" s="73"/>
      <c r="E1" s="73"/>
    </row>
    <row r="2" spans="1:5">
      <c r="A2" s="61" t="s">
        <v>2691</v>
      </c>
      <c r="B2" s="74" t="s">
        <v>2692</v>
      </c>
      <c r="C2" s="74"/>
      <c r="D2" s="74"/>
      <c r="E2" s="74"/>
    </row>
    <row r="3" spans="1:5">
      <c r="A3" s="66"/>
      <c r="B3" s="66"/>
      <c r="C3" s="66"/>
      <c r="D3" s="66"/>
      <c r="E3" s="66"/>
    </row>
    <row r="4" spans="1:5">
      <c r="D4" s="15">
        <f>SUM(D6:D664)</f>
        <v>29869053.37000002</v>
      </c>
      <c r="E4" s="15">
        <f>SUM(E6:E664)</f>
        <v>7965276.1799999988</v>
      </c>
    </row>
    <row r="5" spans="1:5" s="7" customFormat="1">
      <c r="A5" s="62" t="s">
        <v>0</v>
      </c>
      <c r="B5" s="62" t="s">
        <v>1344</v>
      </c>
      <c r="C5" s="62" t="s">
        <v>1346</v>
      </c>
      <c r="D5" s="63" t="s">
        <v>2693</v>
      </c>
      <c r="E5" s="64" t="s">
        <v>2694</v>
      </c>
    </row>
    <row r="6" spans="1:5">
      <c r="A6" t="s">
        <v>1352</v>
      </c>
      <c r="B6" t="s">
        <v>9</v>
      </c>
      <c r="C6" t="s">
        <v>1354</v>
      </c>
      <c r="D6" s="8">
        <f>VLOOKUP(B6,'Support - MVH'!B:S,18,FALSE)</f>
        <v>177623.35</v>
      </c>
      <c r="E6" s="8">
        <f>IFERROR(VLOOKUP(B6,'Support - LRS'!B:X,23,FALSE),0)</f>
        <v>27339.040000001081</v>
      </c>
    </row>
    <row r="7" spans="1:5">
      <c r="A7" t="s">
        <v>1355</v>
      </c>
      <c r="B7" t="s">
        <v>20</v>
      </c>
      <c r="C7" t="s">
        <v>1357</v>
      </c>
      <c r="D7" s="8">
        <f>VLOOKUP(B7,'Support - MVH'!B:S,18,FALSE)</f>
        <v>20725.95</v>
      </c>
      <c r="E7" s="8">
        <f>IFERROR(VLOOKUP(B7,'Support - LRS'!B:X,23,FALSE),0)</f>
        <v>4006.8</v>
      </c>
    </row>
    <row r="8" spans="1:5">
      <c r="A8" t="s">
        <v>1359</v>
      </c>
      <c r="B8" t="s">
        <v>23</v>
      </c>
      <c r="C8" t="s">
        <v>1360</v>
      </c>
      <c r="D8" s="8">
        <f>VLOOKUP(B8,'Support - MVH'!B:S,18,FALSE)</f>
        <v>8724.82</v>
      </c>
      <c r="E8" s="8">
        <f>IFERROR(VLOOKUP(B8,'Support - LRS'!B:X,23,FALSE),0)</f>
        <v>1792.7</v>
      </c>
    </row>
    <row r="9" spans="1:5">
      <c r="A9" t="s">
        <v>1361</v>
      </c>
      <c r="B9" t="s">
        <v>25</v>
      </c>
      <c r="C9" t="s">
        <v>1362</v>
      </c>
      <c r="D9" s="8">
        <f>VLOOKUP(B9,'Support - MVH'!B:S,18,FALSE)</f>
        <v>2628.11</v>
      </c>
      <c r="E9" s="8">
        <f>IFERROR(VLOOKUP(B9,'Support - LRS'!B:X,23,FALSE),0)</f>
        <v>613.27</v>
      </c>
    </row>
    <row r="10" spans="1:5">
      <c r="A10" t="s">
        <v>1363</v>
      </c>
      <c r="B10" t="s">
        <v>27</v>
      </c>
      <c r="C10" t="s">
        <v>1364</v>
      </c>
      <c r="D10" s="8">
        <f>VLOOKUP(B10,'Support - MVH'!B:S,18,FALSE)</f>
        <v>1850.34</v>
      </c>
      <c r="E10" s="8">
        <f>IFERROR(VLOOKUP(B10,'Support - LRS'!B:X,23,FALSE),0)</f>
        <v>379.02</v>
      </c>
    </row>
    <row r="11" spans="1:5">
      <c r="A11" t="s">
        <v>1365</v>
      </c>
      <c r="B11" t="s">
        <v>29</v>
      </c>
      <c r="C11" t="s">
        <v>1366</v>
      </c>
      <c r="D11" s="8">
        <f>VLOOKUP(B11,'Support - MVH'!B:S,18,FALSE)</f>
        <v>607955.12</v>
      </c>
      <c r="E11" s="8">
        <f>IFERROR(VLOOKUP(B11,'Support - LRS'!B:X,23,FALSE),0)</f>
        <v>160650.08000000002</v>
      </c>
    </row>
    <row r="12" spans="1:5">
      <c r="A12" t="s">
        <v>1367</v>
      </c>
      <c r="B12" t="s">
        <v>31</v>
      </c>
      <c r="C12" t="s">
        <v>1368</v>
      </c>
      <c r="D12" s="8">
        <f>VLOOKUP(B12,'Support - MVH'!B:S,18,FALSE)</f>
        <v>551727.28</v>
      </c>
      <c r="E12" s="8">
        <f>IFERROR(VLOOKUP(B12,'Support - LRS'!B:X,23,FALSE),0)</f>
        <v>277664.96999999997</v>
      </c>
    </row>
    <row r="13" spans="1:5">
      <c r="A13" t="s">
        <v>1369</v>
      </c>
      <c r="B13" t="s">
        <v>33</v>
      </c>
      <c r="C13" t="s">
        <v>1370</v>
      </c>
      <c r="D13" s="8">
        <f>VLOOKUP(B13,'Support - MVH'!B:S,18,FALSE)</f>
        <v>32580.61</v>
      </c>
      <c r="E13" s="8">
        <f>IFERROR(VLOOKUP(B13,'Support - LRS'!B:X,23,FALSE),0)</f>
        <v>17736.16</v>
      </c>
    </row>
    <row r="14" spans="1:5">
      <c r="A14" t="s">
        <v>1371</v>
      </c>
      <c r="B14" t="s">
        <v>35</v>
      </c>
      <c r="C14" t="s">
        <v>1372</v>
      </c>
      <c r="D14" s="8">
        <f>VLOOKUP(B14,'Support - MVH'!B:S,18,FALSE)</f>
        <v>3242.8</v>
      </c>
      <c r="E14" s="8">
        <f>IFERROR(VLOOKUP(B14,'Support - LRS'!B:X,23,FALSE),0)</f>
        <v>1792.35</v>
      </c>
    </row>
    <row r="15" spans="1:5">
      <c r="A15" t="s">
        <v>1373</v>
      </c>
      <c r="B15" t="s">
        <v>37</v>
      </c>
      <c r="C15" t="s">
        <v>1374</v>
      </c>
      <c r="D15" s="8">
        <f>VLOOKUP(B15,'Support - MVH'!B:S,18,FALSE)</f>
        <v>2324.9499999999998</v>
      </c>
      <c r="E15" s="8">
        <f>IFERROR(VLOOKUP(B15,'Support - LRS'!B:X,23,FALSE),0)</f>
        <v>1385.1399999999999</v>
      </c>
    </row>
    <row r="16" spans="1:5">
      <c r="A16" t="s">
        <v>1375</v>
      </c>
      <c r="B16" t="s">
        <v>39</v>
      </c>
      <c r="C16" t="s">
        <v>1376</v>
      </c>
      <c r="D16" s="8">
        <f>VLOOKUP(B16,'Support - MVH'!B:S,18,FALSE)</f>
        <v>19111.810000000001</v>
      </c>
      <c r="E16" s="8">
        <f>IFERROR(VLOOKUP(B16,'Support - LRS'!B:X,23,FALSE),0)</f>
        <v>11620.49</v>
      </c>
    </row>
    <row r="17" spans="1:5">
      <c r="A17" t="s">
        <v>1377</v>
      </c>
      <c r="B17" t="s">
        <v>41</v>
      </c>
      <c r="C17" t="s">
        <v>1378</v>
      </c>
      <c r="D17" s="8">
        <f>VLOOKUP(B17,'Support - MVH'!B:S,18,FALSE)</f>
        <v>2705.47</v>
      </c>
      <c r="E17" s="8">
        <f>IFERROR(VLOOKUP(B17,'Support - LRS'!B:X,23,FALSE),0)</f>
        <v>1560.54</v>
      </c>
    </row>
    <row r="18" spans="1:5">
      <c r="A18" t="s">
        <v>1379</v>
      </c>
      <c r="B18" t="s">
        <v>43</v>
      </c>
      <c r="C18" t="s">
        <v>1380</v>
      </c>
      <c r="D18" s="8">
        <f>VLOOKUP(B18,'Support - MVH'!B:S,18,FALSE)</f>
        <v>7576.98</v>
      </c>
      <c r="E18" s="8">
        <f>IFERROR(VLOOKUP(B18,'Support - LRS'!B:X,23,FALSE),0)</f>
        <v>4423.68</v>
      </c>
    </row>
    <row r="19" spans="1:5">
      <c r="A19" t="s">
        <v>1381</v>
      </c>
      <c r="B19" t="s">
        <v>45</v>
      </c>
      <c r="C19" t="s">
        <v>1382</v>
      </c>
      <c r="D19" s="8">
        <f>VLOOKUP(B19,'Support - MVH'!B:S,18,FALSE)</f>
        <v>228629.68</v>
      </c>
      <c r="E19" s="8">
        <f>IFERROR(VLOOKUP(B19,'Support - LRS'!B:X,23,FALSE),0)</f>
        <v>49440</v>
      </c>
    </row>
    <row r="20" spans="1:5">
      <c r="A20" t="s">
        <v>1383</v>
      </c>
      <c r="B20" t="s">
        <v>47</v>
      </c>
      <c r="C20" t="s">
        <v>1384</v>
      </c>
      <c r="D20" s="8">
        <f>VLOOKUP(B20,'Support - MVH'!B:S,18,FALSE)</f>
        <v>105529.97</v>
      </c>
      <c r="E20" s="8">
        <f>IFERROR(VLOOKUP(B20,'Support - LRS'!B:X,23,FALSE),0)</f>
        <v>48359.8</v>
      </c>
    </row>
    <row r="21" spans="1:5">
      <c r="A21" t="s">
        <v>1385</v>
      </c>
      <c r="B21" t="s">
        <v>49</v>
      </c>
      <c r="C21" t="s">
        <v>1386</v>
      </c>
      <c r="D21" s="8">
        <f>VLOOKUP(B21,'Support - MVH'!B:S,18,FALSE)</f>
        <v>428.61</v>
      </c>
      <c r="E21" s="8">
        <f>IFERROR(VLOOKUP(B21,'Support - LRS'!B:X,23,FALSE),0)</f>
        <v>217.66</v>
      </c>
    </row>
    <row r="22" spans="1:5">
      <c r="A22" t="s">
        <v>1387</v>
      </c>
      <c r="B22" t="s">
        <v>51</v>
      </c>
      <c r="C22" t="s">
        <v>1388</v>
      </c>
      <c r="D22" s="8">
        <f>VLOOKUP(B22,'Support - MVH'!B:S,18,FALSE)</f>
        <v>848.86</v>
      </c>
      <c r="E22" s="8">
        <f>IFERROR(VLOOKUP(B22,'Support - LRS'!B:X,23,FALSE),0)</f>
        <v>485.87</v>
      </c>
    </row>
    <row r="23" spans="1:5">
      <c r="A23" t="s">
        <v>1389</v>
      </c>
      <c r="B23" t="s">
        <v>53</v>
      </c>
      <c r="C23" t="s">
        <v>1390</v>
      </c>
      <c r="D23" s="8">
        <f>VLOOKUP(B23,'Support - MVH'!B:S,18,FALSE)</f>
        <v>662.78</v>
      </c>
      <c r="E23" s="8">
        <f>IFERROR(VLOOKUP(B23,'Support - LRS'!B:X,23,FALSE),0)</f>
        <v>399.52</v>
      </c>
    </row>
    <row r="24" spans="1:5">
      <c r="A24" t="s">
        <v>1391</v>
      </c>
      <c r="B24" t="s">
        <v>55</v>
      </c>
      <c r="C24" t="s">
        <v>1392</v>
      </c>
      <c r="D24" s="8">
        <f>VLOOKUP(B24,'Support - MVH'!B:S,18,FALSE)</f>
        <v>4388.54</v>
      </c>
      <c r="E24" s="8">
        <f>IFERROR(VLOOKUP(B24,'Support - LRS'!B:X,23,FALSE),0)</f>
        <v>2106.23</v>
      </c>
    </row>
    <row r="25" spans="1:5">
      <c r="A25" t="s">
        <v>1393</v>
      </c>
      <c r="B25" t="s">
        <v>57</v>
      </c>
      <c r="C25" t="s">
        <v>1394</v>
      </c>
      <c r="D25" s="8">
        <f>VLOOKUP(B25,'Support - MVH'!B:S,18,FALSE)</f>
        <v>372.16</v>
      </c>
      <c r="E25" s="8">
        <f>IFERROR(VLOOKUP(B25,'Support - LRS'!B:X,23,FALSE),0)</f>
        <v>189.32000000000002</v>
      </c>
    </row>
    <row r="26" spans="1:5">
      <c r="A26" t="s">
        <v>1395</v>
      </c>
      <c r="B26" t="s">
        <v>59</v>
      </c>
      <c r="C26" t="s">
        <v>1396</v>
      </c>
      <c r="D26" s="8">
        <f>VLOOKUP(B26,'Support - MVH'!B:S,18,FALSE)</f>
        <v>154872.9</v>
      </c>
      <c r="E26" s="8">
        <f>IFERROR(VLOOKUP(B26,'Support - LRS'!B:X,23,FALSE),0)</f>
        <v>8118.41</v>
      </c>
    </row>
    <row r="27" spans="1:5">
      <c r="A27" t="s">
        <v>1397</v>
      </c>
      <c r="B27" t="s">
        <v>61</v>
      </c>
      <c r="C27" t="s">
        <v>1398</v>
      </c>
      <c r="D27" s="8">
        <f>VLOOKUP(B27,'Support - MVH'!B:S,18,FALSE)</f>
        <v>474.61</v>
      </c>
      <c r="E27" s="8">
        <f>IFERROR(VLOOKUP(B27,'Support - LRS'!B:X,23,FALSE),0)</f>
        <v>86.12</v>
      </c>
    </row>
    <row r="28" spans="1:5">
      <c r="A28" t="s">
        <v>1399</v>
      </c>
      <c r="B28" t="s">
        <v>63</v>
      </c>
      <c r="C28" t="s">
        <v>1400</v>
      </c>
      <c r="D28" s="8">
        <f>VLOOKUP(B28,'Support - MVH'!B:S,18,FALSE)</f>
        <v>1672.62</v>
      </c>
      <c r="E28" s="8">
        <f>IFERROR(VLOOKUP(B28,'Support - LRS'!B:X,23,FALSE),0)</f>
        <v>259.01</v>
      </c>
    </row>
    <row r="29" spans="1:5">
      <c r="A29" t="s">
        <v>1401</v>
      </c>
      <c r="B29" t="s">
        <v>65</v>
      </c>
      <c r="C29" t="s">
        <v>1402</v>
      </c>
      <c r="D29" s="8">
        <f>VLOOKUP(B29,'Support - MVH'!B:S,18,FALSE)</f>
        <v>773.59</v>
      </c>
      <c r="E29" s="8">
        <f>IFERROR(VLOOKUP(B29,'Support - LRS'!B:X,23,FALSE),0)</f>
        <v>168.01999999999998</v>
      </c>
    </row>
    <row r="30" spans="1:5">
      <c r="A30" t="s">
        <v>1403</v>
      </c>
      <c r="B30" t="s">
        <v>67</v>
      </c>
      <c r="C30" t="s">
        <v>1404</v>
      </c>
      <c r="D30" s="8">
        <f>VLOOKUP(B30,'Support - MVH'!B:S,18,FALSE)</f>
        <v>4886.1499999999996</v>
      </c>
      <c r="E30" s="8">
        <f>IFERROR(VLOOKUP(B30,'Support - LRS'!B:X,23,FALSE),0)</f>
        <v>761.06</v>
      </c>
    </row>
    <row r="31" spans="1:5">
      <c r="A31" t="s">
        <v>1405</v>
      </c>
      <c r="B31" t="s">
        <v>69</v>
      </c>
      <c r="C31" t="s">
        <v>1406</v>
      </c>
      <c r="D31" s="8">
        <f>VLOOKUP(B31,'Support - MVH'!B:S,18,FALSE)</f>
        <v>2391.85</v>
      </c>
      <c r="E31" s="8">
        <f>IFERROR(VLOOKUP(B31,'Support - LRS'!B:X,23,FALSE),0)</f>
        <v>377.37</v>
      </c>
    </row>
    <row r="32" spans="1:5">
      <c r="A32" t="s">
        <v>1407</v>
      </c>
      <c r="B32" t="s">
        <v>71</v>
      </c>
      <c r="C32" t="s">
        <v>1408</v>
      </c>
      <c r="D32" s="8">
        <f>VLOOKUP(B32,'Support - MVH'!B:S,18,FALSE)</f>
        <v>2435.7600000000002</v>
      </c>
      <c r="E32" s="8">
        <f>IFERROR(VLOOKUP(B32,'Support - LRS'!B:X,23,FALSE),0)</f>
        <v>361.31</v>
      </c>
    </row>
    <row r="33" spans="1:5">
      <c r="A33" t="s">
        <v>1409</v>
      </c>
      <c r="B33" t="s">
        <v>73</v>
      </c>
      <c r="C33" t="s">
        <v>1410</v>
      </c>
      <c r="D33" s="8">
        <f>VLOOKUP(B33,'Support - MVH'!B:S,18,FALSE)</f>
        <v>87800.41</v>
      </c>
      <c r="E33" s="8">
        <f>IFERROR(VLOOKUP(B33,'Support - LRS'!B:X,23,FALSE),0)</f>
        <v>9755.3700000000008</v>
      </c>
    </row>
    <row r="34" spans="1:5">
      <c r="A34" t="s">
        <v>1411</v>
      </c>
      <c r="B34" t="s">
        <v>75</v>
      </c>
      <c r="C34" t="s">
        <v>1412</v>
      </c>
      <c r="D34" s="8">
        <f>VLOOKUP(B34,'Support - MVH'!B:S,18,FALSE)</f>
        <v>12724.48</v>
      </c>
      <c r="E34" s="8">
        <f>IFERROR(VLOOKUP(B34,'Support - LRS'!B:X,23,FALSE),0)</f>
        <v>2687.3500000000004</v>
      </c>
    </row>
    <row r="35" spans="1:5">
      <c r="A35" t="s">
        <v>1413</v>
      </c>
      <c r="B35" t="s">
        <v>77</v>
      </c>
      <c r="C35" t="s">
        <v>1414</v>
      </c>
      <c r="D35" s="8">
        <f>VLOOKUP(B35,'Support - MVH'!B:S,18,FALSE)</f>
        <v>3219.8</v>
      </c>
      <c r="E35" s="8">
        <f>IFERROR(VLOOKUP(B35,'Support - LRS'!B:X,23,FALSE),0)</f>
        <v>722.4</v>
      </c>
    </row>
    <row r="36" spans="1:5">
      <c r="A36" t="s">
        <v>1415</v>
      </c>
      <c r="B36" t="s">
        <v>79</v>
      </c>
      <c r="C36" t="s">
        <v>1416</v>
      </c>
      <c r="D36" s="8">
        <f>VLOOKUP(B36,'Support - MVH'!B:S,18,FALSE)</f>
        <v>464.15</v>
      </c>
      <c r="E36" s="8">
        <f>IFERROR(VLOOKUP(B36,'Support - LRS'!B:X,23,FALSE),0)</f>
        <v>121.42000000000002</v>
      </c>
    </row>
    <row r="37" spans="1:5">
      <c r="A37" t="s">
        <v>1417</v>
      </c>
      <c r="B37" t="s">
        <v>81</v>
      </c>
      <c r="C37" t="s">
        <v>1418</v>
      </c>
      <c r="D37" s="8">
        <f>VLOOKUP(B37,'Support - MVH'!B:S,18,FALSE)</f>
        <v>222322.14</v>
      </c>
      <c r="E37" s="8">
        <f>IFERROR(VLOOKUP(B37,'Support - LRS'!B:X,23,FALSE),0)</f>
        <v>34272.81</v>
      </c>
    </row>
    <row r="38" spans="1:5">
      <c r="A38" t="s">
        <v>1419</v>
      </c>
      <c r="B38" t="s">
        <v>83</v>
      </c>
      <c r="C38" t="s">
        <v>1420</v>
      </c>
      <c r="D38" s="8">
        <f>VLOOKUP(B38,'Support - MVH'!B:S,18,FALSE)</f>
        <v>34836.559999999998</v>
      </c>
      <c r="E38" s="8">
        <f>IFERROR(VLOOKUP(B38,'Support - LRS'!B:X,23,FALSE),0)</f>
        <v>18944.670000000002</v>
      </c>
    </row>
    <row r="39" spans="1:5">
      <c r="A39" t="s">
        <v>1421</v>
      </c>
      <c r="B39" t="s">
        <v>85</v>
      </c>
      <c r="C39" t="s">
        <v>1422</v>
      </c>
      <c r="D39" s="8">
        <f>VLOOKUP(B39,'Support - MVH'!B:S,18,FALSE)</f>
        <v>1051.6600000000001</v>
      </c>
      <c r="E39" s="8">
        <f>IFERROR(VLOOKUP(B39,'Support - LRS'!B:X,23,FALSE),0)</f>
        <v>509.93</v>
      </c>
    </row>
    <row r="40" spans="1:5">
      <c r="A40" t="s">
        <v>1423</v>
      </c>
      <c r="B40" t="s">
        <v>87</v>
      </c>
      <c r="C40" t="s">
        <v>1424</v>
      </c>
      <c r="D40" s="8">
        <f>VLOOKUP(B40,'Support - MVH'!B:S,18,FALSE)</f>
        <v>1969.51</v>
      </c>
      <c r="E40" s="8">
        <f>IFERROR(VLOOKUP(B40,'Support - LRS'!B:X,23,FALSE),0)</f>
        <v>1013.38</v>
      </c>
    </row>
    <row r="41" spans="1:5">
      <c r="A41" t="s">
        <v>1425</v>
      </c>
      <c r="B41" t="s">
        <v>89</v>
      </c>
      <c r="C41" t="s">
        <v>1426</v>
      </c>
      <c r="D41" s="8">
        <f>VLOOKUP(B41,'Support - MVH'!B:S,18,FALSE)</f>
        <v>2994</v>
      </c>
      <c r="E41" s="8">
        <f>IFERROR(VLOOKUP(B41,'Support - LRS'!B:X,23,FALSE),0)</f>
        <v>1537.52</v>
      </c>
    </row>
    <row r="42" spans="1:5">
      <c r="A42" t="s">
        <v>1427</v>
      </c>
      <c r="B42" t="s">
        <v>91</v>
      </c>
      <c r="C42" t="s">
        <v>1428</v>
      </c>
      <c r="D42" s="8">
        <f>VLOOKUP(B42,'Support - MVH'!B:S,18,FALSE)</f>
        <v>238.35</v>
      </c>
      <c r="E42" s="8">
        <f>IFERROR(VLOOKUP(B42,'Support - LRS'!B:X,23,FALSE),0)</f>
        <v>136.38999999999999</v>
      </c>
    </row>
    <row r="43" spans="1:5">
      <c r="A43" t="s">
        <v>1429</v>
      </c>
      <c r="B43" t="s">
        <v>93</v>
      </c>
      <c r="C43" t="s">
        <v>1430</v>
      </c>
      <c r="D43" s="8">
        <f>VLOOKUP(B43,'Support - MVH'!B:S,18,FALSE)</f>
        <v>21279.95</v>
      </c>
      <c r="E43" s="8">
        <f>IFERROR(VLOOKUP(B43,'Support - LRS'!B:X,23,FALSE),0)</f>
        <v>11648.62</v>
      </c>
    </row>
    <row r="44" spans="1:5">
      <c r="A44" t="s">
        <v>1431</v>
      </c>
      <c r="B44" t="s">
        <v>95</v>
      </c>
      <c r="C44" t="s">
        <v>1432</v>
      </c>
      <c r="D44" s="8">
        <f>VLOOKUP(B44,'Support - MVH'!B:S,18,FALSE)</f>
        <v>63984.11</v>
      </c>
      <c r="E44" s="8">
        <f>IFERROR(VLOOKUP(B44,'Support - LRS'!B:X,23,FALSE),0)</f>
        <v>29902.84</v>
      </c>
    </row>
    <row r="45" spans="1:5">
      <c r="A45" t="s">
        <v>1433</v>
      </c>
      <c r="B45" t="s">
        <v>97</v>
      </c>
      <c r="C45" t="s">
        <v>1434</v>
      </c>
      <c r="D45" s="8">
        <f>VLOOKUP(B45,'Support - MVH'!B:S,18,FALSE)</f>
        <v>107944.49</v>
      </c>
      <c r="E45" s="8">
        <f>IFERROR(VLOOKUP(B45,'Support - LRS'!B:X,23,FALSE),0)</f>
        <v>18858.53</v>
      </c>
    </row>
    <row r="46" spans="1:5">
      <c r="A46" t="s">
        <v>1435</v>
      </c>
      <c r="B46" t="s">
        <v>99</v>
      </c>
      <c r="C46" t="s">
        <v>1436</v>
      </c>
      <c r="D46" s="8">
        <f>VLOOKUP(B46,'Support - MVH'!B:S,18,FALSE)</f>
        <v>2626.02</v>
      </c>
      <c r="E46" s="8">
        <f>IFERROR(VLOOKUP(B46,'Support - LRS'!B:X,23,FALSE),0)</f>
        <v>758.99</v>
      </c>
    </row>
    <row r="47" spans="1:5">
      <c r="A47" t="s">
        <v>1437</v>
      </c>
      <c r="B47" t="s">
        <v>101</v>
      </c>
      <c r="C47" t="s">
        <v>1438</v>
      </c>
      <c r="D47" s="8">
        <f>VLOOKUP(B47,'Support - MVH'!B:S,18,FALSE)</f>
        <v>188378.58</v>
      </c>
      <c r="E47" s="8">
        <f>IFERROR(VLOOKUP(B47,'Support - LRS'!B:X,23,FALSE),0)</f>
        <v>20632.419999999998</v>
      </c>
    </row>
    <row r="48" spans="1:5">
      <c r="A48" t="s">
        <v>1439</v>
      </c>
      <c r="B48" t="s">
        <v>103</v>
      </c>
      <c r="C48" t="s">
        <v>1440</v>
      </c>
      <c r="D48" s="8">
        <f>VLOOKUP(B48,'Support - MVH'!B:S,18,FALSE)</f>
        <v>6190.8</v>
      </c>
      <c r="E48" s="8">
        <f>IFERROR(VLOOKUP(B48,'Support - LRS'!B:X,23,FALSE),0)</f>
        <v>1125.5999999999999</v>
      </c>
    </row>
    <row r="49" spans="1:5">
      <c r="A49" t="s">
        <v>1441</v>
      </c>
      <c r="B49" t="s">
        <v>105</v>
      </c>
      <c r="C49" t="s">
        <v>1442</v>
      </c>
      <c r="D49" s="8">
        <f>VLOOKUP(B49,'Support - MVH'!B:S,18,FALSE)</f>
        <v>1080.93</v>
      </c>
      <c r="E49" s="8">
        <f>IFERROR(VLOOKUP(B49,'Support - LRS'!B:X,23,FALSE),0)</f>
        <v>247.95999999999998</v>
      </c>
    </row>
    <row r="50" spans="1:5">
      <c r="A50" t="s">
        <v>1443</v>
      </c>
      <c r="B50" t="s">
        <v>107</v>
      </c>
      <c r="C50" t="s">
        <v>1444</v>
      </c>
      <c r="D50" s="8">
        <f>VLOOKUP(B50,'Support - MVH'!B:S,18,FALSE)</f>
        <v>1239.83</v>
      </c>
      <c r="E50" s="8">
        <f>IFERROR(VLOOKUP(B50,'Support - LRS'!B:X,23,FALSE),0)</f>
        <v>238.88</v>
      </c>
    </row>
    <row r="51" spans="1:5">
      <c r="A51" t="s">
        <v>1445</v>
      </c>
      <c r="B51" t="s">
        <v>109</v>
      </c>
      <c r="C51" t="s">
        <v>1446</v>
      </c>
      <c r="D51" s="8">
        <f>VLOOKUP(B51,'Support - MVH'!B:S,18,FALSE)</f>
        <v>4378.09</v>
      </c>
      <c r="E51" s="8">
        <f>IFERROR(VLOOKUP(B51,'Support - LRS'!B:X,23,FALSE),0)</f>
        <v>775.6099999999999</v>
      </c>
    </row>
    <row r="52" spans="1:5">
      <c r="A52" t="s">
        <v>1447</v>
      </c>
      <c r="B52" t="s">
        <v>111</v>
      </c>
      <c r="C52" t="s">
        <v>1448</v>
      </c>
      <c r="D52" s="8">
        <f>VLOOKUP(B52,'Support - MVH'!B:S,18,FALSE)</f>
        <v>242.53</v>
      </c>
      <c r="E52" s="8">
        <f>IFERROR(VLOOKUP(B52,'Support - LRS'!B:X,23,FALSE),0)</f>
        <v>56.86</v>
      </c>
    </row>
    <row r="53" spans="1:5">
      <c r="A53" t="s">
        <v>1449</v>
      </c>
      <c r="B53" t="s">
        <v>113</v>
      </c>
      <c r="C53" t="s">
        <v>1450</v>
      </c>
      <c r="D53" s="8">
        <f>VLOOKUP(B53,'Support - MVH'!B:S,18,FALSE)</f>
        <v>223226.38</v>
      </c>
      <c r="E53" s="8">
        <f>IFERROR(VLOOKUP(B53,'Support - LRS'!B:X,23,FALSE),0)</f>
        <v>33435.46</v>
      </c>
    </row>
    <row r="54" spans="1:5">
      <c r="A54" t="s">
        <v>1451</v>
      </c>
      <c r="B54" t="s">
        <v>115</v>
      </c>
      <c r="C54" t="s">
        <v>1452</v>
      </c>
      <c r="D54" s="8">
        <f>VLOOKUP(B54,'Support - MVH'!B:S,18,FALSE)</f>
        <v>38399.25</v>
      </c>
      <c r="E54" s="8">
        <f>IFERROR(VLOOKUP(B54,'Support - LRS'!B:X,23,FALSE),0)</f>
        <v>7731.65</v>
      </c>
    </row>
    <row r="55" spans="1:5">
      <c r="A55" t="s">
        <v>1453</v>
      </c>
      <c r="B55" t="s">
        <v>117</v>
      </c>
      <c r="C55" t="s">
        <v>1454</v>
      </c>
      <c r="D55" s="8">
        <f>VLOOKUP(B55,'Support - MVH'!B:S,18,FALSE)</f>
        <v>2692.92</v>
      </c>
      <c r="E55" s="8">
        <f>IFERROR(VLOOKUP(B55,'Support - LRS'!B:X,23,FALSE),0)</f>
        <v>545.05999999999995</v>
      </c>
    </row>
    <row r="56" spans="1:5">
      <c r="A56" t="s">
        <v>1455</v>
      </c>
      <c r="B56" t="s">
        <v>119</v>
      </c>
      <c r="C56" t="s">
        <v>1456</v>
      </c>
      <c r="D56" s="8">
        <f>VLOOKUP(B56,'Support - MVH'!B:S,18,FALSE)</f>
        <v>158.9</v>
      </c>
      <c r="E56" s="8">
        <f>IFERROR(VLOOKUP(B56,'Support - LRS'!B:X,23,FALSE),0)</f>
        <v>49.33</v>
      </c>
    </row>
    <row r="57" spans="1:5">
      <c r="A57" t="s">
        <v>1457</v>
      </c>
      <c r="B57" t="s">
        <v>121</v>
      </c>
      <c r="C57" t="s">
        <v>1458</v>
      </c>
      <c r="D57" s="8">
        <f>VLOOKUP(B57,'Support - MVH'!B:S,18,FALSE)</f>
        <v>1676.8</v>
      </c>
      <c r="E57" s="8">
        <f>IFERROR(VLOOKUP(B57,'Support - LRS'!B:X,23,FALSE),0)</f>
        <v>363.45</v>
      </c>
    </row>
    <row r="58" spans="1:5">
      <c r="A58" t="s">
        <v>1459</v>
      </c>
      <c r="B58" t="s">
        <v>123</v>
      </c>
      <c r="C58" t="s">
        <v>1460</v>
      </c>
      <c r="D58" s="8">
        <f>VLOOKUP(B58,'Support - MVH'!B:S,18,FALSE)</f>
        <v>2011.33</v>
      </c>
      <c r="E58" s="8">
        <f>IFERROR(VLOOKUP(B58,'Support - LRS'!B:X,23,FALSE),0)</f>
        <v>433.03</v>
      </c>
    </row>
    <row r="59" spans="1:5">
      <c r="A59" t="s">
        <v>1461</v>
      </c>
      <c r="B59" t="s">
        <v>125</v>
      </c>
      <c r="C59" t="s">
        <v>1462</v>
      </c>
      <c r="D59" s="8">
        <f>VLOOKUP(B59,'Support - MVH'!B:S,18,FALSE)</f>
        <v>227707.56</v>
      </c>
      <c r="E59" s="8">
        <f>IFERROR(VLOOKUP(B59,'Support - LRS'!B:X,23,FALSE),0)</f>
        <v>56224.24</v>
      </c>
    </row>
    <row r="60" spans="1:5">
      <c r="A60" t="s">
        <v>1463</v>
      </c>
      <c r="B60" t="s">
        <v>127</v>
      </c>
      <c r="C60" t="s">
        <v>1464</v>
      </c>
      <c r="D60" s="8">
        <f>VLOOKUP(B60,'Support - MVH'!B:S,18,FALSE)</f>
        <v>103382.74</v>
      </c>
      <c r="E60" s="8">
        <f>IFERROR(VLOOKUP(B60,'Support - LRS'!B:X,23,FALSE),0)</f>
        <v>52273.380000000005</v>
      </c>
    </row>
    <row r="61" spans="1:5">
      <c r="A61" t="s">
        <v>1465</v>
      </c>
      <c r="B61" t="s">
        <v>129</v>
      </c>
      <c r="C61" t="s">
        <v>1466</v>
      </c>
      <c r="D61" s="8">
        <f>VLOOKUP(B61,'Support - MVH'!B:S,18,FALSE)</f>
        <v>16255.81</v>
      </c>
      <c r="E61" s="8">
        <f>IFERROR(VLOOKUP(B61,'Support - LRS'!B:X,23,FALSE),0)</f>
        <v>8947.91</v>
      </c>
    </row>
    <row r="62" spans="1:5">
      <c r="A62" t="s">
        <v>1467</v>
      </c>
      <c r="B62" t="s">
        <v>131</v>
      </c>
      <c r="C62" t="s">
        <v>1468</v>
      </c>
      <c r="D62" s="8">
        <f>VLOOKUP(B62,'Support - MVH'!B:S,18,FALSE)</f>
        <v>46693.36</v>
      </c>
      <c r="E62" s="8">
        <f>IFERROR(VLOOKUP(B62,'Support - LRS'!B:X,23,FALSE),0)</f>
        <v>22811.360000000001</v>
      </c>
    </row>
    <row r="63" spans="1:5">
      <c r="A63" t="s">
        <v>1469</v>
      </c>
      <c r="B63" t="s">
        <v>133</v>
      </c>
      <c r="C63" t="s">
        <v>1470</v>
      </c>
      <c r="D63" s="8">
        <f>VLOOKUP(B63,'Support - MVH'!B:S,18,FALSE)</f>
        <v>1643.35</v>
      </c>
      <c r="E63" s="8">
        <f>IFERROR(VLOOKUP(B63,'Support - LRS'!B:X,23,FALSE),0)</f>
        <v>1016.72</v>
      </c>
    </row>
    <row r="64" spans="1:5">
      <c r="A64" t="s">
        <v>1471</v>
      </c>
      <c r="B64" t="s">
        <v>135</v>
      </c>
      <c r="C64" t="s">
        <v>1472</v>
      </c>
      <c r="D64" s="8">
        <f>VLOOKUP(B64,'Support - MVH'!B:S,18,FALSE)</f>
        <v>19465.150000000001</v>
      </c>
      <c r="E64" s="8">
        <f>IFERROR(VLOOKUP(B64,'Support - LRS'!B:X,23,FALSE),0)</f>
        <v>9804.73</v>
      </c>
    </row>
    <row r="65" spans="1:5">
      <c r="A65" t="s">
        <v>1473</v>
      </c>
      <c r="B65" t="s">
        <v>137</v>
      </c>
      <c r="C65" t="s">
        <v>1474</v>
      </c>
      <c r="D65" s="8">
        <f>VLOOKUP(B65,'Support - MVH'!B:S,18,FALSE)</f>
        <v>1798.07</v>
      </c>
      <c r="E65" s="8">
        <f>IFERROR(VLOOKUP(B65,'Support - LRS'!B:X,23,FALSE),0)</f>
        <v>1664.62</v>
      </c>
    </row>
    <row r="66" spans="1:5">
      <c r="A66" t="s">
        <v>1475</v>
      </c>
      <c r="B66" t="s">
        <v>139</v>
      </c>
      <c r="C66" t="s">
        <v>1476</v>
      </c>
      <c r="D66" s="8">
        <f>VLOOKUP(B66,'Support - MVH'!B:S,18,FALSE)</f>
        <v>177273.56</v>
      </c>
      <c r="E66" s="8">
        <f>IFERROR(VLOOKUP(B66,'Support - LRS'!B:X,23,FALSE),0)</f>
        <v>24136.25</v>
      </c>
    </row>
    <row r="67" spans="1:5">
      <c r="A67" t="s">
        <v>1477</v>
      </c>
      <c r="B67" t="s">
        <v>141</v>
      </c>
      <c r="C67" t="s">
        <v>1478</v>
      </c>
      <c r="D67" s="8">
        <f>VLOOKUP(B67,'Support - MVH'!B:S,18,FALSE)</f>
        <v>17104.66</v>
      </c>
      <c r="E67" s="8">
        <f>IFERROR(VLOOKUP(B67,'Support - LRS'!B:X,23,FALSE),0)</f>
        <v>3530.5</v>
      </c>
    </row>
    <row r="68" spans="1:5">
      <c r="A68" t="s">
        <v>1479</v>
      </c>
      <c r="B68" t="s">
        <v>143</v>
      </c>
      <c r="C68" t="s">
        <v>1480</v>
      </c>
      <c r="D68" s="8">
        <f>VLOOKUP(B68,'Support - MVH'!B:S,18,FALSE)</f>
        <v>549.87</v>
      </c>
      <c r="E68" s="8">
        <f>IFERROR(VLOOKUP(B68,'Support - LRS'!B:X,23,FALSE),0)</f>
        <v>171.2</v>
      </c>
    </row>
    <row r="69" spans="1:5">
      <c r="A69" t="s">
        <v>1481</v>
      </c>
      <c r="B69" t="s">
        <v>145</v>
      </c>
      <c r="C69" t="s">
        <v>1482</v>
      </c>
      <c r="D69" s="8">
        <f>VLOOKUP(B69,'Support - MVH'!B:S,18,FALSE)</f>
        <v>445.34</v>
      </c>
      <c r="E69" s="8">
        <f>IFERROR(VLOOKUP(B69,'Support - LRS'!B:X,23,FALSE),0)</f>
        <v>171</v>
      </c>
    </row>
    <row r="70" spans="1:5">
      <c r="A70" t="s">
        <v>1483</v>
      </c>
      <c r="B70" t="s">
        <v>147</v>
      </c>
      <c r="C70" t="s">
        <v>1484</v>
      </c>
      <c r="D70" s="8">
        <f>VLOOKUP(B70,'Support - MVH'!B:S,18,FALSE)</f>
        <v>1835.7</v>
      </c>
      <c r="E70" s="8">
        <f>IFERROR(VLOOKUP(B70,'Support - LRS'!B:X,23,FALSE),0)</f>
        <v>427.62</v>
      </c>
    </row>
    <row r="71" spans="1:5">
      <c r="A71" t="s">
        <v>1485</v>
      </c>
      <c r="B71" t="s">
        <v>149</v>
      </c>
      <c r="C71" t="s">
        <v>1486</v>
      </c>
      <c r="D71" s="8">
        <f>VLOOKUP(B71,'Support - MVH'!B:S,18,FALSE)</f>
        <v>1467.73</v>
      </c>
      <c r="E71" s="8">
        <f>IFERROR(VLOOKUP(B71,'Support - LRS'!B:X,23,FALSE),0)</f>
        <v>374.26</v>
      </c>
    </row>
    <row r="72" spans="1:5">
      <c r="A72" t="s">
        <v>1487</v>
      </c>
      <c r="B72" t="s">
        <v>151</v>
      </c>
      <c r="C72" t="s">
        <v>1488</v>
      </c>
      <c r="D72" s="8">
        <f>VLOOKUP(B72,'Support - MVH'!B:S,18,FALSE)</f>
        <v>986.85</v>
      </c>
      <c r="E72" s="8">
        <f>IFERROR(VLOOKUP(B72,'Support - LRS'!B:X,23,FALSE),0)</f>
        <v>290.40999999999997</v>
      </c>
    </row>
    <row r="73" spans="1:5">
      <c r="A73" t="s">
        <v>1489</v>
      </c>
      <c r="B73" t="s">
        <v>153</v>
      </c>
      <c r="C73" t="s">
        <v>1490</v>
      </c>
      <c r="D73" s="8">
        <f>VLOOKUP(B73,'Support - MVH'!B:S,18,FALSE)</f>
        <v>1415.46</v>
      </c>
      <c r="E73" s="8">
        <f>IFERROR(VLOOKUP(B73,'Support - LRS'!B:X,23,FALSE),0)</f>
        <v>310.51</v>
      </c>
    </row>
    <row r="74" spans="1:5">
      <c r="A74" t="s">
        <v>1491</v>
      </c>
      <c r="B74" t="s">
        <v>155</v>
      </c>
      <c r="C74" t="s">
        <v>1492</v>
      </c>
      <c r="D74" s="8">
        <f>VLOOKUP(B74,'Support - MVH'!B:S,18,FALSE)</f>
        <v>199792.41</v>
      </c>
      <c r="E74" s="8">
        <f>IFERROR(VLOOKUP(B74,'Support - LRS'!B:X,23,FALSE),0)</f>
        <v>29194.86</v>
      </c>
    </row>
    <row r="75" spans="1:5">
      <c r="A75" t="s">
        <v>1493</v>
      </c>
      <c r="B75" t="s">
        <v>157</v>
      </c>
      <c r="C75" t="s">
        <v>1494</v>
      </c>
      <c r="D75" s="8">
        <f>VLOOKUP(B75,'Support - MVH'!B:S,18,FALSE)</f>
        <v>34947.370000000003</v>
      </c>
      <c r="E75" s="8">
        <f>IFERROR(VLOOKUP(B75,'Support - LRS'!B:X,23,FALSE),0)</f>
        <v>6198.82</v>
      </c>
    </row>
    <row r="76" spans="1:5">
      <c r="A76" t="s">
        <v>1495</v>
      </c>
      <c r="B76" t="s">
        <v>159</v>
      </c>
      <c r="C76" t="s">
        <v>1496</v>
      </c>
      <c r="D76" s="8">
        <f>VLOOKUP(B76,'Support - MVH'!B:S,18,FALSE)</f>
        <v>1467.73</v>
      </c>
      <c r="E76" s="8">
        <f>IFERROR(VLOOKUP(B76,'Support - LRS'!B:X,23,FALSE),0)</f>
        <v>435.90999999999997</v>
      </c>
    </row>
    <row r="77" spans="1:5">
      <c r="A77" t="s">
        <v>1497</v>
      </c>
      <c r="B77" t="s">
        <v>161</v>
      </c>
      <c r="C77" t="s">
        <v>1498</v>
      </c>
      <c r="D77" s="8">
        <f>VLOOKUP(B77,'Support - MVH'!B:S,18,FALSE)</f>
        <v>1484.45</v>
      </c>
      <c r="E77" s="8">
        <f>IFERROR(VLOOKUP(B77,'Support - LRS'!B:X,23,FALSE),0)</f>
        <v>342.49</v>
      </c>
    </row>
    <row r="78" spans="1:5">
      <c r="A78" t="s">
        <v>1499</v>
      </c>
      <c r="B78" t="s">
        <v>163</v>
      </c>
      <c r="C78" t="s">
        <v>1500</v>
      </c>
      <c r="D78" s="8">
        <f>VLOOKUP(B78,'Support - MVH'!B:S,18,FALSE)</f>
        <v>922.03</v>
      </c>
      <c r="E78" s="8">
        <f>IFERROR(VLOOKUP(B78,'Support - LRS'!B:X,23,FALSE),0)</f>
        <v>206.13</v>
      </c>
    </row>
    <row r="79" spans="1:5">
      <c r="A79" t="s">
        <v>1501</v>
      </c>
      <c r="B79" t="s">
        <v>165</v>
      </c>
      <c r="C79" t="s">
        <v>1502</v>
      </c>
      <c r="D79" s="8">
        <f>VLOOKUP(B79,'Support - MVH'!B:S,18,FALSE)</f>
        <v>2573.75</v>
      </c>
      <c r="E79" s="8">
        <f>IFERROR(VLOOKUP(B79,'Support - LRS'!B:X,23,FALSE),0)</f>
        <v>529.54999999999995</v>
      </c>
    </row>
    <row r="80" spans="1:5">
      <c r="A80" t="s">
        <v>1503</v>
      </c>
      <c r="B80" t="s">
        <v>167</v>
      </c>
      <c r="C80" t="s">
        <v>1504</v>
      </c>
      <c r="D80" s="8">
        <f>VLOOKUP(B80,'Support - MVH'!B:S,18,FALSE)</f>
        <v>3152.89</v>
      </c>
      <c r="E80" s="8">
        <f>IFERROR(VLOOKUP(B80,'Support - LRS'!B:X,23,FALSE),0)</f>
        <v>554.61</v>
      </c>
    </row>
    <row r="81" spans="1:5">
      <c r="A81" t="s">
        <v>1505</v>
      </c>
      <c r="B81" t="s">
        <v>169</v>
      </c>
      <c r="C81" t="s">
        <v>1506</v>
      </c>
      <c r="D81" s="8">
        <f>VLOOKUP(B81,'Support - MVH'!B:S,18,FALSE)</f>
        <v>118795.44</v>
      </c>
      <c r="E81" s="8">
        <f>IFERROR(VLOOKUP(B81,'Support - LRS'!B:X,23,FALSE),0)</f>
        <v>10757.16</v>
      </c>
    </row>
    <row r="82" spans="1:5">
      <c r="A82" t="s">
        <v>1507</v>
      </c>
      <c r="B82" t="s">
        <v>171</v>
      </c>
      <c r="C82" t="s">
        <v>1508</v>
      </c>
      <c r="D82" s="8">
        <f>VLOOKUP(B82,'Support - MVH'!B:S,18,FALSE)</f>
        <v>60.63</v>
      </c>
      <c r="E82" s="8">
        <f>IFERROR(VLOOKUP(B82,'Support - LRS'!B:X,23,FALSE),0)</f>
        <v>50.779999999999994</v>
      </c>
    </row>
    <row r="83" spans="1:5">
      <c r="A83" t="s">
        <v>1509</v>
      </c>
      <c r="B83" t="s">
        <v>173</v>
      </c>
      <c r="C83" t="s">
        <v>1510</v>
      </c>
      <c r="D83" s="8">
        <f>VLOOKUP(B83,'Support - MVH'!B:S,18,FALSE)</f>
        <v>1432.18</v>
      </c>
      <c r="E83" s="8">
        <f>IFERROR(VLOOKUP(B83,'Support - LRS'!B:X,23,FALSE),0)</f>
        <v>314.95</v>
      </c>
    </row>
    <row r="84" spans="1:5">
      <c r="A84" t="s">
        <v>1511</v>
      </c>
      <c r="B84" t="s">
        <v>175</v>
      </c>
      <c r="C84" t="s">
        <v>1512</v>
      </c>
      <c r="D84" s="8">
        <f>VLOOKUP(B84,'Support - MVH'!B:S,18,FALSE)</f>
        <v>604.24</v>
      </c>
      <c r="E84" s="8">
        <f>IFERROR(VLOOKUP(B84,'Support - LRS'!B:X,23,FALSE),0)</f>
        <v>166.31</v>
      </c>
    </row>
    <row r="85" spans="1:5">
      <c r="A85" t="s">
        <v>1513</v>
      </c>
      <c r="B85" t="s">
        <v>177</v>
      </c>
      <c r="C85" t="s">
        <v>1514</v>
      </c>
      <c r="D85" s="8">
        <f>VLOOKUP(B85,'Support - MVH'!B:S,18,FALSE)</f>
        <v>1733.26</v>
      </c>
      <c r="E85" s="8">
        <f>IFERROR(VLOOKUP(B85,'Support - LRS'!B:X,23,FALSE),0)</f>
        <v>358.69</v>
      </c>
    </row>
    <row r="86" spans="1:5">
      <c r="A86" t="s">
        <v>1515</v>
      </c>
      <c r="B86" t="s">
        <v>179</v>
      </c>
      <c r="C86" t="s">
        <v>1516</v>
      </c>
      <c r="D86" s="8">
        <f>VLOOKUP(B86,'Support - MVH'!B:S,18,FALSE)</f>
        <v>1651.72</v>
      </c>
      <c r="E86" s="8">
        <f>IFERROR(VLOOKUP(B86,'Support - LRS'!B:X,23,FALSE),0)</f>
        <v>334.8</v>
      </c>
    </row>
    <row r="87" spans="1:5">
      <c r="A87" t="s">
        <v>1517</v>
      </c>
      <c r="B87" t="s">
        <v>181</v>
      </c>
      <c r="C87" t="s">
        <v>1518</v>
      </c>
      <c r="D87" s="8">
        <f>VLOOKUP(B87,'Support - MVH'!B:S,18,FALSE)</f>
        <v>204527.13</v>
      </c>
      <c r="E87" s="8">
        <f>IFERROR(VLOOKUP(B87,'Support - LRS'!B:X,23,FALSE),0)</f>
        <v>26883.899999999998</v>
      </c>
    </row>
    <row r="88" spans="1:5">
      <c r="A88" t="s">
        <v>1519</v>
      </c>
      <c r="B88" t="s">
        <v>183</v>
      </c>
      <c r="C88" t="s">
        <v>1520</v>
      </c>
      <c r="D88" s="8">
        <f>VLOOKUP(B88,'Support - MVH'!B:S,18,FALSE)</f>
        <v>25124.89</v>
      </c>
      <c r="E88" s="8">
        <f>IFERROR(VLOOKUP(B88,'Support - LRS'!B:X,23,FALSE),0)</f>
        <v>4837.67</v>
      </c>
    </row>
    <row r="89" spans="1:5">
      <c r="A89" t="s">
        <v>1521</v>
      </c>
      <c r="B89" t="s">
        <v>185</v>
      </c>
      <c r="C89" t="s">
        <v>1522</v>
      </c>
      <c r="D89" s="8">
        <f>VLOOKUP(B89,'Support - MVH'!B:S,18,FALSE)</f>
        <v>135.9</v>
      </c>
      <c r="E89" s="8">
        <f>IFERROR(VLOOKUP(B89,'Support - LRS'!B:X,23,FALSE),0)</f>
        <v>58.52</v>
      </c>
    </row>
    <row r="90" spans="1:5">
      <c r="A90" t="s">
        <v>1523</v>
      </c>
      <c r="B90" t="s">
        <v>187</v>
      </c>
      <c r="C90" t="s">
        <v>1524</v>
      </c>
      <c r="D90" s="8">
        <f>VLOOKUP(B90,'Support - MVH'!B:S,18,FALSE)</f>
        <v>367.98</v>
      </c>
      <c r="E90" s="8">
        <f>IFERROR(VLOOKUP(B90,'Support - LRS'!B:X,23,FALSE),0)</f>
        <v>82.3</v>
      </c>
    </row>
    <row r="91" spans="1:5">
      <c r="A91" t="s">
        <v>1525</v>
      </c>
      <c r="B91" t="s">
        <v>189</v>
      </c>
      <c r="C91" t="s">
        <v>1526</v>
      </c>
      <c r="D91" s="8">
        <f>VLOOKUP(B91,'Support - MVH'!B:S,18,FALSE)</f>
        <v>1319.28</v>
      </c>
      <c r="E91" s="8">
        <f>IFERROR(VLOOKUP(B91,'Support - LRS'!B:X,23,FALSE),0)</f>
        <v>398.96</v>
      </c>
    </row>
    <row r="92" spans="1:5">
      <c r="A92" t="s">
        <v>1527</v>
      </c>
      <c r="B92" t="s">
        <v>193</v>
      </c>
      <c r="C92" t="s">
        <v>1528</v>
      </c>
      <c r="D92" s="8">
        <f>VLOOKUP(B92,'Support - MVH'!B:S,18,FALSE)</f>
        <v>1655.9</v>
      </c>
      <c r="E92" s="8">
        <f>IFERROR(VLOOKUP(B92,'Support - LRS'!B:X,23,FALSE),0)</f>
        <v>447.55</v>
      </c>
    </row>
    <row r="93" spans="1:5">
      <c r="A93" t="s">
        <v>1529</v>
      </c>
      <c r="B93" t="s">
        <v>194</v>
      </c>
      <c r="C93" t="s">
        <v>1530</v>
      </c>
      <c r="D93" s="8">
        <f>VLOOKUP(B93,'Support - MVH'!B:S,18,FALSE)</f>
        <v>2920.82</v>
      </c>
      <c r="E93" s="8">
        <f>IFERROR(VLOOKUP(B93,'Support - LRS'!B:X,23,FALSE),0)</f>
        <v>619.91999999999996</v>
      </c>
    </row>
    <row r="94" spans="1:5">
      <c r="A94" t="s">
        <v>1531</v>
      </c>
      <c r="B94" t="s">
        <v>196</v>
      </c>
      <c r="C94" t="s">
        <v>1532</v>
      </c>
      <c r="D94" s="8">
        <f>VLOOKUP(B94,'Support - MVH'!B:S,18,FALSE)</f>
        <v>1043.3</v>
      </c>
      <c r="E94" s="8">
        <f>IFERROR(VLOOKUP(B94,'Support - LRS'!B:X,23,FALSE),0)</f>
        <v>216.88</v>
      </c>
    </row>
    <row r="95" spans="1:5">
      <c r="A95" t="s">
        <v>1533</v>
      </c>
      <c r="B95" t="s">
        <v>198</v>
      </c>
      <c r="C95" t="s">
        <v>1534</v>
      </c>
      <c r="D95" s="8">
        <f>VLOOKUP(B95,'Support - MVH'!B:S,18,FALSE)</f>
        <v>165786.74</v>
      </c>
      <c r="E95" s="8">
        <f>IFERROR(VLOOKUP(B95,'Support - LRS'!B:X,23,FALSE),0)</f>
        <v>48643.97</v>
      </c>
    </row>
    <row r="96" spans="1:5">
      <c r="A96" t="s">
        <v>1535</v>
      </c>
      <c r="B96" t="s">
        <v>200</v>
      </c>
      <c r="C96" t="s">
        <v>1536</v>
      </c>
      <c r="D96" s="8">
        <f>VLOOKUP(B96,'Support - MVH'!B:S,18,FALSE)</f>
        <v>10723.6</v>
      </c>
      <c r="E96" s="8">
        <f>IFERROR(VLOOKUP(B96,'Support - LRS'!B:X,23,FALSE),0)</f>
        <v>4994.75</v>
      </c>
    </row>
    <row r="97" spans="1:5">
      <c r="A97" t="s">
        <v>1537</v>
      </c>
      <c r="B97" t="s">
        <v>202</v>
      </c>
      <c r="C97" t="s">
        <v>1538</v>
      </c>
      <c r="D97" s="8">
        <f>VLOOKUP(B97,'Support - MVH'!B:S,18,FALSE)</f>
        <v>7273.82</v>
      </c>
      <c r="E97" s="8">
        <f>IFERROR(VLOOKUP(B97,'Support - LRS'!B:X,23,FALSE),0)</f>
        <v>3538.7999999999997</v>
      </c>
    </row>
    <row r="98" spans="1:5">
      <c r="A98" t="s">
        <v>1539</v>
      </c>
      <c r="B98" t="s">
        <v>204</v>
      </c>
      <c r="C98" t="s">
        <v>1540</v>
      </c>
      <c r="D98" s="8">
        <f>VLOOKUP(B98,'Support - MVH'!B:S,18,FALSE)</f>
        <v>2843.46</v>
      </c>
      <c r="E98" s="8">
        <f>IFERROR(VLOOKUP(B98,'Support - LRS'!B:X,23,FALSE),0)</f>
        <v>1365.66</v>
      </c>
    </row>
    <row r="99" spans="1:5">
      <c r="A99" t="s">
        <v>1541</v>
      </c>
      <c r="B99" t="s">
        <v>206</v>
      </c>
      <c r="C99" t="s">
        <v>1542</v>
      </c>
      <c r="D99" s="8">
        <f>VLOOKUP(B99,'Support - MVH'!B:S,18,FALSE)</f>
        <v>9621.76</v>
      </c>
      <c r="E99" s="8">
        <f>IFERROR(VLOOKUP(B99,'Support - LRS'!B:X,23,FALSE),0)</f>
        <v>4576.6900000000005</v>
      </c>
    </row>
    <row r="100" spans="1:5">
      <c r="A100" t="s">
        <v>1543</v>
      </c>
      <c r="B100" t="s">
        <v>208</v>
      </c>
      <c r="C100" t="s">
        <v>1544</v>
      </c>
      <c r="D100" s="8">
        <f>VLOOKUP(B100,'Support - MVH'!B:S,18,FALSE)</f>
        <v>1411.28</v>
      </c>
      <c r="E100" s="8">
        <f>IFERROR(VLOOKUP(B100,'Support - LRS'!B:X,23,FALSE),0)</f>
        <v>752.41</v>
      </c>
    </row>
    <row r="101" spans="1:5">
      <c r="A101" t="s">
        <v>1545</v>
      </c>
      <c r="B101" t="s">
        <v>210</v>
      </c>
      <c r="C101" t="s">
        <v>1546</v>
      </c>
      <c r="D101" s="8">
        <f>VLOOKUP(B101,'Support - MVH'!B:S,18,FALSE)</f>
        <v>1379.91</v>
      </c>
      <c r="E101" s="8">
        <f>IFERROR(VLOOKUP(B101,'Support - LRS'!B:X,23,FALSE),0)</f>
        <v>899.14</v>
      </c>
    </row>
    <row r="102" spans="1:5">
      <c r="A102" t="s">
        <v>1547</v>
      </c>
      <c r="B102" t="s">
        <v>212</v>
      </c>
      <c r="C102" t="s">
        <v>1548</v>
      </c>
      <c r="D102" s="8">
        <f>VLOOKUP(B102,'Support - MVH'!B:S,18,FALSE)</f>
        <v>679.5</v>
      </c>
      <c r="E102" s="8">
        <f>IFERROR(VLOOKUP(B102,'Support - LRS'!B:X,23,FALSE),0)</f>
        <v>328.32</v>
      </c>
    </row>
    <row r="103" spans="1:5">
      <c r="A103" t="s">
        <v>1549</v>
      </c>
      <c r="B103" t="s">
        <v>214</v>
      </c>
      <c r="C103" t="s">
        <v>1550</v>
      </c>
      <c r="D103" s="8">
        <f>VLOOKUP(B103,'Support - MVH'!B:S,18,FALSE)</f>
        <v>168113.84</v>
      </c>
      <c r="E103" s="8">
        <f>IFERROR(VLOOKUP(B103,'Support - LRS'!B:X,23,FALSE),0)</f>
        <v>23777.7</v>
      </c>
    </row>
    <row r="104" spans="1:5">
      <c r="A104" t="s">
        <v>1551</v>
      </c>
      <c r="B104" t="s">
        <v>216</v>
      </c>
      <c r="C104" t="s">
        <v>1552</v>
      </c>
      <c r="D104" s="8">
        <f>VLOOKUP(B104,'Support - MVH'!B:S,18,FALSE)</f>
        <v>25741.67</v>
      </c>
      <c r="E104" s="8">
        <f>IFERROR(VLOOKUP(B104,'Support - LRS'!B:X,23,FALSE),0)</f>
        <v>5231.9699999999993</v>
      </c>
    </row>
    <row r="105" spans="1:5">
      <c r="A105" t="s">
        <v>1553</v>
      </c>
      <c r="B105" t="s">
        <v>218</v>
      </c>
      <c r="C105" t="s">
        <v>1554</v>
      </c>
      <c r="D105" s="8">
        <f>VLOOKUP(B105,'Support - MVH'!B:S,18,FALSE)</f>
        <v>311.52999999999997</v>
      </c>
      <c r="E105" s="8">
        <f>IFERROR(VLOOKUP(B105,'Support - LRS'!B:X,23,FALSE),0)</f>
        <v>165.54000000000002</v>
      </c>
    </row>
    <row r="106" spans="1:5">
      <c r="A106" t="s">
        <v>1555</v>
      </c>
      <c r="B106" t="s">
        <v>220</v>
      </c>
      <c r="C106" t="s">
        <v>1556</v>
      </c>
      <c r="D106" s="8">
        <f>VLOOKUP(B106,'Support - MVH'!B:S,18,FALSE)</f>
        <v>666.96</v>
      </c>
      <c r="E106" s="8">
        <f>IFERROR(VLOOKUP(B106,'Support - LRS'!B:X,23,FALSE),0)</f>
        <v>204.85</v>
      </c>
    </row>
    <row r="107" spans="1:5">
      <c r="A107" t="s">
        <v>1557</v>
      </c>
      <c r="B107" t="s">
        <v>222</v>
      </c>
      <c r="C107" t="s">
        <v>1558</v>
      </c>
      <c r="D107" s="8">
        <f>VLOOKUP(B107,'Support - MVH'!B:S,18,FALSE)</f>
        <v>2007.15</v>
      </c>
      <c r="E107" s="8">
        <f>IFERROR(VLOOKUP(B107,'Support - LRS'!B:X,23,FALSE),0)</f>
        <v>452.61</v>
      </c>
    </row>
    <row r="108" spans="1:5">
      <c r="A108" t="s">
        <v>1559</v>
      </c>
      <c r="B108" t="s">
        <v>224</v>
      </c>
      <c r="C108" t="s">
        <v>1560</v>
      </c>
      <c r="D108" s="8">
        <f>VLOOKUP(B108,'Support - MVH'!B:S,18,FALSE)</f>
        <v>2912.45</v>
      </c>
      <c r="E108" s="8">
        <f>IFERROR(VLOOKUP(B108,'Support - LRS'!B:X,23,FALSE),0)</f>
        <v>670.73</v>
      </c>
    </row>
    <row r="109" spans="1:5">
      <c r="A109" t="s">
        <v>1561</v>
      </c>
      <c r="B109" t="s">
        <v>226</v>
      </c>
      <c r="C109" t="s">
        <v>1562</v>
      </c>
      <c r="D109" s="8">
        <f>VLOOKUP(B109,'Support - MVH'!B:S,18,FALSE)</f>
        <v>205292.97</v>
      </c>
      <c r="E109" s="8">
        <f>IFERROR(VLOOKUP(B109,'Support - LRS'!B:X,23,FALSE),0)</f>
        <v>38678.01</v>
      </c>
    </row>
    <row r="110" spans="1:5">
      <c r="A110" t="s">
        <v>1563</v>
      </c>
      <c r="B110" t="s">
        <v>228</v>
      </c>
      <c r="C110" t="s">
        <v>1564</v>
      </c>
      <c r="D110" s="8">
        <f>VLOOKUP(B110,'Support - MVH'!B:S,18,FALSE)</f>
        <v>28041.53</v>
      </c>
      <c r="E110" s="8">
        <f>IFERROR(VLOOKUP(B110,'Support - LRS'!B:X,23,FALSE),0)</f>
        <v>7274.25</v>
      </c>
    </row>
    <row r="111" spans="1:5">
      <c r="A111" t="s">
        <v>1565</v>
      </c>
      <c r="B111" t="s">
        <v>230</v>
      </c>
      <c r="C111" t="s">
        <v>1566</v>
      </c>
      <c r="D111" s="8">
        <f>VLOOKUP(B111,'Support - MVH'!B:S,18,FALSE)</f>
        <v>13677.88</v>
      </c>
      <c r="E111" s="8">
        <f>IFERROR(VLOOKUP(B111,'Support - LRS'!B:X,23,FALSE),0)</f>
        <v>3184.3199999999997</v>
      </c>
    </row>
    <row r="112" spans="1:5">
      <c r="A112" t="s">
        <v>1567</v>
      </c>
      <c r="B112" t="s">
        <v>232</v>
      </c>
      <c r="C112" t="s">
        <v>1568</v>
      </c>
      <c r="D112" s="8">
        <f>VLOOKUP(B112,'Support - MVH'!B:S,18,FALSE)</f>
        <v>5509.2</v>
      </c>
      <c r="E112" s="8">
        <f>IFERROR(VLOOKUP(B112,'Support - LRS'!B:X,23,FALSE),0)</f>
        <v>1382.6100000000001</v>
      </c>
    </row>
    <row r="113" spans="1:5">
      <c r="A113" t="s">
        <v>1569</v>
      </c>
      <c r="B113" t="s">
        <v>234</v>
      </c>
      <c r="C113" t="s">
        <v>1570</v>
      </c>
      <c r="D113" s="8">
        <f>VLOOKUP(B113,'Support - MVH'!B:S,18,FALSE)</f>
        <v>445.34</v>
      </c>
      <c r="E113" s="8">
        <f>IFERROR(VLOOKUP(B113,'Support - LRS'!B:X,23,FALSE),0)</f>
        <v>146.66</v>
      </c>
    </row>
    <row r="114" spans="1:5">
      <c r="A114" t="s">
        <v>1571</v>
      </c>
      <c r="B114" t="s">
        <v>236</v>
      </c>
      <c r="C114" t="s">
        <v>1572</v>
      </c>
      <c r="D114" s="8">
        <f>VLOOKUP(B114,'Support - MVH'!B:S,18,FALSE)</f>
        <v>2145.14</v>
      </c>
      <c r="E114" s="8">
        <f>IFERROR(VLOOKUP(B114,'Support - LRS'!B:X,23,FALSE),0)</f>
        <v>807.56</v>
      </c>
    </row>
    <row r="115" spans="1:5">
      <c r="A115" t="s">
        <v>1573</v>
      </c>
      <c r="B115" t="s">
        <v>238</v>
      </c>
      <c r="C115" t="s">
        <v>1574</v>
      </c>
      <c r="D115" s="8">
        <f>VLOOKUP(B115,'Support - MVH'!B:S,18,FALSE)</f>
        <v>493.42</v>
      </c>
      <c r="E115" s="8">
        <f>IFERROR(VLOOKUP(B115,'Support - LRS'!B:X,23,FALSE),0)</f>
        <v>151.31</v>
      </c>
    </row>
    <row r="116" spans="1:5">
      <c r="A116" t="s">
        <v>1575</v>
      </c>
      <c r="B116" t="s">
        <v>240</v>
      </c>
      <c r="C116" t="s">
        <v>1576</v>
      </c>
      <c r="D116" s="8">
        <f>VLOOKUP(B116,'Support - MVH'!B:S,18,FALSE)</f>
        <v>873.95</v>
      </c>
      <c r="E116" s="8">
        <f>IFERROR(VLOOKUP(B116,'Support - LRS'!B:X,23,FALSE),0)</f>
        <v>224.76</v>
      </c>
    </row>
    <row r="117" spans="1:5">
      <c r="A117" t="s">
        <v>1577</v>
      </c>
      <c r="B117" t="s">
        <v>242</v>
      </c>
      <c r="C117" t="s">
        <v>1578</v>
      </c>
      <c r="D117" s="8">
        <f>VLOOKUP(B117,'Support - MVH'!B:S,18,FALSE)</f>
        <v>4424.09</v>
      </c>
      <c r="E117" s="8">
        <f>IFERROR(VLOOKUP(B117,'Support - LRS'!B:X,23,FALSE),0)</f>
        <v>1252.1500000000001</v>
      </c>
    </row>
    <row r="118" spans="1:5">
      <c r="A118" t="s">
        <v>1579</v>
      </c>
      <c r="B118" t="s">
        <v>244</v>
      </c>
      <c r="C118" t="s">
        <v>1580</v>
      </c>
      <c r="D118" s="8">
        <f>VLOOKUP(B118,'Support - MVH'!B:S,18,FALSE)</f>
        <v>256255.29</v>
      </c>
      <c r="E118" s="8">
        <f>IFERROR(VLOOKUP(B118,'Support - LRS'!B:X,23,FALSE),0)</f>
        <v>44777.51</v>
      </c>
    </row>
    <row r="119" spans="1:5">
      <c r="A119" t="s">
        <v>1581</v>
      </c>
      <c r="B119" t="s">
        <v>246</v>
      </c>
      <c r="C119" t="s">
        <v>1582</v>
      </c>
      <c r="D119" s="8">
        <f>VLOOKUP(B119,'Support - MVH'!B:S,18,FALSE)</f>
        <v>136306.23999999999</v>
      </c>
      <c r="E119" s="8">
        <f>IFERROR(VLOOKUP(B119,'Support - LRS'!B:X,23,FALSE),0)</f>
        <v>51423.53</v>
      </c>
    </row>
    <row r="120" spans="1:5">
      <c r="A120" t="s">
        <v>1583</v>
      </c>
      <c r="B120" t="s">
        <v>248</v>
      </c>
      <c r="C120" t="s">
        <v>1584</v>
      </c>
      <c r="D120" s="8">
        <f>VLOOKUP(B120,'Support - MVH'!B:S,18,FALSE)</f>
        <v>4798.34</v>
      </c>
      <c r="E120" s="8">
        <f>IFERROR(VLOOKUP(B120,'Support - LRS'!B:X,23,FALSE),0)</f>
        <v>1873.46</v>
      </c>
    </row>
    <row r="121" spans="1:5">
      <c r="A121" t="s">
        <v>1585</v>
      </c>
      <c r="B121" t="s">
        <v>250</v>
      </c>
      <c r="C121" t="s">
        <v>1586</v>
      </c>
      <c r="D121" s="8">
        <f>VLOOKUP(B121,'Support - MVH'!B:S,18,FALSE)</f>
        <v>3334.79</v>
      </c>
      <c r="E121" s="8">
        <f>IFERROR(VLOOKUP(B121,'Support - LRS'!B:X,23,FALSE),0)</f>
        <v>1673.82</v>
      </c>
    </row>
    <row r="122" spans="1:5">
      <c r="A122" t="s">
        <v>1587</v>
      </c>
      <c r="B122" t="s">
        <v>252</v>
      </c>
      <c r="C122" t="s">
        <v>1588</v>
      </c>
      <c r="D122" s="8">
        <f>VLOOKUP(B122,'Support - MVH'!B:S,18,FALSE)</f>
        <v>1664.26</v>
      </c>
      <c r="E122" s="8">
        <f>IFERROR(VLOOKUP(B122,'Support - LRS'!B:X,23,FALSE),0)</f>
        <v>684.78</v>
      </c>
    </row>
    <row r="123" spans="1:5">
      <c r="A123" t="s">
        <v>1589</v>
      </c>
      <c r="B123" t="s">
        <v>254</v>
      </c>
      <c r="C123" t="s">
        <v>1590</v>
      </c>
      <c r="D123" s="8">
        <f>VLOOKUP(B123,'Support - MVH'!B:S,18,FALSE)</f>
        <v>1561.81</v>
      </c>
      <c r="E123" s="8">
        <f>IFERROR(VLOOKUP(B123,'Support - LRS'!B:X,23,FALSE),0)</f>
        <v>677.42</v>
      </c>
    </row>
    <row r="124" spans="1:5">
      <c r="A124" t="s">
        <v>1591</v>
      </c>
      <c r="B124" t="s">
        <v>256</v>
      </c>
      <c r="C124" t="s">
        <v>1592</v>
      </c>
      <c r="D124" s="8">
        <f>VLOOKUP(B124,'Support - MVH'!B:S,18,FALSE)</f>
        <v>24144.31</v>
      </c>
      <c r="E124" s="8">
        <f>IFERROR(VLOOKUP(B124,'Support - LRS'!B:X,23,FALSE),0)</f>
        <v>9328.3700000000008</v>
      </c>
    </row>
    <row r="125" spans="1:5">
      <c r="A125" t="s">
        <v>1593</v>
      </c>
      <c r="B125" t="s">
        <v>258</v>
      </c>
      <c r="C125" t="s">
        <v>1594</v>
      </c>
      <c r="D125" s="8">
        <f>VLOOKUP(B125,'Support - MVH'!B:S,18,FALSE)</f>
        <v>3451.88</v>
      </c>
      <c r="E125" s="8">
        <f>IFERROR(VLOOKUP(B125,'Support - LRS'!B:X,23,FALSE),0)</f>
        <v>1412.67</v>
      </c>
    </row>
    <row r="126" spans="1:5">
      <c r="A126" t="s">
        <v>1595</v>
      </c>
      <c r="B126" t="s">
        <v>260</v>
      </c>
      <c r="C126" t="s">
        <v>1596</v>
      </c>
      <c r="D126" s="8">
        <f>VLOOKUP(B126,'Support - MVH'!B:S,18,FALSE)</f>
        <v>194589.79</v>
      </c>
      <c r="E126" s="8">
        <f>IFERROR(VLOOKUP(B126,'Support - LRS'!B:X,23,FALSE),0)</f>
        <v>38655.17</v>
      </c>
    </row>
    <row r="127" spans="1:5">
      <c r="A127" t="s">
        <v>1597</v>
      </c>
      <c r="B127" t="s">
        <v>262</v>
      </c>
      <c r="C127" t="s">
        <v>1598</v>
      </c>
      <c r="D127" s="8">
        <f>VLOOKUP(B127,'Support - MVH'!B:S,18,FALSE)</f>
        <v>34922.28</v>
      </c>
      <c r="E127" s="8">
        <f>IFERROR(VLOOKUP(B127,'Support - LRS'!B:X,23,FALSE),0)</f>
        <v>10426.02</v>
      </c>
    </row>
    <row r="128" spans="1:5">
      <c r="A128" t="s">
        <v>1599</v>
      </c>
      <c r="B128" t="s">
        <v>264</v>
      </c>
      <c r="C128" t="s">
        <v>1600</v>
      </c>
      <c r="D128" s="8">
        <f>VLOOKUP(B128,'Support - MVH'!B:S,18,FALSE)</f>
        <v>13301.54</v>
      </c>
      <c r="E128" s="8">
        <f>IFERROR(VLOOKUP(B128,'Support - LRS'!B:X,23,FALSE),0)</f>
        <v>3905.0299999999997</v>
      </c>
    </row>
    <row r="129" spans="1:5">
      <c r="A129" t="s">
        <v>1601</v>
      </c>
      <c r="B129" t="s">
        <v>266</v>
      </c>
      <c r="C129" t="s">
        <v>1602</v>
      </c>
      <c r="D129" s="8">
        <f>VLOOKUP(B129,'Support - MVH'!B:S,18,FALSE)</f>
        <v>871.85</v>
      </c>
      <c r="E129" s="8">
        <f>IFERROR(VLOOKUP(B129,'Support - LRS'!B:X,23,FALSE),0)</f>
        <v>294.03999999999996</v>
      </c>
    </row>
    <row r="130" spans="1:5">
      <c r="A130" t="s">
        <v>1603</v>
      </c>
      <c r="B130" t="s">
        <v>268</v>
      </c>
      <c r="C130" t="s">
        <v>1604</v>
      </c>
      <c r="D130" s="8">
        <f>VLOOKUP(B130,'Support - MVH'!B:S,18,FALSE)</f>
        <v>4509.8100000000004</v>
      </c>
      <c r="E130" s="8">
        <f>IFERROR(VLOOKUP(B130,'Support - LRS'!B:X,23,FALSE),0)</f>
        <v>1675.9899999999998</v>
      </c>
    </row>
    <row r="131" spans="1:5">
      <c r="A131" t="s">
        <v>1605</v>
      </c>
      <c r="B131" t="s">
        <v>270</v>
      </c>
      <c r="C131" t="s">
        <v>1606</v>
      </c>
      <c r="D131" s="8">
        <f>VLOOKUP(B131,'Support - MVH'!B:S,18,FALSE)</f>
        <v>1294.19</v>
      </c>
      <c r="E131" s="8">
        <f>IFERROR(VLOOKUP(B131,'Support - LRS'!B:X,23,FALSE),0)</f>
        <v>539.20000000000005</v>
      </c>
    </row>
    <row r="132" spans="1:5">
      <c r="A132" t="s">
        <v>1607</v>
      </c>
      <c r="B132" t="s">
        <v>272</v>
      </c>
      <c r="C132" t="s">
        <v>1608</v>
      </c>
      <c r="D132" s="8">
        <f>VLOOKUP(B132,'Support - MVH'!B:S,18,FALSE)</f>
        <v>420150.41</v>
      </c>
      <c r="E132" s="8">
        <f>IFERROR(VLOOKUP(B132,'Support - LRS'!B:X,23,FALSE),0)</f>
        <v>137719.15000000002</v>
      </c>
    </row>
    <row r="133" spans="1:5">
      <c r="A133" t="s">
        <v>1609</v>
      </c>
      <c r="B133" t="s">
        <v>274</v>
      </c>
      <c r="C133" t="s">
        <v>1610</v>
      </c>
      <c r="D133" s="8">
        <f>VLOOKUP(B133,'Support - MVH'!B:S,18,FALSE)</f>
        <v>112741.07</v>
      </c>
      <c r="E133" s="8">
        <f>IFERROR(VLOOKUP(B133,'Support - LRS'!B:X,23,FALSE),0)</f>
        <v>53882.02</v>
      </c>
    </row>
    <row r="134" spans="1:5">
      <c r="A134" t="s">
        <v>1611</v>
      </c>
      <c r="B134" t="s">
        <v>276</v>
      </c>
      <c r="C134" t="s">
        <v>1612</v>
      </c>
      <c r="D134" s="8">
        <f>VLOOKUP(B134,'Support - MVH'!B:S,18,FALSE)</f>
        <v>72167.41</v>
      </c>
      <c r="E134" s="8">
        <f>IFERROR(VLOOKUP(B134,'Support - LRS'!B:X,23,FALSE),0)</f>
        <v>32549.91</v>
      </c>
    </row>
    <row r="135" spans="1:5">
      <c r="A135" t="s">
        <v>1613</v>
      </c>
      <c r="B135" t="s">
        <v>278</v>
      </c>
      <c r="C135" t="s">
        <v>1614</v>
      </c>
      <c r="D135" s="8">
        <f>VLOOKUP(B135,'Support - MVH'!B:S,18,FALSE)</f>
        <v>14528.82</v>
      </c>
      <c r="E135" s="8">
        <f>IFERROR(VLOOKUP(B135,'Support - LRS'!B:X,23,FALSE),0)</f>
        <v>6776.84</v>
      </c>
    </row>
    <row r="136" spans="1:5">
      <c r="A136" t="s">
        <v>1615</v>
      </c>
      <c r="B136" t="s">
        <v>280</v>
      </c>
      <c r="C136" t="s">
        <v>1616</v>
      </c>
      <c r="D136" s="8">
        <f>VLOOKUP(B136,'Support - MVH'!B:S,18,FALSE)</f>
        <v>3740.4</v>
      </c>
      <c r="E136" s="8">
        <f>IFERROR(VLOOKUP(B136,'Support - LRS'!B:X,23,FALSE),0)</f>
        <v>2409.4</v>
      </c>
    </row>
    <row r="137" spans="1:5">
      <c r="A137" t="s">
        <v>1617</v>
      </c>
      <c r="B137" t="s">
        <v>282</v>
      </c>
      <c r="C137" t="s">
        <v>1618</v>
      </c>
      <c r="D137" s="8">
        <f>VLOOKUP(B137,'Support - MVH'!B:S,18,FALSE)</f>
        <v>7246.64</v>
      </c>
      <c r="E137" s="8">
        <f>IFERROR(VLOOKUP(B137,'Support - LRS'!B:X,23,FALSE),0)</f>
        <v>3745.46</v>
      </c>
    </row>
    <row r="138" spans="1:5">
      <c r="A138" t="s">
        <v>1619</v>
      </c>
      <c r="B138" t="s">
        <v>284</v>
      </c>
      <c r="C138" t="s">
        <v>1620</v>
      </c>
      <c r="D138" s="8">
        <f>VLOOKUP(B138,'Support - MVH'!B:S,18,FALSE)</f>
        <v>2000.88</v>
      </c>
      <c r="E138" s="8">
        <f>IFERROR(VLOOKUP(B138,'Support - LRS'!B:X,23,FALSE),0)</f>
        <v>1016.49</v>
      </c>
    </row>
    <row r="139" spans="1:5">
      <c r="A139" t="s">
        <v>1621</v>
      </c>
      <c r="B139" t="s">
        <v>286</v>
      </c>
      <c r="C139" t="s">
        <v>1622</v>
      </c>
      <c r="D139" s="8">
        <f>VLOOKUP(B139,'Support - MVH'!B:S,18,FALSE)</f>
        <v>4177.38</v>
      </c>
      <c r="E139" s="8">
        <f>IFERROR(VLOOKUP(B139,'Support - LRS'!B:X,23,FALSE),0)</f>
        <v>2138.04</v>
      </c>
    </row>
    <row r="140" spans="1:5">
      <c r="A140" t="s">
        <v>1623</v>
      </c>
      <c r="B140" t="s">
        <v>288</v>
      </c>
      <c r="C140" t="s">
        <v>1624</v>
      </c>
      <c r="D140" s="8">
        <f>VLOOKUP(B140,'Support - MVH'!B:S,18,FALSE)</f>
        <v>109326.92</v>
      </c>
      <c r="E140" s="8">
        <f>IFERROR(VLOOKUP(B140,'Support - LRS'!B:X,23,FALSE),0)</f>
        <v>18861.59</v>
      </c>
    </row>
    <row r="141" spans="1:5">
      <c r="A141" t="s">
        <v>1625</v>
      </c>
      <c r="B141" t="s">
        <v>290</v>
      </c>
      <c r="C141" t="s">
        <v>1626</v>
      </c>
      <c r="D141" s="8">
        <f>VLOOKUP(B141,'Support - MVH'!B:S,18,FALSE)</f>
        <v>27857.54</v>
      </c>
      <c r="E141" s="8">
        <f>IFERROR(VLOOKUP(B141,'Support - LRS'!B:X,23,FALSE),0)</f>
        <v>5858.3700000000008</v>
      </c>
    </row>
    <row r="142" spans="1:5">
      <c r="A142" t="s">
        <v>1627</v>
      </c>
      <c r="B142" t="s">
        <v>292</v>
      </c>
      <c r="C142" t="s">
        <v>1628</v>
      </c>
      <c r="D142" s="8">
        <f>VLOOKUP(B142,'Support - MVH'!B:S,18,FALSE)</f>
        <v>154027.44</v>
      </c>
      <c r="E142" s="8">
        <f>IFERROR(VLOOKUP(B142,'Support - LRS'!B:X,23,FALSE),0)</f>
        <v>53163.92</v>
      </c>
    </row>
    <row r="143" spans="1:5">
      <c r="A143" t="s">
        <v>1629</v>
      </c>
      <c r="B143" t="s">
        <v>294</v>
      </c>
      <c r="C143" t="s">
        <v>1630</v>
      </c>
      <c r="D143" s="8">
        <f>VLOOKUP(B143,'Support - MVH'!B:S,18,FALSE)</f>
        <v>79117.16</v>
      </c>
      <c r="E143" s="8">
        <f>IFERROR(VLOOKUP(B143,'Support - LRS'!B:X,23,FALSE),0)</f>
        <v>39439.699999999997</v>
      </c>
    </row>
    <row r="144" spans="1:5">
      <c r="A144" t="s">
        <v>1631</v>
      </c>
      <c r="B144" t="s">
        <v>296</v>
      </c>
      <c r="C144" t="s">
        <v>1632</v>
      </c>
      <c r="D144" s="8">
        <f>VLOOKUP(B144,'Support - MVH'!B:S,18,FALSE)</f>
        <v>7955.41</v>
      </c>
      <c r="E144" s="8">
        <f>IFERROR(VLOOKUP(B144,'Support - LRS'!B:X,23,FALSE),0)</f>
        <v>4353.3500000000004</v>
      </c>
    </row>
    <row r="145" spans="1:5">
      <c r="A145" t="s">
        <v>1633</v>
      </c>
      <c r="B145" t="s">
        <v>298</v>
      </c>
      <c r="C145" t="s">
        <v>1634</v>
      </c>
      <c r="D145" s="8">
        <f>VLOOKUP(B145,'Support - MVH'!B:S,18,FALSE)</f>
        <v>2853.91</v>
      </c>
      <c r="E145" s="8">
        <f>IFERROR(VLOOKUP(B145,'Support - LRS'!B:X,23,FALSE),0)</f>
        <v>1587.51</v>
      </c>
    </row>
    <row r="146" spans="1:5">
      <c r="A146" t="s">
        <v>1635</v>
      </c>
      <c r="B146" t="s">
        <v>300</v>
      </c>
      <c r="C146" t="s">
        <v>1636</v>
      </c>
      <c r="D146" s="8">
        <f>VLOOKUP(B146,'Support - MVH'!B:S,18,FALSE)</f>
        <v>160498.51</v>
      </c>
      <c r="E146" s="8">
        <f>IFERROR(VLOOKUP(B146,'Support - LRS'!B:X,23,FALSE),0)</f>
        <v>15310.88</v>
      </c>
    </row>
    <row r="147" spans="1:5">
      <c r="A147" t="s">
        <v>1637</v>
      </c>
      <c r="B147" t="s">
        <v>302</v>
      </c>
      <c r="C147" t="s">
        <v>1638</v>
      </c>
      <c r="D147" s="8">
        <f>VLOOKUP(B147,'Support - MVH'!B:S,18,FALSE)</f>
        <v>6347.6</v>
      </c>
      <c r="E147" s="8">
        <f>IFERROR(VLOOKUP(B147,'Support - LRS'!B:X,23,FALSE),0)</f>
        <v>1238.32</v>
      </c>
    </row>
    <row r="148" spans="1:5">
      <c r="A148" t="s">
        <v>1639</v>
      </c>
      <c r="B148" t="s">
        <v>304</v>
      </c>
      <c r="C148" t="s">
        <v>1640</v>
      </c>
      <c r="D148" s="8">
        <f>VLOOKUP(B148,'Support - MVH'!B:S,18,FALSE)</f>
        <v>5578.2</v>
      </c>
      <c r="E148" s="8">
        <f>IFERROR(VLOOKUP(B148,'Support - LRS'!B:X,23,FALSE),0)</f>
        <v>993.3</v>
      </c>
    </row>
    <row r="149" spans="1:5">
      <c r="A149" t="s">
        <v>1641</v>
      </c>
      <c r="B149" t="s">
        <v>306</v>
      </c>
      <c r="C149" t="s">
        <v>1642</v>
      </c>
      <c r="D149" s="8">
        <f>VLOOKUP(B149,'Support - MVH'!B:S,18,FALSE)</f>
        <v>1062.1199999999999</v>
      </c>
      <c r="E149" s="8">
        <f>IFERROR(VLOOKUP(B149,'Support - LRS'!B:X,23,FALSE),0)</f>
        <v>210.01</v>
      </c>
    </row>
    <row r="150" spans="1:5">
      <c r="A150" t="s">
        <v>1643</v>
      </c>
      <c r="B150" t="s">
        <v>308</v>
      </c>
      <c r="C150" t="s">
        <v>1644</v>
      </c>
      <c r="D150" s="8">
        <f>VLOOKUP(B150,'Support - MVH'!B:S,18,FALSE)</f>
        <v>1168.75</v>
      </c>
      <c r="E150" s="8">
        <f>IFERROR(VLOOKUP(B150,'Support - LRS'!B:X,23,FALSE),0)</f>
        <v>230.26</v>
      </c>
    </row>
    <row r="151" spans="1:5">
      <c r="A151" t="s">
        <v>1645</v>
      </c>
      <c r="B151" t="s">
        <v>310</v>
      </c>
      <c r="C151" t="s">
        <v>1646</v>
      </c>
      <c r="D151" s="8">
        <f>VLOOKUP(B151,'Support - MVH'!B:S,18,FALSE)</f>
        <v>363.8</v>
      </c>
      <c r="E151" s="8">
        <f>IFERROR(VLOOKUP(B151,'Support - LRS'!B:X,23,FALSE),0)</f>
        <v>92.75</v>
      </c>
    </row>
    <row r="152" spans="1:5">
      <c r="A152" t="s">
        <v>1647</v>
      </c>
      <c r="B152" t="s">
        <v>312</v>
      </c>
      <c r="C152" t="s">
        <v>1648</v>
      </c>
      <c r="D152" s="8">
        <f>VLOOKUP(B152,'Support - MVH'!B:S,18,FALSE)</f>
        <v>453.7</v>
      </c>
      <c r="E152" s="8">
        <f>IFERROR(VLOOKUP(B152,'Support - LRS'!B:X,23,FALSE),0)</f>
        <v>96.210000000000008</v>
      </c>
    </row>
    <row r="153" spans="1:5">
      <c r="A153" t="s">
        <v>1649</v>
      </c>
      <c r="B153" t="s">
        <v>314</v>
      </c>
      <c r="C153" t="s">
        <v>1650</v>
      </c>
      <c r="D153" s="8">
        <f>VLOOKUP(B153,'Support - MVH'!B:S,18,FALSE)</f>
        <v>4386.45</v>
      </c>
      <c r="E153" s="8">
        <f>IFERROR(VLOOKUP(B153,'Support - LRS'!B:X,23,FALSE),0)</f>
        <v>920.75</v>
      </c>
    </row>
    <row r="154" spans="1:5">
      <c r="A154" t="s">
        <v>1651</v>
      </c>
      <c r="B154" t="s">
        <v>316</v>
      </c>
      <c r="C154" t="s">
        <v>1652</v>
      </c>
      <c r="D154" s="8">
        <f>VLOOKUP(B154,'Support - MVH'!B:S,18,FALSE)</f>
        <v>165.17</v>
      </c>
      <c r="E154" s="8">
        <f>IFERROR(VLOOKUP(B154,'Support - LRS'!B:X,23,FALSE),0)</f>
        <v>28.849999999999998</v>
      </c>
    </row>
    <row r="155" spans="1:5">
      <c r="A155" t="s">
        <v>1653</v>
      </c>
      <c r="B155" t="s">
        <v>318</v>
      </c>
      <c r="C155" t="s">
        <v>1654</v>
      </c>
      <c r="D155" s="8">
        <f>VLOOKUP(B155,'Support - MVH'!B:S,18,FALSE)</f>
        <v>165210.85999999999</v>
      </c>
      <c r="E155" s="8">
        <f>IFERROR(VLOOKUP(B155,'Support - LRS'!B:X,23,FALSE),0)</f>
        <v>26692</v>
      </c>
    </row>
    <row r="156" spans="1:5">
      <c r="A156" t="s">
        <v>1655</v>
      </c>
      <c r="B156" t="s">
        <v>320</v>
      </c>
      <c r="C156" t="s">
        <v>1656</v>
      </c>
      <c r="D156" s="8">
        <f>VLOOKUP(B156,'Support - MVH'!B:S,18,FALSE)</f>
        <v>313.62</v>
      </c>
      <c r="E156" s="8">
        <f>IFERROR(VLOOKUP(B156,'Support - LRS'!B:X,23,FALSE),0)</f>
        <v>125.73</v>
      </c>
    </row>
    <row r="157" spans="1:5">
      <c r="A157" t="s">
        <v>1657</v>
      </c>
      <c r="B157" t="s">
        <v>322</v>
      </c>
      <c r="C157" t="s">
        <v>1658</v>
      </c>
      <c r="D157" s="8">
        <f>VLOOKUP(B157,'Support - MVH'!B:S,18,FALSE)</f>
        <v>848.86</v>
      </c>
      <c r="E157" s="8">
        <f>IFERROR(VLOOKUP(B157,'Support - LRS'!B:X,23,FALSE),0)</f>
        <v>276.52</v>
      </c>
    </row>
    <row r="158" spans="1:5">
      <c r="A158" t="s">
        <v>1659</v>
      </c>
      <c r="B158" t="s">
        <v>324</v>
      </c>
      <c r="C158" t="s">
        <v>1660</v>
      </c>
      <c r="D158" s="8">
        <f>VLOOKUP(B158,'Support - MVH'!B:S,18,FALSE)</f>
        <v>158.9</v>
      </c>
      <c r="E158" s="8">
        <f>IFERROR(VLOOKUP(B158,'Support - LRS'!B:X,23,FALSE),0)</f>
        <v>52.26</v>
      </c>
    </row>
    <row r="159" spans="1:5">
      <c r="A159" t="s">
        <v>1661</v>
      </c>
      <c r="B159" t="s">
        <v>326</v>
      </c>
      <c r="C159" t="s">
        <v>1662</v>
      </c>
      <c r="D159" s="8">
        <f>VLOOKUP(B159,'Support - MVH'!B:S,18,FALSE)</f>
        <v>1352.73</v>
      </c>
      <c r="E159" s="8">
        <f>IFERROR(VLOOKUP(B159,'Support - LRS'!B:X,23,FALSE),0)</f>
        <v>315.64999999999998</v>
      </c>
    </row>
    <row r="160" spans="1:5">
      <c r="A160" t="s">
        <v>1663</v>
      </c>
      <c r="B160" t="s">
        <v>328</v>
      </c>
      <c r="C160" t="s">
        <v>1664</v>
      </c>
      <c r="D160" s="8">
        <f>VLOOKUP(B160,'Support - MVH'!B:S,18,FALSE)</f>
        <v>5482.02</v>
      </c>
      <c r="E160" s="8">
        <f>IFERROR(VLOOKUP(B160,'Support - LRS'!B:X,23,FALSE),0)</f>
        <v>1325.05</v>
      </c>
    </row>
    <row r="161" spans="1:5">
      <c r="A161" t="s">
        <v>1665</v>
      </c>
      <c r="B161" t="s">
        <v>330</v>
      </c>
      <c r="C161" t="s">
        <v>1666</v>
      </c>
      <c r="D161" s="8">
        <f>VLOOKUP(B161,'Support - MVH'!B:S,18,FALSE)</f>
        <v>190070.39999999999</v>
      </c>
      <c r="E161" s="8">
        <f>IFERROR(VLOOKUP(B161,'Support - LRS'!B:X,23,FALSE),0)</f>
        <v>19386.27</v>
      </c>
    </row>
    <row r="162" spans="1:5">
      <c r="A162" t="s">
        <v>1667</v>
      </c>
      <c r="B162" t="s">
        <v>332</v>
      </c>
      <c r="C162" t="s">
        <v>1668</v>
      </c>
      <c r="D162" s="8">
        <f>VLOOKUP(B162,'Support - MVH'!B:S,18,FALSE)</f>
        <v>13109.18</v>
      </c>
      <c r="E162" s="8">
        <f>IFERROR(VLOOKUP(B162,'Support - LRS'!B:X,23,FALSE),0)</f>
        <v>2296.67</v>
      </c>
    </row>
    <row r="163" spans="1:5">
      <c r="A163" t="s">
        <v>1669</v>
      </c>
      <c r="B163" t="s">
        <v>334</v>
      </c>
      <c r="C163" t="s">
        <v>1670</v>
      </c>
      <c r="D163" s="8">
        <f>VLOOKUP(B163,'Support - MVH'!B:S,18,FALSE)</f>
        <v>2352.13</v>
      </c>
      <c r="E163" s="8">
        <f>IFERROR(VLOOKUP(B163,'Support - LRS'!B:X,23,FALSE),0)</f>
        <v>385.7</v>
      </c>
    </row>
    <row r="164" spans="1:5">
      <c r="A164" t="s">
        <v>1671</v>
      </c>
      <c r="B164" t="s">
        <v>336</v>
      </c>
      <c r="C164" t="s">
        <v>1672</v>
      </c>
      <c r="D164" s="8">
        <f>VLOOKUP(B164,'Support - MVH'!B:S,18,FALSE)</f>
        <v>633.51</v>
      </c>
      <c r="E164" s="8">
        <f>IFERROR(VLOOKUP(B164,'Support - LRS'!B:X,23,FALSE),0)</f>
        <v>121.81</v>
      </c>
    </row>
    <row r="165" spans="1:5">
      <c r="A165" t="s">
        <v>1673</v>
      </c>
      <c r="B165" t="s">
        <v>338</v>
      </c>
      <c r="C165" t="s">
        <v>1674</v>
      </c>
      <c r="D165" s="8">
        <f>VLOOKUP(B165,'Support - MVH'!B:S,18,FALSE)</f>
        <v>1204.29</v>
      </c>
      <c r="E165" s="8">
        <f>IFERROR(VLOOKUP(B165,'Support - LRS'!B:X,23,FALSE),0)</f>
        <v>246.93</v>
      </c>
    </row>
    <row r="166" spans="1:5">
      <c r="A166" t="s">
        <v>1675</v>
      </c>
      <c r="B166" t="s">
        <v>340</v>
      </c>
      <c r="C166" t="s">
        <v>1676</v>
      </c>
      <c r="D166" s="8">
        <f>VLOOKUP(B166,'Support - MVH'!B:S,18,FALSE)</f>
        <v>238705.46</v>
      </c>
      <c r="E166" s="8">
        <f>IFERROR(VLOOKUP(B166,'Support - LRS'!B:X,23,FALSE),0)</f>
        <v>29598</v>
      </c>
    </row>
    <row r="167" spans="1:5">
      <c r="A167" t="s">
        <v>1677</v>
      </c>
      <c r="B167" t="s">
        <v>342</v>
      </c>
      <c r="C167" t="s">
        <v>1678</v>
      </c>
      <c r="D167" s="8">
        <f>VLOOKUP(B167,'Support - MVH'!B:S,18,FALSE)</f>
        <v>17355.560000000001</v>
      </c>
      <c r="E167" s="8">
        <f>IFERROR(VLOOKUP(B167,'Support - LRS'!B:X,23,FALSE),0)</f>
        <v>3538.08</v>
      </c>
    </row>
    <row r="168" spans="1:5">
      <c r="A168" t="s">
        <v>1679</v>
      </c>
      <c r="B168" t="s">
        <v>344</v>
      </c>
      <c r="C168" t="s">
        <v>1680</v>
      </c>
      <c r="D168" s="8">
        <f>VLOOKUP(B168,'Support - MVH'!B:S,18,FALSE)</f>
        <v>4764.8900000000003</v>
      </c>
      <c r="E168" s="8">
        <f>IFERROR(VLOOKUP(B168,'Support - LRS'!B:X,23,FALSE),0)</f>
        <v>1011.54</v>
      </c>
    </row>
    <row r="169" spans="1:5">
      <c r="A169" t="s">
        <v>1681</v>
      </c>
      <c r="B169" t="s">
        <v>346</v>
      </c>
      <c r="C169" t="s">
        <v>1682</v>
      </c>
      <c r="D169" s="8">
        <f>VLOOKUP(B169,'Support - MVH'!B:S,18,FALSE)</f>
        <v>6199.16</v>
      </c>
      <c r="E169" s="8">
        <f>IFERROR(VLOOKUP(B169,'Support - LRS'!B:X,23,FALSE),0)</f>
        <v>1248.33</v>
      </c>
    </row>
    <row r="170" spans="1:5">
      <c r="A170" t="s">
        <v>1683</v>
      </c>
      <c r="B170" t="s">
        <v>348</v>
      </c>
      <c r="C170" t="s">
        <v>1684</v>
      </c>
      <c r="D170" s="8">
        <f>VLOOKUP(B170,'Support - MVH'!B:S,18,FALSE)</f>
        <v>1139.47</v>
      </c>
      <c r="E170" s="8">
        <f>IFERROR(VLOOKUP(B170,'Support - LRS'!B:X,23,FALSE),0)</f>
        <v>271.77999999999997</v>
      </c>
    </row>
    <row r="171" spans="1:5">
      <c r="A171" t="s">
        <v>1685</v>
      </c>
      <c r="B171" t="s">
        <v>350</v>
      </c>
      <c r="C171" t="s">
        <v>1686</v>
      </c>
      <c r="D171" s="8">
        <f>VLOOKUP(B171,'Support - MVH'!B:S,18,FALSE)</f>
        <v>3424.7</v>
      </c>
      <c r="E171" s="8">
        <f>IFERROR(VLOOKUP(B171,'Support - LRS'!B:X,23,FALSE),0)</f>
        <v>671.33</v>
      </c>
    </row>
    <row r="172" spans="1:5">
      <c r="A172" t="s">
        <v>1687</v>
      </c>
      <c r="B172" t="s">
        <v>352</v>
      </c>
      <c r="C172" t="s">
        <v>1688</v>
      </c>
      <c r="D172" s="8">
        <f>VLOOKUP(B172,'Support - MVH'!B:S,18,FALSE)</f>
        <v>405.61</v>
      </c>
      <c r="E172" s="8">
        <f>IFERROR(VLOOKUP(B172,'Support - LRS'!B:X,23,FALSE),0)</f>
        <v>164.99</v>
      </c>
    </row>
    <row r="173" spans="1:5">
      <c r="A173" t="s">
        <v>1689</v>
      </c>
      <c r="B173" t="s">
        <v>354</v>
      </c>
      <c r="C173" t="s">
        <v>1690</v>
      </c>
      <c r="D173" s="8">
        <f>VLOOKUP(B173,'Support - MVH'!B:S,18,FALSE)</f>
        <v>273.89</v>
      </c>
      <c r="E173" s="8">
        <f>IFERROR(VLOOKUP(B173,'Support - LRS'!B:X,23,FALSE),0)</f>
        <v>52.08</v>
      </c>
    </row>
    <row r="174" spans="1:5">
      <c r="A174" t="s">
        <v>1691</v>
      </c>
      <c r="B174" t="s">
        <v>356</v>
      </c>
      <c r="C174" t="s">
        <v>1692</v>
      </c>
      <c r="D174" s="8">
        <f>VLOOKUP(B174,'Support - MVH'!B:S,18,FALSE)</f>
        <v>2797.46</v>
      </c>
      <c r="E174" s="8">
        <f>IFERROR(VLOOKUP(B174,'Support - LRS'!B:X,23,FALSE),0)</f>
        <v>510.88</v>
      </c>
    </row>
    <row r="175" spans="1:5">
      <c r="A175" t="s">
        <v>1693</v>
      </c>
      <c r="B175" t="s">
        <v>358</v>
      </c>
      <c r="C175" t="s">
        <v>1694</v>
      </c>
      <c r="D175" s="8">
        <f>VLOOKUP(B175,'Support - MVH'!B:S,18,FALSE)</f>
        <v>1476.09</v>
      </c>
      <c r="E175" s="8">
        <f>IFERROR(VLOOKUP(B175,'Support - LRS'!B:X,23,FALSE),0)</f>
        <v>490.11</v>
      </c>
    </row>
    <row r="176" spans="1:5">
      <c r="A176" t="s">
        <v>1695</v>
      </c>
      <c r="B176" t="s">
        <v>360</v>
      </c>
      <c r="C176" t="s">
        <v>1696</v>
      </c>
      <c r="D176" s="8">
        <f>VLOOKUP(B176,'Support - MVH'!B:S,18,FALSE)</f>
        <v>528.97</v>
      </c>
      <c r="E176" s="8">
        <f>IFERROR(VLOOKUP(B176,'Support - LRS'!B:X,23,FALSE),0)</f>
        <v>170.45</v>
      </c>
    </row>
    <row r="177" spans="1:5">
      <c r="A177" t="s">
        <v>1697</v>
      </c>
      <c r="B177" t="s">
        <v>362</v>
      </c>
      <c r="C177" t="s">
        <v>1698</v>
      </c>
      <c r="D177" s="8">
        <f>VLOOKUP(B177,'Support - MVH'!B:S,18,FALSE)</f>
        <v>229299.11</v>
      </c>
      <c r="E177" s="8">
        <f>IFERROR(VLOOKUP(B177,'Support - LRS'!B:X,23,FALSE),0)</f>
        <v>33433</v>
      </c>
    </row>
    <row r="178" spans="1:5">
      <c r="A178" t="s">
        <v>1699</v>
      </c>
      <c r="B178" t="s">
        <v>364</v>
      </c>
      <c r="C178" t="s">
        <v>1700</v>
      </c>
      <c r="D178" s="8">
        <f>VLOOKUP(B178,'Support - MVH'!B:S,18,FALSE)</f>
        <v>59189.95</v>
      </c>
      <c r="E178" s="8">
        <f>IFERROR(VLOOKUP(B178,'Support - LRS'!B:X,23,FALSE),0)</f>
        <v>22182.21</v>
      </c>
    </row>
    <row r="179" spans="1:5">
      <c r="A179" t="s">
        <v>1701</v>
      </c>
      <c r="B179" t="s">
        <v>366</v>
      </c>
      <c r="C179" t="s">
        <v>1702</v>
      </c>
      <c r="D179" s="8">
        <f>VLOOKUP(B179,'Support - MVH'!B:S,18,FALSE)</f>
        <v>12872.93</v>
      </c>
      <c r="E179" s="8">
        <f>IFERROR(VLOOKUP(B179,'Support - LRS'!B:X,23,FALSE),0)</f>
        <v>4788.16</v>
      </c>
    </row>
    <row r="180" spans="1:5">
      <c r="A180" t="s">
        <v>1703</v>
      </c>
      <c r="B180" t="s">
        <v>368</v>
      </c>
      <c r="C180" t="s">
        <v>1704</v>
      </c>
      <c r="D180" s="8">
        <f>VLOOKUP(B180,'Support - MVH'!B:S,18,FALSE)</f>
        <v>5607.47</v>
      </c>
      <c r="E180" s="8">
        <f>IFERROR(VLOOKUP(B180,'Support - LRS'!B:X,23,FALSE),0)</f>
        <v>2322.9299999999998</v>
      </c>
    </row>
    <row r="181" spans="1:5">
      <c r="A181" t="s">
        <v>1705</v>
      </c>
      <c r="B181" t="s">
        <v>370</v>
      </c>
      <c r="C181" t="s">
        <v>1706</v>
      </c>
      <c r="D181" s="8">
        <f>VLOOKUP(B181,'Support - MVH'!B:S,18,FALSE)</f>
        <v>560.33000000000004</v>
      </c>
      <c r="E181" s="8">
        <f>IFERROR(VLOOKUP(B181,'Support - LRS'!B:X,23,FALSE),0)</f>
        <v>254.14000000000001</v>
      </c>
    </row>
    <row r="182" spans="1:5">
      <c r="A182" t="s">
        <v>1707</v>
      </c>
      <c r="B182" t="s">
        <v>372</v>
      </c>
      <c r="C182" t="s">
        <v>1708</v>
      </c>
      <c r="D182" s="8">
        <f>VLOOKUP(B182,'Support - MVH'!B:S,18,FALSE)</f>
        <v>3169.62</v>
      </c>
      <c r="E182" s="8">
        <f>IFERROR(VLOOKUP(B182,'Support - LRS'!B:X,23,FALSE),0)</f>
        <v>1341.69</v>
      </c>
    </row>
    <row r="183" spans="1:5">
      <c r="A183" t="s">
        <v>1709</v>
      </c>
      <c r="B183" t="s">
        <v>374</v>
      </c>
      <c r="C183" t="s">
        <v>1710</v>
      </c>
      <c r="D183" s="8">
        <f>VLOOKUP(B183,'Support - MVH'!B:S,18,FALSE)</f>
        <v>1032.8399999999999</v>
      </c>
      <c r="E183" s="8">
        <f>IFERROR(VLOOKUP(B183,'Support - LRS'!B:X,23,FALSE),0)</f>
        <v>473.72</v>
      </c>
    </row>
    <row r="184" spans="1:5">
      <c r="A184" t="s">
        <v>1711</v>
      </c>
      <c r="B184" t="s">
        <v>376</v>
      </c>
      <c r="C184" t="s">
        <v>1712</v>
      </c>
      <c r="D184" s="8">
        <f>VLOOKUP(B184,'Support - MVH'!B:S,18,FALSE)</f>
        <v>1919.34</v>
      </c>
      <c r="E184" s="8">
        <f>IFERROR(VLOOKUP(B184,'Support - LRS'!B:X,23,FALSE),0)</f>
        <v>768.66000000000008</v>
      </c>
    </row>
    <row r="185" spans="1:5">
      <c r="A185" t="s">
        <v>1713</v>
      </c>
      <c r="B185" t="s">
        <v>378</v>
      </c>
      <c r="C185" t="s">
        <v>1714</v>
      </c>
      <c r="D185" s="8">
        <f>VLOOKUP(B185,'Support - MVH'!B:S,18,FALSE)</f>
        <v>2247.59</v>
      </c>
      <c r="E185" s="8">
        <f>IFERROR(VLOOKUP(B185,'Support - LRS'!B:X,23,FALSE),0)</f>
        <v>902.78</v>
      </c>
    </row>
    <row r="186" spans="1:5">
      <c r="A186" t="s">
        <v>1715</v>
      </c>
      <c r="B186" t="s">
        <v>380</v>
      </c>
      <c r="C186" t="s">
        <v>1716</v>
      </c>
      <c r="D186" s="8">
        <f>VLOOKUP(B186,'Support - MVH'!B:S,18,FALSE)</f>
        <v>7988.87</v>
      </c>
      <c r="E186" s="8">
        <f>IFERROR(VLOOKUP(B186,'Support - LRS'!B:X,23,FALSE),0)</f>
        <v>2887.44</v>
      </c>
    </row>
    <row r="187" spans="1:5">
      <c r="A187" t="s">
        <v>1717</v>
      </c>
      <c r="B187" t="s">
        <v>382</v>
      </c>
      <c r="C187" t="s">
        <v>1718</v>
      </c>
      <c r="D187" s="8">
        <f>VLOOKUP(B187,'Support - MVH'!B:S,18,FALSE)</f>
        <v>1651.72</v>
      </c>
      <c r="E187" s="8">
        <f>IFERROR(VLOOKUP(B187,'Support - LRS'!B:X,23,FALSE),0)</f>
        <v>643.83999999999992</v>
      </c>
    </row>
    <row r="188" spans="1:5">
      <c r="A188" t="s">
        <v>1719</v>
      </c>
      <c r="B188" t="s">
        <v>384</v>
      </c>
      <c r="C188" t="s">
        <v>1720</v>
      </c>
      <c r="D188" s="8">
        <f>VLOOKUP(B188,'Support - MVH'!B:S,18,FALSE)</f>
        <v>221395.12</v>
      </c>
      <c r="E188" s="8">
        <f>IFERROR(VLOOKUP(B188,'Support - LRS'!B:X,23,FALSE),0)</f>
        <v>29432.95</v>
      </c>
    </row>
    <row r="189" spans="1:5">
      <c r="A189" t="s">
        <v>1721</v>
      </c>
      <c r="B189" t="s">
        <v>386</v>
      </c>
      <c r="C189" t="s">
        <v>1722</v>
      </c>
      <c r="D189" s="8">
        <f>VLOOKUP(B189,'Support - MVH'!B:S,18,FALSE)</f>
        <v>10731.97</v>
      </c>
      <c r="E189" s="8">
        <f>IFERROR(VLOOKUP(B189,'Support - LRS'!B:X,23,FALSE),0)</f>
        <v>2310.75</v>
      </c>
    </row>
    <row r="190" spans="1:5">
      <c r="A190" t="s">
        <v>1723</v>
      </c>
      <c r="B190" t="s">
        <v>388</v>
      </c>
      <c r="C190" t="s">
        <v>1724</v>
      </c>
      <c r="D190" s="8">
        <f>VLOOKUP(B190,'Support - MVH'!B:S,18,FALSE)</f>
        <v>4146.01</v>
      </c>
      <c r="E190" s="8">
        <f>IFERROR(VLOOKUP(B190,'Support - LRS'!B:X,23,FALSE),0)</f>
        <v>1170.3899999999999</v>
      </c>
    </row>
    <row r="191" spans="1:5">
      <c r="A191" t="s">
        <v>1725</v>
      </c>
      <c r="B191" t="s">
        <v>390</v>
      </c>
      <c r="C191" t="s">
        <v>1726</v>
      </c>
      <c r="D191" s="8">
        <f>VLOOKUP(B191,'Support - MVH'!B:S,18,FALSE)</f>
        <v>4785.79</v>
      </c>
      <c r="E191" s="8">
        <f>IFERROR(VLOOKUP(B191,'Support - LRS'!B:X,23,FALSE),0)</f>
        <v>971.47</v>
      </c>
    </row>
    <row r="192" spans="1:5">
      <c r="A192" t="s">
        <v>1727</v>
      </c>
      <c r="B192" t="s">
        <v>392</v>
      </c>
      <c r="C192" t="s">
        <v>1728</v>
      </c>
      <c r="D192" s="8">
        <f>VLOOKUP(B192,'Support - MVH'!B:S,18,FALSE)</f>
        <v>1306.74</v>
      </c>
      <c r="E192" s="8">
        <f>IFERROR(VLOOKUP(B192,'Support - LRS'!B:X,23,FALSE),0)</f>
        <v>326.17999999999995</v>
      </c>
    </row>
    <row r="193" spans="1:5">
      <c r="A193" t="s">
        <v>1729</v>
      </c>
      <c r="B193" t="s">
        <v>394</v>
      </c>
      <c r="C193" t="s">
        <v>1730</v>
      </c>
      <c r="D193" s="8">
        <f>VLOOKUP(B193,'Support - MVH'!B:S,18,FALSE)</f>
        <v>332.43</v>
      </c>
      <c r="E193" s="8">
        <f>IFERROR(VLOOKUP(B193,'Support - LRS'!B:X,23,FALSE),0)</f>
        <v>164.31</v>
      </c>
    </row>
    <row r="194" spans="1:5">
      <c r="A194" t="s">
        <v>1731</v>
      </c>
      <c r="B194" t="s">
        <v>396</v>
      </c>
      <c r="C194" t="s">
        <v>1732</v>
      </c>
      <c r="D194" s="8">
        <f>VLOOKUP(B194,'Support - MVH'!B:S,18,FALSE)</f>
        <v>560.33000000000004</v>
      </c>
      <c r="E194" s="8">
        <f>IFERROR(VLOOKUP(B194,'Support - LRS'!B:X,23,FALSE),0)</f>
        <v>144.85</v>
      </c>
    </row>
    <row r="195" spans="1:5">
      <c r="A195" t="s">
        <v>1733</v>
      </c>
      <c r="B195" t="s">
        <v>398</v>
      </c>
      <c r="C195" t="s">
        <v>1734</v>
      </c>
      <c r="D195" s="8">
        <f>VLOOKUP(B195,'Support - MVH'!B:S,18,FALSE)</f>
        <v>2912.45</v>
      </c>
      <c r="E195" s="8">
        <f>IFERROR(VLOOKUP(B195,'Support - LRS'!B:X,23,FALSE),0)</f>
        <v>691.40000000000009</v>
      </c>
    </row>
    <row r="196" spans="1:5">
      <c r="A196" t="s">
        <v>1735</v>
      </c>
      <c r="B196" t="s">
        <v>400</v>
      </c>
      <c r="C196" t="s">
        <v>1736</v>
      </c>
      <c r="D196" s="8">
        <f>VLOOKUP(B196,'Support - MVH'!B:S,18,FALSE)</f>
        <v>428061.42</v>
      </c>
      <c r="E196" s="8">
        <f>IFERROR(VLOOKUP(B196,'Support - LRS'!B:X,23,FALSE),0)</f>
        <v>59266.85</v>
      </c>
    </row>
    <row r="197" spans="1:5">
      <c r="A197" t="s">
        <v>1737</v>
      </c>
      <c r="B197" t="s">
        <v>402</v>
      </c>
      <c r="C197" t="s">
        <v>1738</v>
      </c>
      <c r="D197" s="8">
        <f>VLOOKUP(B197,'Support - MVH'!B:S,18,FALSE)</f>
        <v>208569.83</v>
      </c>
      <c r="E197" s="8">
        <f>IFERROR(VLOOKUP(B197,'Support - LRS'!B:X,23,FALSE),0)</f>
        <v>141997.97</v>
      </c>
    </row>
    <row r="198" spans="1:5">
      <c r="A198" t="s">
        <v>1739</v>
      </c>
      <c r="B198" t="s">
        <v>404</v>
      </c>
      <c r="C198" t="s">
        <v>1740</v>
      </c>
      <c r="D198" s="8">
        <f>VLOOKUP(B198,'Support - MVH'!B:S,18,FALSE)</f>
        <v>145526.57</v>
      </c>
      <c r="E198" s="8">
        <f>IFERROR(VLOOKUP(B198,'Support - LRS'!B:X,23,FALSE),0)</f>
        <v>95554.66</v>
      </c>
    </row>
    <row r="199" spans="1:5">
      <c r="A199" t="s">
        <v>1741</v>
      </c>
      <c r="B199" t="s">
        <v>406</v>
      </c>
      <c r="C199" t="s">
        <v>1742</v>
      </c>
      <c r="D199" s="8">
        <f>VLOOKUP(B199,'Support - MVH'!B:S,18,FALSE)</f>
        <v>3167.53</v>
      </c>
      <c r="E199" s="8">
        <f>IFERROR(VLOOKUP(B199,'Support - LRS'!B:X,23,FALSE),0)</f>
        <v>2308.16</v>
      </c>
    </row>
    <row r="200" spans="1:5">
      <c r="A200" t="s">
        <v>1743</v>
      </c>
      <c r="B200" t="s">
        <v>408</v>
      </c>
      <c r="C200" t="s">
        <v>1744</v>
      </c>
      <c r="D200" s="8">
        <f>VLOOKUP(B200,'Support - MVH'!B:S,18,FALSE)</f>
        <v>1488.63</v>
      </c>
      <c r="E200" s="8">
        <f>IFERROR(VLOOKUP(B200,'Support - LRS'!B:X,23,FALSE),0)</f>
        <v>1201.3200000000002</v>
      </c>
    </row>
    <row r="201" spans="1:5">
      <c r="A201" t="s">
        <v>1745</v>
      </c>
      <c r="B201" t="s">
        <v>410</v>
      </c>
      <c r="C201" t="s">
        <v>1746</v>
      </c>
      <c r="D201" s="8">
        <f>VLOOKUP(B201,'Support - MVH'!B:S,18,FALSE)</f>
        <v>11083.22</v>
      </c>
      <c r="E201" s="8">
        <f>IFERROR(VLOOKUP(B201,'Support - LRS'!B:X,23,FALSE),0)</f>
        <v>7526.07</v>
      </c>
    </row>
    <row r="202" spans="1:5">
      <c r="A202" t="s">
        <v>1747</v>
      </c>
      <c r="B202" t="s">
        <v>412</v>
      </c>
      <c r="C202" t="s">
        <v>1748</v>
      </c>
      <c r="D202" s="8">
        <f>VLOOKUP(B202,'Support - MVH'!B:S,18,FALSE)</f>
        <v>206939.02</v>
      </c>
      <c r="E202" s="8">
        <f>IFERROR(VLOOKUP(B202,'Support - LRS'!B:X,23,FALSE),0)</f>
        <v>130522.76999999999</v>
      </c>
    </row>
    <row r="203" spans="1:5">
      <c r="A203" t="s">
        <v>1749</v>
      </c>
      <c r="B203" t="s">
        <v>414</v>
      </c>
      <c r="C203" t="s">
        <v>1750</v>
      </c>
      <c r="D203" s="8">
        <f>VLOOKUP(B203,'Support - MVH'!B:S,18,FALSE)</f>
        <v>10905.5</v>
      </c>
      <c r="E203" s="8">
        <f>IFERROR(VLOOKUP(B203,'Support - LRS'!B:X,23,FALSE),0)</f>
        <v>16410.3</v>
      </c>
    </row>
    <row r="204" spans="1:5">
      <c r="A204" t="s">
        <v>1751</v>
      </c>
      <c r="B204" t="s">
        <v>416</v>
      </c>
      <c r="C204" t="s">
        <v>1752</v>
      </c>
      <c r="D204" s="8">
        <f>VLOOKUP(B204,'Support - MVH'!B:S,18,FALSE)</f>
        <v>97033.05</v>
      </c>
      <c r="E204" s="8">
        <f>IFERROR(VLOOKUP(B204,'Support - LRS'!B:X,23,FALSE),0)</f>
        <v>71339.789999999994</v>
      </c>
    </row>
    <row r="205" spans="1:5">
      <c r="A205" t="s">
        <v>1753</v>
      </c>
      <c r="B205" t="s">
        <v>418</v>
      </c>
      <c r="C205" t="s">
        <v>1754</v>
      </c>
      <c r="D205" s="8">
        <f>VLOOKUP(B205,'Support - MVH'!B:S,18,FALSE)</f>
        <v>225094.24</v>
      </c>
      <c r="E205" s="8">
        <f>IFERROR(VLOOKUP(B205,'Support - LRS'!B:X,23,FALSE),0)</f>
        <v>60849.9</v>
      </c>
    </row>
    <row r="206" spans="1:5">
      <c r="A206" t="s">
        <v>1755</v>
      </c>
      <c r="B206" t="s">
        <v>420</v>
      </c>
      <c r="C206" t="s">
        <v>1756</v>
      </c>
      <c r="D206" s="8">
        <f>VLOOKUP(B206,'Support - MVH'!B:S,18,FALSE)</f>
        <v>49108.21</v>
      </c>
      <c r="E206" s="8">
        <f>IFERROR(VLOOKUP(B206,'Support - LRS'!B:X,23,FALSE),0)</f>
        <v>26277.35</v>
      </c>
    </row>
    <row r="207" spans="1:5">
      <c r="A207" t="s">
        <v>1757</v>
      </c>
      <c r="B207" t="s">
        <v>422</v>
      </c>
      <c r="C207" t="s">
        <v>1758</v>
      </c>
      <c r="D207" s="8">
        <f>VLOOKUP(B207,'Support - MVH'!B:S,18,FALSE)</f>
        <v>10002.290000000001</v>
      </c>
      <c r="E207" s="8">
        <f>IFERROR(VLOOKUP(B207,'Support - LRS'!B:X,23,FALSE),0)</f>
        <v>5926.75</v>
      </c>
    </row>
    <row r="208" spans="1:5">
      <c r="A208" t="s">
        <v>1759</v>
      </c>
      <c r="B208" t="s">
        <v>424</v>
      </c>
      <c r="C208" t="s">
        <v>1760</v>
      </c>
      <c r="D208" s="8">
        <f>VLOOKUP(B208,'Support - MVH'!B:S,18,FALSE)</f>
        <v>5737.1</v>
      </c>
      <c r="E208" s="8">
        <f>IFERROR(VLOOKUP(B208,'Support - LRS'!B:X,23,FALSE),0)</f>
        <v>3378.9</v>
      </c>
    </row>
    <row r="209" spans="1:5">
      <c r="A209" t="s">
        <v>1761</v>
      </c>
      <c r="B209" t="s">
        <v>426</v>
      </c>
      <c r="C209" t="s">
        <v>1762</v>
      </c>
      <c r="D209" s="8">
        <f>VLOOKUP(B209,'Support - MVH'!B:S,18,FALSE)</f>
        <v>1712.35</v>
      </c>
      <c r="E209" s="8">
        <f>IFERROR(VLOOKUP(B209,'Support - LRS'!B:X,23,FALSE),0)</f>
        <v>1061.24</v>
      </c>
    </row>
    <row r="210" spans="1:5">
      <c r="A210" t="s">
        <v>1763</v>
      </c>
      <c r="B210" t="s">
        <v>428</v>
      </c>
      <c r="C210" t="s">
        <v>1764</v>
      </c>
      <c r="D210" s="8">
        <f>VLOOKUP(B210,'Support - MVH'!B:S,18,FALSE)</f>
        <v>439.06</v>
      </c>
      <c r="E210" s="8">
        <f>IFERROR(VLOOKUP(B210,'Support - LRS'!B:X,23,FALSE),0)</f>
        <v>284.20999999999998</v>
      </c>
    </row>
    <row r="211" spans="1:5">
      <c r="A211" t="s">
        <v>1765</v>
      </c>
      <c r="B211" t="s">
        <v>430</v>
      </c>
      <c r="C211" t="s">
        <v>1766</v>
      </c>
      <c r="D211" s="8">
        <f>VLOOKUP(B211,'Support - MVH'!B:S,18,FALSE)</f>
        <v>865.58</v>
      </c>
      <c r="E211" s="8">
        <f>IFERROR(VLOOKUP(B211,'Support - LRS'!B:X,23,FALSE),0)</f>
        <v>479.45</v>
      </c>
    </row>
    <row r="212" spans="1:5">
      <c r="A212" t="s">
        <v>1767</v>
      </c>
      <c r="B212" t="s">
        <v>432</v>
      </c>
      <c r="C212" t="s">
        <v>1768</v>
      </c>
      <c r="D212" s="8">
        <f>VLOOKUP(B212,'Support - MVH'!B:S,18,FALSE)</f>
        <v>17777.89</v>
      </c>
      <c r="E212" s="8">
        <f>IFERROR(VLOOKUP(B212,'Support - LRS'!B:X,23,FALSE),0)</f>
        <v>10797.86</v>
      </c>
    </row>
    <row r="213" spans="1:5">
      <c r="A213" t="s">
        <v>1769</v>
      </c>
      <c r="B213" t="s">
        <v>434</v>
      </c>
      <c r="C213" t="s">
        <v>1770</v>
      </c>
      <c r="D213" s="8">
        <f>VLOOKUP(B213,'Support - MVH'!B:S,18,FALSE)</f>
        <v>229850.22</v>
      </c>
      <c r="E213" s="8">
        <f>IFERROR(VLOOKUP(B213,'Support - LRS'!B:X,23,FALSE),0)</f>
        <v>45658.39</v>
      </c>
    </row>
    <row r="214" spans="1:5">
      <c r="A214" t="s">
        <v>1771</v>
      </c>
      <c r="B214" t="s">
        <v>436</v>
      </c>
      <c r="C214" t="s">
        <v>1772</v>
      </c>
      <c r="D214" s="8">
        <f>VLOOKUP(B214,'Support - MVH'!B:S,18,FALSE)</f>
        <v>6592.23</v>
      </c>
      <c r="E214" s="8">
        <f>IFERROR(VLOOKUP(B214,'Support - LRS'!B:X,23,FALSE),0)</f>
        <v>1624.7800000000002</v>
      </c>
    </row>
    <row r="215" spans="1:5">
      <c r="A215" t="s">
        <v>1773</v>
      </c>
      <c r="B215" t="s">
        <v>438</v>
      </c>
      <c r="C215" t="s">
        <v>1774</v>
      </c>
      <c r="D215" s="8">
        <f>VLOOKUP(B215,'Support - MVH'!B:S,18,FALSE)</f>
        <v>280.16000000000003</v>
      </c>
      <c r="E215" s="8">
        <f>IFERROR(VLOOKUP(B215,'Support - LRS'!B:X,23,FALSE),0)</f>
        <v>121.43</v>
      </c>
    </row>
    <row r="216" spans="1:5">
      <c r="A216" t="s">
        <v>1775</v>
      </c>
      <c r="B216" t="s">
        <v>440</v>
      </c>
      <c r="C216" t="s">
        <v>1776</v>
      </c>
      <c r="D216" s="8">
        <f>VLOOKUP(B216,'Support - MVH'!B:S,18,FALSE)</f>
        <v>416.06</v>
      </c>
      <c r="E216" s="8">
        <f>IFERROR(VLOOKUP(B216,'Support - LRS'!B:X,23,FALSE),0)</f>
        <v>166.68</v>
      </c>
    </row>
    <row r="217" spans="1:5">
      <c r="A217" t="s">
        <v>1777</v>
      </c>
      <c r="B217" t="s">
        <v>442</v>
      </c>
      <c r="C217" t="s">
        <v>1778</v>
      </c>
      <c r="D217" s="8">
        <f>VLOOKUP(B217,'Support - MVH'!B:S,18,FALSE)</f>
        <v>152.63</v>
      </c>
      <c r="E217" s="8">
        <f>IFERROR(VLOOKUP(B217,'Support - LRS'!B:X,23,FALSE),0)</f>
        <v>57.65</v>
      </c>
    </row>
    <row r="218" spans="1:5">
      <c r="A218" t="s">
        <v>1779</v>
      </c>
      <c r="B218" t="s">
        <v>444</v>
      </c>
      <c r="C218" t="s">
        <v>1780</v>
      </c>
      <c r="D218" s="8">
        <f>VLOOKUP(B218,'Support - MVH'!B:S,18,FALSE)</f>
        <v>1954.88</v>
      </c>
      <c r="E218" s="8">
        <f>IFERROR(VLOOKUP(B218,'Support - LRS'!B:X,23,FALSE),0)</f>
        <v>497.7</v>
      </c>
    </row>
    <row r="219" spans="1:5">
      <c r="A219" t="s">
        <v>1781</v>
      </c>
      <c r="B219" t="s">
        <v>446</v>
      </c>
      <c r="C219" t="s">
        <v>1782</v>
      </c>
      <c r="D219" s="8">
        <f>VLOOKUP(B219,'Support - MVH'!B:S,18,FALSE)</f>
        <v>96.18</v>
      </c>
      <c r="E219" s="8">
        <f>IFERROR(VLOOKUP(B219,'Support - LRS'!B:X,23,FALSE),0)</f>
        <v>97.38</v>
      </c>
    </row>
    <row r="220" spans="1:5">
      <c r="A220" t="s">
        <v>1783</v>
      </c>
      <c r="B220" t="s">
        <v>448</v>
      </c>
      <c r="C220" t="s">
        <v>1784</v>
      </c>
      <c r="D220" s="8">
        <f>VLOOKUP(B220,'Support - MVH'!B:S,18,FALSE)</f>
        <v>25.09</v>
      </c>
      <c r="E220" s="8">
        <f>IFERROR(VLOOKUP(B220,'Support - LRS'!B:X,23,FALSE),0)</f>
        <v>58.529999999999994</v>
      </c>
    </row>
    <row r="221" spans="1:5">
      <c r="A221" t="s">
        <v>1785</v>
      </c>
      <c r="B221" t="s">
        <v>450</v>
      </c>
      <c r="C221" t="s">
        <v>1786</v>
      </c>
      <c r="D221" s="8">
        <f>VLOOKUP(B221,'Support - MVH'!B:S,18,FALSE)</f>
        <v>188.17</v>
      </c>
      <c r="E221" s="8">
        <f>IFERROR(VLOOKUP(B221,'Support - LRS'!B:X,23,FALSE),0)</f>
        <v>77.929999999999993</v>
      </c>
    </row>
    <row r="222" spans="1:5">
      <c r="A222" t="s">
        <v>1787</v>
      </c>
      <c r="B222" t="s">
        <v>452</v>
      </c>
      <c r="C222" t="s">
        <v>1788</v>
      </c>
      <c r="D222" s="8">
        <f>VLOOKUP(B222,'Support - MVH'!B:S,18,FALSE)</f>
        <v>1877.52</v>
      </c>
      <c r="E222" s="8">
        <f>IFERROR(VLOOKUP(B222,'Support - LRS'!B:X,23,FALSE),0)</f>
        <v>473.74</v>
      </c>
    </row>
    <row r="223" spans="1:5">
      <c r="A223" t="s">
        <v>1789</v>
      </c>
      <c r="B223" t="s">
        <v>454</v>
      </c>
      <c r="C223" t="s">
        <v>1790</v>
      </c>
      <c r="D223" s="8">
        <f>VLOOKUP(B223,'Support - MVH'!B:S,18,FALSE)</f>
        <v>327100.33</v>
      </c>
      <c r="E223" s="8">
        <f>IFERROR(VLOOKUP(B223,'Support - LRS'!B:X,23,FALSE),0)</f>
        <v>106409.52</v>
      </c>
    </row>
    <row r="224" spans="1:5">
      <c r="A224" t="s">
        <v>1791</v>
      </c>
      <c r="B224" t="s">
        <v>456</v>
      </c>
      <c r="C224" t="s">
        <v>1792</v>
      </c>
      <c r="D224" s="8">
        <f>VLOOKUP(B224,'Support - MVH'!B:S,18,FALSE)</f>
        <v>60576.14</v>
      </c>
      <c r="E224" s="8">
        <f>IFERROR(VLOOKUP(B224,'Support - LRS'!B:X,23,FALSE),0)</f>
        <v>32538.36</v>
      </c>
    </row>
    <row r="225" spans="1:5">
      <c r="A225" t="s">
        <v>1793</v>
      </c>
      <c r="B225" t="s">
        <v>458</v>
      </c>
      <c r="C225" t="s">
        <v>1794</v>
      </c>
      <c r="D225" s="8">
        <f>VLOOKUP(B225,'Support - MVH'!B:S,18,FALSE)</f>
        <v>72393.22</v>
      </c>
      <c r="E225" s="8">
        <f>IFERROR(VLOOKUP(B225,'Support - LRS'!B:X,23,FALSE),0)</f>
        <v>40180.639999999999</v>
      </c>
    </row>
    <row r="226" spans="1:5">
      <c r="A226" t="s">
        <v>1795</v>
      </c>
      <c r="B226" t="s">
        <v>460</v>
      </c>
      <c r="C226" t="s">
        <v>1796</v>
      </c>
      <c r="D226" s="8">
        <f>VLOOKUP(B226,'Support - MVH'!B:S,18,FALSE)</f>
        <v>853.04</v>
      </c>
      <c r="E226" s="8">
        <f>IFERROR(VLOOKUP(B226,'Support - LRS'!B:X,23,FALSE),0)</f>
        <v>567.61</v>
      </c>
    </row>
    <row r="227" spans="1:5">
      <c r="A227" t="s">
        <v>1797</v>
      </c>
      <c r="B227" t="s">
        <v>462</v>
      </c>
      <c r="C227" t="s">
        <v>1798</v>
      </c>
      <c r="D227" s="8">
        <f>VLOOKUP(B227,'Support - MVH'!B:S,18,FALSE)</f>
        <v>1898.43</v>
      </c>
      <c r="E227" s="8">
        <f>IFERROR(VLOOKUP(B227,'Support - LRS'!B:X,23,FALSE),0)</f>
        <v>1084.52</v>
      </c>
    </row>
    <row r="228" spans="1:5">
      <c r="A228" t="s">
        <v>1799</v>
      </c>
      <c r="B228" t="s">
        <v>464</v>
      </c>
      <c r="C228" t="s">
        <v>1800</v>
      </c>
      <c r="D228" s="8">
        <f>VLOOKUP(B228,'Support - MVH'!B:S,18,FALSE)</f>
        <v>1160.3800000000001</v>
      </c>
      <c r="E228" s="8">
        <f>IFERROR(VLOOKUP(B228,'Support - LRS'!B:X,23,FALSE),0)</f>
        <v>732.3</v>
      </c>
    </row>
    <row r="229" spans="1:5">
      <c r="A229" t="s">
        <v>1801</v>
      </c>
      <c r="B229" t="s">
        <v>466</v>
      </c>
      <c r="C229" t="s">
        <v>1802</v>
      </c>
      <c r="D229" s="8">
        <f>VLOOKUP(B229,'Support - MVH'!B:S,18,FALSE)</f>
        <v>22076.53</v>
      </c>
      <c r="E229" s="8">
        <f>IFERROR(VLOOKUP(B229,'Support - LRS'!B:X,23,FALSE),0)</f>
        <v>12159.099999999999</v>
      </c>
    </row>
    <row r="230" spans="1:5">
      <c r="A230" t="s">
        <v>1803</v>
      </c>
      <c r="B230" t="s">
        <v>468</v>
      </c>
      <c r="C230" t="s">
        <v>1804</v>
      </c>
      <c r="D230" s="8">
        <f>VLOOKUP(B230,'Support - MVH'!B:S,18,FALSE)</f>
        <v>1068.3900000000001</v>
      </c>
      <c r="E230" s="8">
        <f>IFERROR(VLOOKUP(B230,'Support - LRS'!B:X,23,FALSE),0)</f>
        <v>578.75</v>
      </c>
    </row>
    <row r="231" spans="1:5">
      <c r="A231" t="s">
        <v>1805</v>
      </c>
      <c r="B231" t="s">
        <v>470</v>
      </c>
      <c r="C231" t="s">
        <v>1806</v>
      </c>
      <c r="D231" s="8">
        <f>VLOOKUP(B231,'Support - MVH'!B:S,18,FALSE)</f>
        <v>970.12</v>
      </c>
      <c r="E231" s="8">
        <f>IFERROR(VLOOKUP(B231,'Support - LRS'!B:X,23,FALSE),0)</f>
        <v>627.94000000000005</v>
      </c>
    </row>
    <row r="232" spans="1:5">
      <c r="A232" t="s">
        <v>1807</v>
      </c>
      <c r="B232" t="s">
        <v>472</v>
      </c>
      <c r="C232" t="s">
        <v>1808</v>
      </c>
      <c r="D232" s="8">
        <f>VLOOKUP(B232,'Support - MVH'!B:S,18,FALSE)</f>
        <v>7698.25</v>
      </c>
      <c r="E232" s="8">
        <f>IFERROR(VLOOKUP(B232,'Support - LRS'!B:X,23,FALSE),0)</f>
        <v>4704.08</v>
      </c>
    </row>
    <row r="233" spans="1:5">
      <c r="A233" t="s">
        <v>1809</v>
      </c>
      <c r="B233" t="s">
        <v>474</v>
      </c>
      <c r="C233" t="s">
        <v>1810</v>
      </c>
      <c r="D233" s="8">
        <f>VLOOKUP(B233,'Support - MVH'!B:S,18,FALSE)</f>
        <v>562.41999999999996</v>
      </c>
      <c r="E233" s="8">
        <f>IFERROR(VLOOKUP(B233,'Support - LRS'!B:X,23,FALSE),0)</f>
        <v>396.99</v>
      </c>
    </row>
    <row r="234" spans="1:5">
      <c r="A234" t="s">
        <v>1811</v>
      </c>
      <c r="B234" t="s">
        <v>476</v>
      </c>
      <c r="C234" t="s">
        <v>1812</v>
      </c>
      <c r="D234" s="8">
        <f>VLOOKUP(B234,'Support - MVH'!B:S,18,FALSE)</f>
        <v>44897.39</v>
      </c>
      <c r="E234" s="8">
        <f>IFERROR(VLOOKUP(B234,'Support - LRS'!B:X,23,FALSE),0)</f>
        <v>26088.04</v>
      </c>
    </row>
    <row r="235" spans="1:5">
      <c r="A235" t="s">
        <v>1813</v>
      </c>
      <c r="B235" t="s">
        <v>478</v>
      </c>
      <c r="C235" t="s">
        <v>1814</v>
      </c>
      <c r="D235" s="8">
        <f>VLOOKUP(B235,'Support - MVH'!B:S,18,FALSE)</f>
        <v>215250.13</v>
      </c>
      <c r="E235" s="8">
        <f>IFERROR(VLOOKUP(B235,'Support - LRS'!B:X,23,FALSE),0)</f>
        <v>41386.31</v>
      </c>
    </row>
    <row r="236" spans="1:5">
      <c r="A236" t="s">
        <v>1815</v>
      </c>
      <c r="B236" t="s">
        <v>480</v>
      </c>
      <c r="C236" t="s">
        <v>1816</v>
      </c>
      <c r="D236" s="8">
        <f>VLOOKUP(B236,'Support - MVH'!B:S,18,FALSE)</f>
        <v>36371.19</v>
      </c>
      <c r="E236" s="8">
        <f>IFERROR(VLOOKUP(B236,'Support - LRS'!B:X,23,FALSE),0)</f>
        <v>8291.27</v>
      </c>
    </row>
    <row r="237" spans="1:5">
      <c r="A237" t="s">
        <v>1817</v>
      </c>
      <c r="B237" t="s">
        <v>482</v>
      </c>
      <c r="C237" t="s">
        <v>1818</v>
      </c>
      <c r="D237" s="8">
        <f>VLOOKUP(B237,'Support - MVH'!B:S,18,FALSE)</f>
        <v>204.9</v>
      </c>
      <c r="E237" s="8">
        <f>IFERROR(VLOOKUP(B237,'Support - LRS'!B:X,23,FALSE),0)</f>
        <v>84.94</v>
      </c>
    </row>
    <row r="238" spans="1:5">
      <c r="A238" t="s">
        <v>1819</v>
      </c>
      <c r="B238" t="s">
        <v>484</v>
      </c>
      <c r="C238" t="s">
        <v>1820</v>
      </c>
      <c r="D238" s="8">
        <f>VLOOKUP(B238,'Support - MVH'!B:S,18,FALSE)</f>
        <v>340.8</v>
      </c>
      <c r="E238" s="8">
        <f>IFERROR(VLOOKUP(B238,'Support - LRS'!B:X,23,FALSE),0)</f>
        <v>94.27</v>
      </c>
    </row>
    <row r="239" spans="1:5">
      <c r="A239" t="s">
        <v>1821</v>
      </c>
      <c r="B239" t="s">
        <v>486</v>
      </c>
      <c r="C239" t="s">
        <v>1822</v>
      </c>
      <c r="D239" s="8">
        <f>VLOOKUP(B239,'Support - MVH'!B:S,18,FALSE)</f>
        <v>357.52</v>
      </c>
      <c r="E239" s="8">
        <f>IFERROR(VLOOKUP(B239,'Support - LRS'!B:X,23,FALSE),0)</f>
        <v>118.35</v>
      </c>
    </row>
    <row r="240" spans="1:5">
      <c r="A240" t="s">
        <v>1823</v>
      </c>
      <c r="B240" t="s">
        <v>488</v>
      </c>
      <c r="C240" t="s">
        <v>1824</v>
      </c>
      <c r="D240" s="8">
        <f>VLOOKUP(B240,'Support - MVH'!B:S,18,FALSE)</f>
        <v>257.17</v>
      </c>
      <c r="E240" s="8">
        <f>IFERROR(VLOOKUP(B240,'Support - LRS'!B:X,23,FALSE),0)</f>
        <v>90.49</v>
      </c>
    </row>
    <row r="241" spans="1:5">
      <c r="A241" t="s">
        <v>1825</v>
      </c>
      <c r="B241" t="s">
        <v>490</v>
      </c>
      <c r="C241" t="s">
        <v>1826</v>
      </c>
      <c r="D241" s="8">
        <f>VLOOKUP(B241,'Support - MVH'!B:S,18,FALSE)</f>
        <v>942.94</v>
      </c>
      <c r="E241" s="8">
        <f>IFERROR(VLOOKUP(B241,'Support - LRS'!B:X,23,FALSE),0)</f>
        <v>259.51</v>
      </c>
    </row>
    <row r="242" spans="1:5">
      <c r="A242" t="s">
        <v>1827</v>
      </c>
      <c r="B242" t="s">
        <v>492</v>
      </c>
      <c r="C242" t="s">
        <v>1828</v>
      </c>
      <c r="D242" s="8">
        <f>VLOOKUP(B242,'Support - MVH'!B:S,18,FALSE)</f>
        <v>4474.2700000000004</v>
      </c>
      <c r="E242" s="8">
        <f>IFERROR(VLOOKUP(B242,'Support - LRS'!B:X,23,FALSE),0)</f>
        <v>1036.06</v>
      </c>
    </row>
    <row r="243" spans="1:5">
      <c r="A243" t="s">
        <v>1829</v>
      </c>
      <c r="B243" t="s">
        <v>494</v>
      </c>
      <c r="C243" t="s">
        <v>1830</v>
      </c>
      <c r="D243" s="8">
        <f>VLOOKUP(B243,'Support - MVH'!B:S,18,FALSE)</f>
        <v>704.59</v>
      </c>
      <c r="E243" s="8">
        <f>IFERROR(VLOOKUP(B243,'Support - LRS'!B:X,23,FALSE),0)</f>
        <v>218.85</v>
      </c>
    </row>
    <row r="244" spans="1:5">
      <c r="A244" t="s">
        <v>1831</v>
      </c>
      <c r="B244" t="s">
        <v>496</v>
      </c>
      <c r="C244" t="s">
        <v>1832</v>
      </c>
      <c r="D244" s="8">
        <f>VLOOKUP(B244,'Support - MVH'!B:S,18,FALSE)</f>
        <v>4710.5200000000004</v>
      </c>
      <c r="E244" s="8">
        <f>IFERROR(VLOOKUP(B244,'Support - LRS'!B:X,23,FALSE),0)</f>
        <v>1094.1399999999999</v>
      </c>
    </row>
    <row r="245" spans="1:5">
      <c r="A245" t="s">
        <v>1833</v>
      </c>
      <c r="B245" t="s">
        <v>498</v>
      </c>
      <c r="C245" t="s">
        <v>1834</v>
      </c>
      <c r="D245" s="8">
        <f>VLOOKUP(B245,'Support - MVH'!B:S,18,FALSE)</f>
        <v>700.41</v>
      </c>
      <c r="E245" s="8">
        <f>IFERROR(VLOOKUP(B245,'Support - LRS'!B:X,23,FALSE),0)</f>
        <v>192.87</v>
      </c>
    </row>
    <row r="246" spans="1:5">
      <c r="A246" t="s">
        <v>1835</v>
      </c>
      <c r="B246" t="s">
        <v>500</v>
      </c>
      <c r="C246" t="s">
        <v>1836</v>
      </c>
      <c r="D246" s="8">
        <f>VLOOKUP(B246,'Support - MVH'!B:S,18,FALSE)</f>
        <v>715.05</v>
      </c>
      <c r="E246" s="8">
        <f>IFERROR(VLOOKUP(B246,'Support - LRS'!B:X,23,FALSE),0)</f>
        <v>202.78</v>
      </c>
    </row>
    <row r="247" spans="1:5">
      <c r="A247" t="s">
        <v>1837</v>
      </c>
      <c r="B247" t="s">
        <v>502</v>
      </c>
      <c r="C247" t="s">
        <v>1838</v>
      </c>
      <c r="D247" s="8">
        <f>VLOOKUP(B247,'Support - MVH'!B:S,18,FALSE)</f>
        <v>2002.97</v>
      </c>
      <c r="E247" s="8">
        <f>IFERROR(VLOOKUP(B247,'Support - LRS'!B:X,23,FALSE),0)</f>
        <v>592.76</v>
      </c>
    </row>
    <row r="248" spans="1:5">
      <c r="A248" t="s">
        <v>1839</v>
      </c>
      <c r="B248" t="s">
        <v>504</v>
      </c>
      <c r="C248" t="s">
        <v>1840</v>
      </c>
      <c r="D248" s="8">
        <f>VLOOKUP(B248,'Support - MVH'!B:S,18,FALSE)</f>
        <v>273.89</v>
      </c>
      <c r="E248" s="8">
        <f>IFERROR(VLOOKUP(B248,'Support - LRS'!B:X,23,FALSE),0)</f>
        <v>120.6</v>
      </c>
    </row>
    <row r="249" spans="1:5">
      <c r="A249" t="s">
        <v>1841</v>
      </c>
      <c r="B249" t="s">
        <v>506</v>
      </c>
      <c r="C249" t="s">
        <v>1842</v>
      </c>
      <c r="D249" s="8">
        <f>VLOOKUP(B249,'Support - MVH'!B:S,18,FALSE)</f>
        <v>541.51</v>
      </c>
      <c r="E249" s="8">
        <f>IFERROR(VLOOKUP(B249,'Support - LRS'!B:X,23,FALSE),0)</f>
        <v>141.14999999999998</v>
      </c>
    </row>
    <row r="250" spans="1:5">
      <c r="A250" t="s">
        <v>1843</v>
      </c>
      <c r="B250" t="s">
        <v>508</v>
      </c>
      <c r="C250" t="s">
        <v>1844</v>
      </c>
      <c r="D250" s="8">
        <f>VLOOKUP(B250,'Support - MVH'!B:S,18,FALSE)</f>
        <v>692.05</v>
      </c>
      <c r="E250" s="8">
        <f>IFERROR(VLOOKUP(B250,'Support - LRS'!B:X,23,FALSE),0)</f>
        <v>186.87</v>
      </c>
    </row>
    <row r="251" spans="1:5">
      <c r="A251" t="s">
        <v>1845</v>
      </c>
      <c r="B251" t="s">
        <v>510</v>
      </c>
      <c r="C251" t="s">
        <v>1846</v>
      </c>
      <c r="D251" s="8">
        <f>VLOOKUP(B251,'Support - MVH'!B:S,18,FALSE)</f>
        <v>204940.04</v>
      </c>
      <c r="E251" s="8">
        <f>IFERROR(VLOOKUP(B251,'Support - LRS'!B:X,23,FALSE),0)</f>
        <v>38411.43</v>
      </c>
    </row>
    <row r="252" spans="1:5">
      <c r="A252" t="s">
        <v>1847</v>
      </c>
      <c r="B252" t="s">
        <v>512</v>
      </c>
      <c r="C252" t="s">
        <v>1848</v>
      </c>
      <c r="D252" s="8">
        <f>VLOOKUP(B252,'Support - MVH'!B:S,18,FALSE)</f>
        <v>124618.78</v>
      </c>
      <c r="E252" s="8">
        <f>IFERROR(VLOOKUP(B252,'Support - LRS'!B:X,23,FALSE),0)</f>
        <v>54502.020000000004</v>
      </c>
    </row>
    <row r="253" spans="1:5">
      <c r="A253" t="s">
        <v>1849</v>
      </c>
      <c r="B253" t="s">
        <v>514</v>
      </c>
      <c r="C253" t="s">
        <v>1850</v>
      </c>
      <c r="D253" s="8">
        <f>VLOOKUP(B253,'Support - MVH'!B:S,18,FALSE)</f>
        <v>4955.1499999999996</v>
      </c>
      <c r="E253" s="8">
        <f>IFERROR(VLOOKUP(B253,'Support - LRS'!B:X,23,FALSE),0)</f>
        <v>2163.87</v>
      </c>
    </row>
    <row r="254" spans="1:5">
      <c r="A254" t="s">
        <v>1851</v>
      </c>
      <c r="B254" t="s">
        <v>516</v>
      </c>
      <c r="C254" t="s">
        <v>1852</v>
      </c>
      <c r="D254" s="8">
        <f>VLOOKUP(B254,'Support - MVH'!B:S,18,FALSE)</f>
        <v>2757.74</v>
      </c>
      <c r="E254" s="8">
        <f>IFERROR(VLOOKUP(B254,'Support - LRS'!B:X,23,FALSE),0)</f>
        <v>1237.6399999999999</v>
      </c>
    </row>
    <row r="255" spans="1:5">
      <c r="A255" t="s">
        <v>1853</v>
      </c>
      <c r="B255" t="s">
        <v>518</v>
      </c>
      <c r="C255" t="s">
        <v>1854</v>
      </c>
      <c r="D255" s="8">
        <f>VLOOKUP(B255,'Support - MVH'!B:S,18,FALSE)</f>
        <v>181959.94</v>
      </c>
      <c r="E255" s="8">
        <f>IFERROR(VLOOKUP(B255,'Support - LRS'!B:X,23,FALSE),0)</f>
        <v>31681.41</v>
      </c>
    </row>
    <row r="256" spans="1:5">
      <c r="A256" t="s">
        <v>1855</v>
      </c>
      <c r="B256" t="s">
        <v>520</v>
      </c>
      <c r="C256" t="s">
        <v>1856</v>
      </c>
      <c r="D256" s="8">
        <f>VLOOKUP(B256,'Support - MVH'!B:S,18,FALSE)</f>
        <v>35589.24</v>
      </c>
      <c r="E256" s="8">
        <f>IFERROR(VLOOKUP(B256,'Support - LRS'!B:X,23,FALSE),0)</f>
        <v>8058.81</v>
      </c>
    </row>
    <row r="257" spans="1:5">
      <c r="A257" t="s">
        <v>1857</v>
      </c>
      <c r="B257" t="s">
        <v>522</v>
      </c>
      <c r="C257" t="s">
        <v>1858</v>
      </c>
      <c r="D257" s="8">
        <f>VLOOKUP(B257,'Support - MVH'!B:S,18,FALSE)</f>
        <v>2191.14</v>
      </c>
      <c r="E257" s="8">
        <f>IFERROR(VLOOKUP(B257,'Support - LRS'!B:X,23,FALSE),0)</f>
        <v>611.02</v>
      </c>
    </row>
    <row r="258" spans="1:5">
      <c r="A258" t="s">
        <v>1859</v>
      </c>
      <c r="B258" t="s">
        <v>524</v>
      </c>
      <c r="C258" t="s">
        <v>1860</v>
      </c>
      <c r="D258" s="8">
        <f>VLOOKUP(B258,'Support - MVH'!B:S,18,FALSE)</f>
        <v>2239.2199999999998</v>
      </c>
      <c r="E258" s="8">
        <f>IFERROR(VLOOKUP(B258,'Support - LRS'!B:X,23,FALSE),0)</f>
        <v>641.39</v>
      </c>
    </row>
    <row r="259" spans="1:5">
      <c r="A259" t="s">
        <v>1861</v>
      </c>
      <c r="B259" t="s">
        <v>526</v>
      </c>
      <c r="C259" t="s">
        <v>1862</v>
      </c>
      <c r="D259" s="8">
        <f>VLOOKUP(B259,'Support - MVH'!B:S,18,FALSE)</f>
        <v>232.08</v>
      </c>
      <c r="E259" s="8">
        <f>IFERROR(VLOOKUP(B259,'Support - LRS'!B:X,23,FALSE),0)</f>
        <v>98.63</v>
      </c>
    </row>
    <row r="260" spans="1:5">
      <c r="A260" t="s">
        <v>1863</v>
      </c>
      <c r="B260" t="s">
        <v>528</v>
      </c>
      <c r="C260" t="s">
        <v>1864</v>
      </c>
      <c r="D260" s="8">
        <f>VLOOKUP(B260,'Support - MVH'!B:S,18,FALSE)</f>
        <v>3683.95</v>
      </c>
      <c r="E260" s="8">
        <f>IFERROR(VLOOKUP(B260,'Support - LRS'!B:X,23,FALSE),0)</f>
        <v>942.93000000000006</v>
      </c>
    </row>
    <row r="261" spans="1:5">
      <c r="A261" t="s">
        <v>1865</v>
      </c>
      <c r="B261" t="s">
        <v>530</v>
      </c>
      <c r="C261" t="s">
        <v>1866</v>
      </c>
      <c r="D261" s="8">
        <f>VLOOKUP(B261,'Support - MVH'!B:S,18,FALSE)</f>
        <v>2471.3000000000002</v>
      </c>
      <c r="E261" s="8">
        <f>IFERROR(VLOOKUP(B261,'Support - LRS'!B:X,23,FALSE),0)</f>
        <v>629.88000000000011</v>
      </c>
    </row>
    <row r="262" spans="1:5">
      <c r="A262" t="s">
        <v>1867</v>
      </c>
      <c r="B262" t="s">
        <v>532</v>
      </c>
      <c r="C262" t="s">
        <v>1868</v>
      </c>
      <c r="D262" s="8">
        <f>VLOOKUP(B262,'Support - MVH'!B:S,18,FALSE)</f>
        <v>207133.56</v>
      </c>
      <c r="E262" s="8">
        <f>IFERROR(VLOOKUP(B262,'Support - LRS'!B:X,23,FALSE),0)</f>
        <v>40419.929999999993</v>
      </c>
    </row>
    <row r="263" spans="1:5">
      <c r="A263" t="s">
        <v>1869</v>
      </c>
      <c r="B263" t="s">
        <v>534</v>
      </c>
      <c r="C263" t="s">
        <v>1870</v>
      </c>
      <c r="D263" s="8">
        <f>VLOOKUP(B263,'Support - MVH'!B:S,18,FALSE)</f>
        <v>45096.01</v>
      </c>
      <c r="E263" s="8">
        <f>IFERROR(VLOOKUP(B263,'Support - LRS'!B:X,23,FALSE),0)</f>
        <v>10400.57</v>
      </c>
    </row>
    <row r="264" spans="1:5">
      <c r="A264" t="s">
        <v>1871</v>
      </c>
      <c r="B264" t="s">
        <v>536</v>
      </c>
      <c r="C264" t="s">
        <v>1872</v>
      </c>
      <c r="D264" s="8">
        <f>VLOOKUP(B264,'Support - MVH'!B:S,18,FALSE)</f>
        <v>6324.61</v>
      </c>
      <c r="E264" s="8">
        <f>IFERROR(VLOOKUP(B264,'Support - LRS'!B:X,23,FALSE),0)</f>
        <v>1464.52</v>
      </c>
    </row>
    <row r="265" spans="1:5">
      <c r="A265" t="s">
        <v>1873</v>
      </c>
      <c r="B265" t="s">
        <v>538</v>
      </c>
      <c r="C265" t="s">
        <v>1874</v>
      </c>
      <c r="D265" s="8">
        <f>VLOOKUP(B265,'Support - MVH'!B:S,18,FALSE)</f>
        <v>3154.99</v>
      </c>
      <c r="E265" s="8">
        <f>IFERROR(VLOOKUP(B265,'Support - LRS'!B:X,23,FALSE),0)</f>
        <v>952.3900000000001</v>
      </c>
    </row>
    <row r="266" spans="1:5">
      <c r="A266" t="s">
        <v>1875</v>
      </c>
      <c r="B266" t="s">
        <v>540</v>
      </c>
      <c r="C266" t="s">
        <v>1876</v>
      </c>
      <c r="D266" s="8">
        <f>VLOOKUP(B266,'Support - MVH'!B:S,18,FALSE)</f>
        <v>1327.64</v>
      </c>
      <c r="E266" s="8">
        <f>IFERROR(VLOOKUP(B266,'Support - LRS'!B:X,23,FALSE),0)</f>
        <v>399.78999999999996</v>
      </c>
    </row>
    <row r="267" spans="1:5">
      <c r="A267" t="s">
        <v>1877</v>
      </c>
      <c r="B267" t="s">
        <v>542</v>
      </c>
      <c r="C267" t="s">
        <v>1878</v>
      </c>
      <c r="D267" s="8">
        <f>VLOOKUP(B267,'Support - MVH'!B:S,18,FALSE)</f>
        <v>236752.76</v>
      </c>
      <c r="E267" s="8">
        <f>IFERROR(VLOOKUP(B267,'Support - LRS'!B:X,23,FALSE),0)</f>
        <v>35549.520000000004</v>
      </c>
    </row>
    <row r="268" spans="1:5">
      <c r="A268" t="s">
        <v>1879</v>
      </c>
      <c r="B268" t="s">
        <v>544</v>
      </c>
      <c r="C268" t="s">
        <v>1880</v>
      </c>
      <c r="D268" s="8">
        <f>VLOOKUP(B268,'Support - MVH'!B:S,18,FALSE)</f>
        <v>11986.44</v>
      </c>
      <c r="E268" s="8">
        <f>IFERROR(VLOOKUP(B268,'Support - LRS'!B:X,23,FALSE),0)</f>
        <v>2817.0299999999997</v>
      </c>
    </row>
    <row r="269" spans="1:5">
      <c r="A269" t="s">
        <v>1881</v>
      </c>
      <c r="B269" t="s">
        <v>546</v>
      </c>
      <c r="C269" t="s">
        <v>1882</v>
      </c>
      <c r="D269" s="8">
        <f>VLOOKUP(B269,'Support - MVH'!B:S,18,FALSE)</f>
        <v>8714.3700000000008</v>
      </c>
      <c r="E269" s="8">
        <f>IFERROR(VLOOKUP(B269,'Support - LRS'!B:X,23,FALSE),0)</f>
        <v>2043.31</v>
      </c>
    </row>
    <row r="270" spans="1:5">
      <c r="A270" t="s">
        <v>1883</v>
      </c>
      <c r="B270" t="s">
        <v>548</v>
      </c>
      <c r="C270" t="s">
        <v>1884</v>
      </c>
      <c r="D270" s="8">
        <f>VLOOKUP(B270,'Support - MVH'!B:S,18,FALSE)</f>
        <v>2835.1</v>
      </c>
      <c r="E270" s="8">
        <f>IFERROR(VLOOKUP(B270,'Support - LRS'!B:X,23,FALSE),0)</f>
        <v>869.05</v>
      </c>
    </row>
    <row r="271" spans="1:5">
      <c r="A271" t="s">
        <v>1885</v>
      </c>
      <c r="B271" t="s">
        <v>550</v>
      </c>
      <c r="C271" t="s">
        <v>1886</v>
      </c>
      <c r="D271" s="8">
        <f>VLOOKUP(B271,'Support - MVH'!B:S,18,FALSE)</f>
        <v>1890.06</v>
      </c>
      <c r="E271" s="8">
        <f>IFERROR(VLOOKUP(B271,'Support - LRS'!B:X,23,FALSE),0)</f>
        <v>420.1</v>
      </c>
    </row>
    <row r="272" spans="1:5">
      <c r="A272" t="s">
        <v>1887</v>
      </c>
      <c r="B272" t="s">
        <v>552</v>
      </c>
      <c r="C272" t="s">
        <v>1888</v>
      </c>
      <c r="D272" s="8">
        <f>VLOOKUP(B272,'Support - MVH'!B:S,18,FALSE)</f>
        <v>180889.12</v>
      </c>
      <c r="E272" s="8">
        <f>IFERROR(VLOOKUP(B272,'Support - LRS'!B:X,23,FALSE),0)</f>
        <v>17984.28</v>
      </c>
    </row>
    <row r="273" spans="1:5">
      <c r="A273" t="s">
        <v>1889</v>
      </c>
      <c r="B273" t="s">
        <v>554</v>
      </c>
      <c r="C273" t="s">
        <v>1890</v>
      </c>
      <c r="D273" s="8">
        <f>VLOOKUP(B273,'Support - MVH'!B:S,18,FALSE)</f>
        <v>13213.72</v>
      </c>
      <c r="E273" s="8">
        <f>IFERROR(VLOOKUP(B273,'Support - LRS'!B:X,23,FALSE),0)</f>
        <v>2287.91</v>
      </c>
    </row>
    <row r="274" spans="1:5">
      <c r="A274" t="s">
        <v>1891</v>
      </c>
      <c r="B274" t="s">
        <v>556</v>
      </c>
      <c r="C274" t="s">
        <v>1892</v>
      </c>
      <c r="D274" s="8">
        <f>VLOOKUP(B274,'Support - MVH'!B:S,18,FALSE)</f>
        <v>4524.45</v>
      </c>
      <c r="E274" s="8">
        <f>IFERROR(VLOOKUP(B274,'Support - LRS'!B:X,23,FALSE),0)</f>
        <v>823.16</v>
      </c>
    </row>
    <row r="275" spans="1:5">
      <c r="A275" t="s">
        <v>1893</v>
      </c>
      <c r="B275" t="s">
        <v>558</v>
      </c>
      <c r="C275" t="s">
        <v>1894</v>
      </c>
      <c r="D275" s="8">
        <f>VLOOKUP(B275,'Support - MVH'!B:S,18,FALSE)</f>
        <v>499.7</v>
      </c>
      <c r="E275" s="8">
        <f>IFERROR(VLOOKUP(B275,'Support - LRS'!B:X,23,FALSE),0)</f>
        <v>107.38</v>
      </c>
    </row>
    <row r="276" spans="1:5">
      <c r="A276" t="s">
        <v>1895</v>
      </c>
      <c r="B276" t="s">
        <v>560</v>
      </c>
      <c r="C276" t="s">
        <v>1896</v>
      </c>
      <c r="D276" s="8">
        <f>VLOOKUP(B276,'Support - MVH'!B:S,18,FALSE)</f>
        <v>1298.3699999999999</v>
      </c>
      <c r="E276" s="8">
        <f>IFERROR(VLOOKUP(B276,'Support - LRS'!B:X,23,FALSE),0)</f>
        <v>293.36</v>
      </c>
    </row>
    <row r="277" spans="1:5">
      <c r="A277" t="s">
        <v>1897</v>
      </c>
      <c r="B277" t="s">
        <v>562</v>
      </c>
      <c r="C277" t="s">
        <v>1898</v>
      </c>
      <c r="D277" s="8">
        <f>VLOOKUP(B277,'Support - MVH'!B:S,18,FALSE)</f>
        <v>2299.86</v>
      </c>
      <c r="E277" s="8">
        <f>IFERROR(VLOOKUP(B277,'Support - LRS'!B:X,23,FALSE),0)</f>
        <v>486.08000000000004</v>
      </c>
    </row>
    <row r="278" spans="1:5">
      <c r="A278" t="s">
        <v>1899</v>
      </c>
      <c r="B278" t="s">
        <v>564</v>
      </c>
      <c r="C278" t="s">
        <v>1900</v>
      </c>
      <c r="D278" s="8">
        <f>VLOOKUP(B278,'Support - MVH'!B:S,18,FALSE)</f>
        <v>315.70999999999998</v>
      </c>
      <c r="E278" s="8">
        <f>IFERROR(VLOOKUP(B278,'Support - LRS'!B:X,23,FALSE),0)</f>
        <v>99.33</v>
      </c>
    </row>
    <row r="279" spans="1:5">
      <c r="A279" t="s">
        <v>1901</v>
      </c>
      <c r="B279" t="s">
        <v>566</v>
      </c>
      <c r="C279" t="s">
        <v>1902</v>
      </c>
      <c r="D279" s="8">
        <f>VLOOKUP(B279,'Support - MVH'!B:S,18,FALSE)</f>
        <v>149082.67000000001</v>
      </c>
      <c r="E279" s="8">
        <f>IFERROR(VLOOKUP(B279,'Support - LRS'!B:X,23,FALSE),0)</f>
        <v>27805.760000000002</v>
      </c>
    </row>
    <row r="280" spans="1:5">
      <c r="A280" t="s">
        <v>1903</v>
      </c>
      <c r="B280" t="s">
        <v>568</v>
      </c>
      <c r="C280" t="s">
        <v>1904</v>
      </c>
      <c r="D280" s="8">
        <f>VLOOKUP(B280,'Support - MVH'!B:S,18,FALSE)</f>
        <v>25835.75</v>
      </c>
      <c r="E280" s="8">
        <f>IFERROR(VLOOKUP(B280,'Support - LRS'!B:X,23,FALSE),0)</f>
        <v>5883.26</v>
      </c>
    </row>
    <row r="281" spans="1:5">
      <c r="A281" t="s">
        <v>1905</v>
      </c>
      <c r="B281" t="s">
        <v>570</v>
      </c>
      <c r="C281" t="s">
        <v>1906</v>
      </c>
      <c r="D281" s="8">
        <f>VLOOKUP(B281,'Support - MVH'!B:S,18,FALSE)</f>
        <v>150.54</v>
      </c>
      <c r="E281" s="8">
        <f>IFERROR(VLOOKUP(B281,'Support - LRS'!B:X,23,FALSE),0)</f>
        <v>57.09</v>
      </c>
    </row>
    <row r="282" spans="1:5">
      <c r="A282" t="s">
        <v>1907</v>
      </c>
      <c r="B282" t="s">
        <v>572</v>
      </c>
      <c r="C282" t="s">
        <v>1908</v>
      </c>
      <c r="D282" s="8">
        <f>VLOOKUP(B282,'Support - MVH'!B:S,18,FALSE)</f>
        <v>717.14</v>
      </c>
      <c r="E282" s="8">
        <f>IFERROR(VLOOKUP(B282,'Support - LRS'!B:X,23,FALSE),0)</f>
        <v>234.63</v>
      </c>
    </row>
    <row r="283" spans="1:5">
      <c r="A283" t="s">
        <v>1909</v>
      </c>
      <c r="B283" t="s">
        <v>574</v>
      </c>
      <c r="C283" t="s">
        <v>1910</v>
      </c>
      <c r="D283" s="8">
        <f>VLOOKUP(B283,'Support - MVH'!B:S,18,FALSE)</f>
        <v>7825.79</v>
      </c>
      <c r="E283" s="8">
        <f>IFERROR(VLOOKUP(B283,'Support - LRS'!B:X,23,FALSE),0)</f>
        <v>1479.69</v>
      </c>
    </row>
    <row r="284" spans="1:5">
      <c r="A284" t="s">
        <v>1911</v>
      </c>
      <c r="B284" t="s">
        <v>576</v>
      </c>
      <c r="C284" t="s">
        <v>1912</v>
      </c>
      <c r="D284" s="8">
        <f>VLOOKUP(B284,'Support - MVH'!B:S,18,FALSE)</f>
        <v>179906.48</v>
      </c>
      <c r="E284" s="8">
        <f>IFERROR(VLOOKUP(B284,'Support - LRS'!B:X,23,FALSE),0)</f>
        <v>28062.739999999998</v>
      </c>
    </row>
    <row r="285" spans="1:5">
      <c r="A285" t="s">
        <v>1913</v>
      </c>
      <c r="B285" t="s">
        <v>578</v>
      </c>
      <c r="C285" t="s">
        <v>1914</v>
      </c>
      <c r="D285" s="8">
        <f>VLOOKUP(B285,'Support - MVH'!B:S,18,FALSE)</f>
        <v>13815.87</v>
      </c>
      <c r="E285" s="8">
        <f>IFERROR(VLOOKUP(B285,'Support - LRS'!B:X,23,FALSE),0)</f>
        <v>3136.12</v>
      </c>
    </row>
    <row r="286" spans="1:5">
      <c r="A286" t="s">
        <v>1915</v>
      </c>
      <c r="B286" t="s">
        <v>580</v>
      </c>
      <c r="C286" t="s">
        <v>1916</v>
      </c>
      <c r="D286" s="8">
        <f>VLOOKUP(B286,'Support - MVH'!B:S,18,FALSE)</f>
        <v>493.42</v>
      </c>
      <c r="E286" s="8">
        <f>IFERROR(VLOOKUP(B286,'Support - LRS'!B:X,23,FALSE),0)</f>
        <v>151.55000000000001</v>
      </c>
    </row>
    <row r="287" spans="1:5">
      <c r="A287" t="s">
        <v>1917</v>
      </c>
      <c r="B287" t="s">
        <v>582</v>
      </c>
      <c r="C287" t="s">
        <v>1918</v>
      </c>
      <c r="D287" s="8">
        <f>VLOOKUP(B287,'Support - MVH'!B:S,18,FALSE)</f>
        <v>275502.48</v>
      </c>
      <c r="E287" s="8">
        <f>IFERROR(VLOOKUP(B287,'Support - LRS'!B:X,23,FALSE),0)</f>
        <v>78143.290000000008</v>
      </c>
    </row>
    <row r="288" spans="1:5">
      <c r="A288" t="s">
        <v>1919</v>
      </c>
      <c r="B288" t="s">
        <v>584</v>
      </c>
      <c r="C288" t="s">
        <v>1920</v>
      </c>
      <c r="D288" s="8">
        <f>VLOOKUP(B288,'Support - MVH'!B:S,18,FALSE)</f>
        <v>52923.89</v>
      </c>
      <c r="E288" s="8">
        <f>IFERROR(VLOOKUP(B288,'Support - LRS'!B:X,23,FALSE),0)</f>
        <v>28217.089999999997</v>
      </c>
    </row>
    <row r="289" spans="1:5">
      <c r="A289" t="s">
        <v>1921</v>
      </c>
      <c r="B289" t="s">
        <v>586</v>
      </c>
      <c r="C289" t="s">
        <v>1922</v>
      </c>
      <c r="D289" s="8">
        <f>VLOOKUP(B289,'Support - MVH'!B:S,18,FALSE)</f>
        <v>133454.42000000001</v>
      </c>
      <c r="E289" s="8">
        <f>IFERROR(VLOOKUP(B289,'Support - LRS'!B:X,23,FALSE),0)</f>
        <v>65528.91</v>
      </c>
    </row>
    <row r="290" spans="1:5">
      <c r="A290" t="s">
        <v>1923</v>
      </c>
      <c r="B290" t="s">
        <v>588</v>
      </c>
      <c r="C290" t="s">
        <v>1924</v>
      </c>
      <c r="D290" s="8">
        <f>VLOOKUP(B290,'Support - MVH'!B:S,18,FALSE)</f>
        <v>19987.849999999999</v>
      </c>
      <c r="E290" s="8">
        <f>IFERROR(VLOOKUP(B290,'Support - LRS'!B:X,23,FALSE),0)</f>
        <v>10298.25</v>
      </c>
    </row>
    <row r="291" spans="1:5">
      <c r="A291" t="s">
        <v>1925</v>
      </c>
      <c r="B291" t="s">
        <v>590</v>
      </c>
      <c r="C291" t="s">
        <v>1926</v>
      </c>
      <c r="D291" s="8">
        <f>VLOOKUP(B291,'Support - MVH'!B:S,18,FALSE)</f>
        <v>9272.6</v>
      </c>
      <c r="E291" s="8">
        <f>IFERROR(VLOOKUP(B291,'Support - LRS'!B:X,23,FALSE),0)</f>
        <v>5359.9</v>
      </c>
    </row>
    <row r="292" spans="1:5">
      <c r="A292" t="s">
        <v>1927</v>
      </c>
      <c r="B292" t="s">
        <v>592</v>
      </c>
      <c r="C292" t="s">
        <v>1928</v>
      </c>
      <c r="D292" s="8">
        <f>VLOOKUP(B292,'Support - MVH'!B:S,18,FALSE)</f>
        <v>11603.82</v>
      </c>
      <c r="E292" s="8">
        <f>IFERROR(VLOOKUP(B292,'Support - LRS'!B:X,23,FALSE),0)</f>
        <v>5937.43</v>
      </c>
    </row>
    <row r="293" spans="1:5">
      <c r="A293" t="s">
        <v>1929</v>
      </c>
      <c r="B293" t="s">
        <v>594</v>
      </c>
      <c r="C293" t="s">
        <v>1930</v>
      </c>
      <c r="D293" s="8">
        <f>VLOOKUP(B293,'Support - MVH'!B:S,18,FALSE)</f>
        <v>2868.55</v>
      </c>
      <c r="E293" s="8">
        <f>IFERROR(VLOOKUP(B293,'Support - LRS'!B:X,23,FALSE),0)</f>
        <v>2099.23</v>
      </c>
    </row>
    <row r="294" spans="1:5">
      <c r="A294" t="s">
        <v>1931</v>
      </c>
      <c r="B294" t="s">
        <v>596</v>
      </c>
      <c r="C294" t="s">
        <v>1932</v>
      </c>
      <c r="D294" s="8">
        <f>VLOOKUP(B294,'Support - MVH'!B:S,18,FALSE)</f>
        <v>2973.09</v>
      </c>
      <c r="E294" s="8">
        <f>IFERROR(VLOOKUP(B294,'Support - LRS'!B:X,23,FALSE),0)</f>
        <v>1852.27</v>
      </c>
    </row>
    <row r="295" spans="1:5">
      <c r="A295" t="s">
        <v>1933</v>
      </c>
      <c r="B295" t="s">
        <v>598</v>
      </c>
      <c r="C295" t="s">
        <v>1934</v>
      </c>
      <c r="D295" s="8">
        <f>VLOOKUP(B295,'Support - MVH'!B:S,18,FALSE)</f>
        <v>9615.49</v>
      </c>
      <c r="E295" s="8">
        <f>IFERROR(VLOOKUP(B295,'Support - LRS'!B:X,23,FALSE),0)</f>
        <v>6303.6100000000006</v>
      </c>
    </row>
    <row r="296" spans="1:5">
      <c r="A296" t="s">
        <v>1935</v>
      </c>
      <c r="B296" t="s">
        <v>600</v>
      </c>
      <c r="C296" t="s">
        <v>1936</v>
      </c>
      <c r="D296" s="8">
        <f>VLOOKUP(B296,'Support - MVH'!B:S,18,FALSE)</f>
        <v>221648.37</v>
      </c>
      <c r="E296" s="8">
        <f>IFERROR(VLOOKUP(B296,'Support - LRS'!B:X,23,FALSE),0)</f>
        <v>28011.050000000003</v>
      </c>
    </row>
    <row r="297" spans="1:5">
      <c r="A297" t="s">
        <v>1937</v>
      </c>
      <c r="B297" t="s">
        <v>602</v>
      </c>
      <c r="C297" t="s">
        <v>1938</v>
      </c>
      <c r="D297" s="8">
        <f>VLOOKUP(B297,'Support - MVH'!B:S,18,FALSE)</f>
        <v>35039.360000000001</v>
      </c>
      <c r="E297" s="8">
        <f>IFERROR(VLOOKUP(B297,'Support - LRS'!B:X,23,FALSE),0)</f>
        <v>6736.08</v>
      </c>
    </row>
    <row r="298" spans="1:5">
      <c r="A298" t="s">
        <v>1939</v>
      </c>
      <c r="B298" t="s">
        <v>604</v>
      </c>
      <c r="C298" t="s">
        <v>1940</v>
      </c>
      <c r="D298" s="8">
        <f>VLOOKUP(B298,'Support - MVH'!B:S,18,FALSE)</f>
        <v>6332.97</v>
      </c>
      <c r="E298" s="8">
        <f>IFERROR(VLOOKUP(B298,'Support - LRS'!B:X,23,FALSE),0)</f>
        <v>1496.8899999999999</v>
      </c>
    </row>
    <row r="299" spans="1:5">
      <c r="A299" t="s">
        <v>1941</v>
      </c>
      <c r="B299" t="s">
        <v>606</v>
      </c>
      <c r="C299" t="s">
        <v>1942</v>
      </c>
      <c r="D299" s="8">
        <f>VLOOKUP(B299,'Support - MVH'!B:S,18,FALSE)</f>
        <v>940.85</v>
      </c>
      <c r="E299" s="8">
        <f>IFERROR(VLOOKUP(B299,'Support - LRS'!B:X,23,FALSE),0)</f>
        <v>237.95000000000002</v>
      </c>
    </row>
    <row r="300" spans="1:5">
      <c r="A300" t="s">
        <v>1943</v>
      </c>
      <c r="B300" t="s">
        <v>608</v>
      </c>
      <c r="C300" t="s">
        <v>1944</v>
      </c>
      <c r="D300" s="8">
        <f>VLOOKUP(B300,'Support - MVH'!B:S,18,FALSE)</f>
        <v>416.06</v>
      </c>
      <c r="E300" s="8">
        <f>IFERROR(VLOOKUP(B300,'Support - LRS'!B:X,23,FALSE),0)</f>
        <v>119.24000000000001</v>
      </c>
    </row>
    <row r="301" spans="1:5">
      <c r="A301" t="s">
        <v>1945</v>
      </c>
      <c r="B301" t="s">
        <v>610</v>
      </c>
      <c r="C301" t="s">
        <v>1946</v>
      </c>
      <c r="D301" s="8">
        <f>VLOOKUP(B301,'Support - MVH'!B:S,18,FALSE)</f>
        <v>597.96</v>
      </c>
      <c r="E301" s="8">
        <f>IFERROR(VLOOKUP(B301,'Support - LRS'!B:X,23,FALSE),0)</f>
        <v>192.04000000000002</v>
      </c>
    </row>
    <row r="302" spans="1:5">
      <c r="A302" t="s">
        <v>1947</v>
      </c>
      <c r="B302" t="s">
        <v>612</v>
      </c>
      <c r="C302" t="s">
        <v>1948</v>
      </c>
      <c r="D302" s="8">
        <f>VLOOKUP(B302,'Support - MVH'!B:S,18,FALSE)</f>
        <v>1049.57</v>
      </c>
      <c r="E302" s="8">
        <f>IFERROR(VLOOKUP(B302,'Support - LRS'!B:X,23,FALSE),0)</f>
        <v>260.19</v>
      </c>
    </row>
    <row r="303" spans="1:5">
      <c r="A303" t="s">
        <v>1949</v>
      </c>
      <c r="B303" t="s">
        <v>614</v>
      </c>
      <c r="C303" t="s">
        <v>1950</v>
      </c>
      <c r="D303" s="8">
        <f>VLOOKUP(B303,'Support - MVH'!B:S,18,FALSE)</f>
        <v>1214.74</v>
      </c>
      <c r="E303" s="8">
        <f>IFERROR(VLOOKUP(B303,'Support - LRS'!B:X,23,FALSE),0)</f>
        <v>298</v>
      </c>
    </row>
    <row r="304" spans="1:5">
      <c r="A304" t="s">
        <v>1951</v>
      </c>
      <c r="B304" t="s">
        <v>616</v>
      </c>
      <c r="C304" t="s">
        <v>1952</v>
      </c>
      <c r="D304" s="8">
        <f>VLOOKUP(B304,'Support - MVH'!B:S,18,FALSE)</f>
        <v>750.59</v>
      </c>
      <c r="E304" s="8">
        <f>IFERROR(VLOOKUP(B304,'Support - LRS'!B:X,23,FALSE),0)</f>
        <v>215.16</v>
      </c>
    </row>
    <row r="305" spans="1:5">
      <c r="A305" t="s">
        <v>1953</v>
      </c>
      <c r="B305" t="s">
        <v>618</v>
      </c>
      <c r="C305" t="s">
        <v>1954</v>
      </c>
      <c r="D305" s="8">
        <f>VLOOKUP(B305,'Support - MVH'!B:S,18,FALSE)</f>
        <v>815.4</v>
      </c>
      <c r="E305" s="8">
        <f>IFERROR(VLOOKUP(B305,'Support - LRS'!B:X,23,FALSE),0)</f>
        <v>285.90999999999997</v>
      </c>
    </row>
    <row r="306" spans="1:5">
      <c r="A306" t="s">
        <v>1955</v>
      </c>
      <c r="B306" t="s">
        <v>620</v>
      </c>
      <c r="C306" t="s">
        <v>1956</v>
      </c>
      <c r="D306" s="8">
        <f>VLOOKUP(B306,'Support - MVH'!B:S,18,FALSE)</f>
        <v>323805.78000000003</v>
      </c>
      <c r="E306" s="8">
        <f>IFERROR(VLOOKUP(B306,'Support - LRS'!B:X,23,FALSE),0)</f>
        <v>65296.92</v>
      </c>
    </row>
    <row r="307" spans="1:5">
      <c r="A307" t="s">
        <v>1957</v>
      </c>
      <c r="B307" t="s">
        <v>622</v>
      </c>
      <c r="C307" t="s">
        <v>1958</v>
      </c>
      <c r="D307" s="8">
        <f>VLOOKUP(B307,'Support - MVH'!B:S,18,FALSE)</f>
        <v>33042.67</v>
      </c>
      <c r="E307" s="8">
        <f>IFERROR(VLOOKUP(B307,'Support - LRS'!B:X,23,FALSE),0)</f>
        <v>13797.33</v>
      </c>
    </row>
    <row r="308" spans="1:5">
      <c r="A308" t="s">
        <v>1959</v>
      </c>
      <c r="B308" t="s">
        <v>624</v>
      </c>
      <c r="C308" t="s">
        <v>1960</v>
      </c>
      <c r="D308" s="8">
        <f>VLOOKUP(B308,'Support - MVH'!B:S,18,FALSE)</f>
        <v>257.17</v>
      </c>
      <c r="E308" s="8">
        <f>IFERROR(VLOOKUP(B308,'Support - LRS'!B:X,23,FALSE),0)</f>
        <v>139.18</v>
      </c>
    </row>
    <row r="309" spans="1:5">
      <c r="A309" t="s">
        <v>1961</v>
      </c>
      <c r="B309" t="s">
        <v>626</v>
      </c>
      <c r="C309" t="s">
        <v>1962</v>
      </c>
      <c r="D309" s="8">
        <f>VLOOKUP(B309,'Support - MVH'!B:S,18,FALSE)</f>
        <v>827.95</v>
      </c>
      <c r="E309" s="8">
        <f>IFERROR(VLOOKUP(B309,'Support - LRS'!B:X,23,FALSE),0)</f>
        <v>353.28999999999996</v>
      </c>
    </row>
    <row r="310" spans="1:5">
      <c r="A310" t="s">
        <v>1963</v>
      </c>
      <c r="B310" t="s">
        <v>628</v>
      </c>
      <c r="C310" t="s">
        <v>1964</v>
      </c>
      <c r="D310" s="8">
        <f>VLOOKUP(B310,'Support - MVH'!B:S,18,FALSE)</f>
        <v>1191.74</v>
      </c>
      <c r="E310" s="8">
        <f>IFERROR(VLOOKUP(B310,'Support - LRS'!B:X,23,FALSE),0)</f>
        <v>502.47</v>
      </c>
    </row>
    <row r="311" spans="1:5">
      <c r="A311" t="s">
        <v>1965</v>
      </c>
      <c r="B311" t="s">
        <v>630</v>
      </c>
      <c r="C311" t="s">
        <v>1966</v>
      </c>
      <c r="D311" s="8">
        <f>VLOOKUP(B311,'Support - MVH'!B:S,18,FALSE)</f>
        <v>1160.3800000000001</v>
      </c>
      <c r="E311" s="8">
        <f>IFERROR(VLOOKUP(B311,'Support - LRS'!B:X,23,FALSE),0)</f>
        <v>511.09999999999997</v>
      </c>
    </row>
    <row r="312" spans="1:5">
      <c r="A312" t="s">
        <v>1967</v>
      </c>
      <c r="B312" t="s">
        <v>632</v>
      </c>
      <c r="C312" t="s">
        <v>1968</v>
      </c>
      <c r="D312" s="8">
        <f>VLOOKUP(B312,'Support - MVH'!B:S,18,FALSE)</f>
        <v>1971.6</v>
      </c>
      <c r="E312" s="8">
        <f>IFERROR(VLOOKUP(B312,'Support - LRS'!B:X,23,FALSE),0)</f>
        <v>819.58</v>
      </c>
    </row>
    <row r="313" spans="1:5">
      <c r="A313" t="s">
        <v>1969</v>
      </c>
      <c r="B313" t="s">
        <v>634</v>
      </c>
      <c r="C313" t="s">
        <v>1970</v>
      </c>
      <c r="D313" s="8">
        <f>VLOOKUP(B313,'Support - MVH'!B:S,18,FALSE)</f>
        <v>3374.52</v>
      </c>
      <c r="E313" s="8">
        <f>IFERROR(VLOOKUP(B313,'Support - LRS'!B:X,23,FALSE),0)</f>
        <v>1494.83</v>
      </c>
    </row>
    <row r="314" spans="1:5">
      <c r="A314" t="s">
        <v>1971</v>
      </c>
      <c r="B314" t="s">
        <v>636</v>
      </c>
      <c r="C314" t="s">
        <v>1972</v>
      </c>
      <c r="D314" s="8">
        <f>VLOOKUP(B314,'Support - MVH'!B:S,18,FALSE)</f>
        <v>2086.6</v>
      </c>
      <c r="E314" s="8">
        <f>IFERROR(VLOOKUP(B314,'Support - LRS'!B:X,23,FALSE),0)</f>
        <v>971.32999999999993</v>
      </c>
    </row>
    <row r="315" spans="1:5">
      <c r="A315" t="s">
        <v>1973</v>
      </c>
      <c r="B315" t="s">
        <v>638</v>
      </c>
      <c r="C315" t="s">
        <v>1974</v>
      </c>
      <c r="D315" s="8">
        <f>VLOOKUP(B315,'Support - MVH'!B:S,18,FALSE)</f>
        <v>1940.24</v>
      </c>
      <c r="E315" s="8">
        <f>IFERROR(VLOOKUP(B315,'Support - LRS'!B:X,23,FALSE),0)</f>
        <v>912.89</v>
      </c>
    </row>
    <row r="316" spans="1:5">
      <c r="A316" t="s">
        <v>1975</v>
      </c>
      <c r="B316" t="s">
        <v>640</v>
      </c>
      <c r="C316" t="s">
        <v>1976</v>
      </c>
      <c r="D316" s="8">
        <f>VLOOKUP(B316,'Support - MVH'!B:S,18,FALSE)</f>
        <v>273.89</v>
      </c>
      <c r="E316" s="8">
        <f>IFERROR(VLOOKUP(B316,'Support - LRS'!B:X,23,FALSE),0)</f>
        <v>124.05000000000001</v>
      </c>
    </row>
    <row r="317" spans="1:5">
      <c r="A317" t="s">
        <v>1977</v>
      </c>
      <c r="B317" t="s">
        <v>642</v>
      </c>
      <c r="C317" t="s">
        <v>1978</v>
      </c>
      <c r="D317" s="8">
        <f>VLOOKUP(B317,'Support - MVH'!B:S,18,FALSE)</f>
        <v>1829.43</v>
      </c>
      <c r="E317" s="8">
        <f>IFERROR(VLOOKUP(B317,'Support - LRS'!B:X,23,FALSE),0)</f>
        <v>775.71</v>
      </c>
    </row>
    <row r="318" spans="1:5">
      <c r="A318" t="s">
        <v>1979</v>
      </c>
      <c r="B318" t="s">
        <v>644</v>
      </c>
      <c r="C318" t="s">
        <v>1980</v>
      </c>
      <c r="D318" s="8">
        <f>VLOOKUP(B318,'Support - MVH'!B:S,18,FALSE)</f>
        <v>6437.51</v>
      </c>
      <c r="E318" s="8">
        <f>IFERROR(VLOOKUP(B318,'Support - LRS'!B:X,23,FALSE),0)</f>
        <v>2754.9500000000003</v>
      </c>
    </row>
    <row r="319" spans="1:5">
      <c r="A319" t="s">
        <v>1981</v>
      </c>
      <c r="B319" t="s">
        <v>646</v>
      </c>
      <c r="C319" t="s">
        <v>1982</v>
      </c>
      <c r="D319" s="8">
        <f>VLOOKUP(B319,'Support - MVH'!B:S,18,FALSE)</f>
        <v>10564.71</v>
      </c>
      <c r="E319" s="8">
        <f>IFERROR(VLOOKUP(B319,'Support - LRS'!B:X,23,FALSE),0)</f>
        <v>4338.2300000000005</v>
      </c>
    </row>
    <row r="320" spans="1:5">
      <c r="A320" t="s">
        <v>1983</v>
      </c>
      <c r="B320" t="s">
        <v>648</v>
      </c>
      <c r="C320" t="s">
        <v>1984</v>
      </c>
      <c r="D320" s="8">
        <f>VLOOKUP(B320,'Support - MVH'!B:S,18,FALSE)</f>
        <v>198958.96</v>
      </c>
      <c r="E320" s="8">
        <f>IFERROR(VLOOKUP(B320,'Support - LRS'!B:X,23,FALSE),0)</f>
        <v>28685.54</v>
      </c>
    </row>
    <row r="321" spans="1:5">
      <c r="A321" t="s">
        <v>1985</v>
      </c>
      <c r="B321" t="s">
        <v>650</v>
      </c>
      <c r="C321" t="s">
        <v>1986</v>
      </c>
      <c r="D321" s="8">
        <f>VLOOKUP(B321,'Support - MVH'!B:S,18,FALSE)</f>
        <v>5676.46</v>
      </c>
      <c r="E321" s="8">
        <f>IFERROR(VLOOKUP(B321,'Support - LRS'!B:X,23,FALSE),0)</f>
        <v>927.49</v>
      </c>
    </row>
    <row r="322" spans="1:5">
      <c r="A322" t="s">
        <v>1987</v>
      </c>
      <c r="B322" t="s">
        <v>652</v>
      </c>
      <c r="C322" t="s">
        <v>1988</v>
      </c>
      <c r="D322" s="8">
        <f>VLOOKUP(B322,'Support - MVH'!B:S,18,FALSE)</f>
        <v>1754.16</v>
      </c>
      <c r="E322" s="8">
        <f>IFERROR(VLOOKUP(B322,'Support - LRS'!B:X,23,FALSE),0)</f>
        <v>399.63</v>
      </c>
    </row>
    <row r="323" spans="1:5">
      <c r="A323" t="s">
        <v>1989</v>
      </c>
      <c r="B323" t="s">
        <v>654</v>
      </c>
      <c r="C323" t="s">
        <v>1990</v>
      </c>
      <c r="D323" s="8">
        <f>VLOOKUP(B323,'Support - MVH'!B:S,18,FALSE)</f>
        <v>2521.48</v>
      </c>
      <c r="E323" s="8">
        <f>IFERROR(VLOOKUP(B323,'Support - LRS'!B:X,23,FALSE),0)</f>
        <v>491.62</v>
      </c>
    </row>
    <row r="324" spans="1:5">
      <c r="A324" t="s">
        <v>1991</v>
      </c>
      <c r="B324" t="s">
        <v>656</v>
      </c>
      <c r="C324" t="s">
        <v>1992</v>
      </c>
      <c r="D324" s="8">
        <f>VLOOKUP(B324,'Support - MVH'!B:S,18,FALSE)</f>
        <v>2099.14</v>
      </c>
      <c r="E324" s="8">
        <f>IFERROR(VLOOKUP(B324,'Support - LRS'!B:X,23,FALSE),0)</f>
        <v>322.53999999999996</v>
      </c>
    </row>
    <row r="325" spans="1:5">
      <c r="A325" t="s">
        <v>1993</v>
      </c>
      <c r="B325" t="s">
        <v>658</v>
      </c>
      <c r="C325" t="s">
        <v>1994</v>
      </c>
      <c r="D325" s="8">
        <f>VLOOKUP(B325,'Support - MVH'!B:S,18,FALSE)</f>
        <v>483645.68</v>
      </c>
      <c r="E325" s="8">
        <f>IFERROR(VLOOKUP(B325,'Support - LRS'!B:X,23,FALSE),0)</f>
        <v>72437.570000000007</v>
      </c>
    </row>
    <row r="326" spans="1:5">
      <c r="A326" t="s">
        <v>1995</v>
      </c>
      <c r="B326" t="s">
        <v>660</v>
      </c>
      <c r="C326" t="s">
        <v>1996</v>
      </c>
      <c r="D326" s="8">
        <f>VLOOKUP(B326,'Support - MVH'!B:S,18,FALSE)</f>
        <v>144458.19</v>
      </c>
      <c r="E326" s="8">
        <f>IFERROR(VLOOKUP(B326,'Support - LRS'!B:X,23,FALSE),0)</f>
        <v>83179.66</v>
      </c>
    </row>
    <row r="327" spans="1:5">
      <c r="A327" t="s">
        <v>1997</v>
      </c>
      <c r="B327" t="s">
        <v>662</v>
      </c>
      <c r="C327" t="s">
        <v>1998</v>
      </c>
      <c r="D327" s="8">
        <f>VLOOKUP(B327,'Support - MVH'!B:S,18,FALSE)</f>
        <v>162827.76999999999</v>
      </c>
      <c r="E327" s="8">
        <f>IFERROR(VLOOKUP(B327,'Support - LRS'!B:X,23,FALSE),0)</f>
        <v>75005.88</v>
      </c>
    </row>
    <row r="328" spans="1:5">
      <c r="A328" t="s">
        <v>1999</v>
      </c>
      <c r="B328" t="s">
        <v>664</v>
      </c>
      <c r="C328" t="s">
        <v>2000</v>
      </c>
      <c r="D328" s="8">
        <f>VLOOKUP(B328,'Support - MVH'!B:S,18,FALSE)</f>
        <v>55133.84</v>
      </c>
      <c r="E328" s="8">
        <f>IFERROR(VLOOKUP(B328,'Support - LRS'!B:X,23,FALSE),0)</f>
        <v>24404.36</v>
      </c>
    </row>
    <row r="329" spans="1:5">
      <c r="A329" t="s">
        <v>2001</v>
      </c>
      <c r="B329" t="s">
        <v>666</v>
      </c>
      <c r="C329" t="s">
        <v>2002</v>
      </c>
      <c r="D329" s="8">
        <f>VLOOKUP(B329,'Support - MVH'!B:S,18,FALSE)</f>
        <v>62204.85</v>
      </c>
      <c r="E329" s="8">
        <f>IFERROR(VLOOKUP(B329,'Support - LRS'!B:X,23,FALSE),0)</f>
        <v>32925.980000000003</v>
      </c>
    </row>
    <row r="330" spans="1:5">
      <c r="A330" t="s">
        <v>2003</v>
      </c>
      <c r="B330" t="s">
        <v>668</v>
      </c>
      <c r="C330" t="s">
        <v>2004</v>
      </c>
      <c r="D330" s="8">
        <f>VLOOKUP(B330,'Support - MVH'!B:S,18,FALSE)</f>
        <v>70875.31</v>
      </c>
      <c r="E330" s="8">
        <f>IFERROR(VLOOKUP(B330,'Support - LRS'!B:X,23,FALSE),0)</f>
        <v>36017.14</v>
      </c>
    </row>
    <row r="331" spans="1:5">
      <c r="A331" t="s">
        <v>2005</v>
      </c>
      <c r="B331" t="s">
        <v>670</v>
      </c>
      <c r="C331" t="s">
        <v>2006</v>
      </c>
      <c r="D331" s="8">
        <f>VLOOKUP(B331,'Support - MVH'!B:S,18,FALSE)</f>
        <v>9531.86</v>
      </c>
      <c r="E331" s="8">
        <f>IFERROR(VLOOKUP(B331,'Support - LRS'!B:X,23,FALSE),0)</f>
        <v>4169.25</v>
      </c>
    </row>
    <row r="332" spans="1:5">
      <c r="A332" t="s">
        <v>2007</v>
      </c>
      <c r="B332" t="s">
        <v>672</v>
      </c>
      <c r="C332" t="s">
        <v>2008</v>
      </c>
      <c r="D332" s="8">
        <f>VLOOKUP(B332,'Support - MVH'!B:S,18,FALSE)</f>
        <v>27671.46</v>
      </c>
      <c r="E332" s="8">
        <f>IFERROR(VLOOKUP(B332,'Support - LRS'!B:X,23,FALSE),0)</f>
        <v>14638.369999999999</v>
      </c>
    </row>
    <row r="333" spans="1:5">
      <c r="A333" t="s">
        <v>2009</v>
      </c>
      <c r="B333" t="s">
        <v>674</v>
      </c>
      <c r="C333" t="s">
        <v>2010</v>
      </c>
      <c r="D333" s="8">
        <f>VLOOKUP(B333,'Support - MVH'!B:S,18,FALSE)</f>
        <v>29492.53</v>
      </c>
      <c r="E333" s="8">
        <f>IFERROR(VLOOKUP(B333,'Support - LRS'!B:X,23,FALSE),0)</f>
        <v>15732.630000000001</v>
      </c>
    </row>
    <row r="334" spans="1:5">
      <c r="A334" t="s">
        <v>2011</v>
      </c>
      <c r="B334" t="s">
        <v>676</v>
      </c>
      <c r="C334" t="s">
        <v>2012</v>
      </c>
      <c r="D334" s="8">
        <f>VLOOKUP(B334,'Support - MVH'!B:S,18,FALSE)</f>
        <v>34556.39</v>
      </c>
      <c r="E334" s="8">
        <f>IFERROR(VLOOKUP(B334,'Support - LRS'!B:X,23,FALSE),0)</f>
        <v>16687.349999999999</v>
      </c>
    </row>
    <row r="335" spans="1:5">
      <c r="A335" t="s">
        <v>2013</v>
      </c>
      <c r="B335" t="s">
        <v>678</v>
      </c>
      <c r="C335" t="s">
        <v>2014</v>
      </c>
      <c r="D335" s="8">
        <f>VLOOKUP(B335,'Support - MVH'!B:S,18,FALSE)</f>
        <v>50145.24</v>
      </c>
      <c r="E335" s="8">
        <f>IFERROR(VLOOKUP(B335,'Support - LRS'!B:X,23,FALSE),0)</f>
        <v>23681.360000000001</v>
      </c>
    </row>
    <row r="336" spans="1:5">
      <c r="A336" t="s">
        <v>2015</v>
      </c>
      <c r="B336" t="s">
        <v>680</v>
      </c>
      <c r="C336" t="s">
        <v>2016</v>
      </c>
      <c r="D336" s="8">
        <f>VLOOKUP(B336,'Support - MVH'!B:S,18,FALSE)</f>
        <v>49957.07</v>
      </c>
      <c r="E336" s="8">
        <f>IFERROR(VLOOKUP(B336,'Support - LRS'!B:X,23,FALSE),0)</f>
        <v>24821.13</v>
      </c>
    </row>
    <row r="337" spans="1:5">
      <c r="A337" t="s">
        <v>2017</v>
      </c>
      <c r="B337" t="s">
        <v>682</v>
      </c>
      <c r="C337" t="s">
        <v>2018</v>
      </c>
      <c r="D337" s="8">
        <f>VLOOKUP(B337,'Support - MVH'!B:S,18,FALSE)</f>
        <v>76196.350000000006</v>
      </c>
      <c r="E337" s="8">
        <f>IFERROR(VLOOKUP(B337,'Support - LRS'!B:X,23,FALSE),0)</f>
        <v>39822.58</v>
      </c>
    </row>
    <row r="338" spans="1:5">
      <c r="A338" t="s">
        <v>2019</v>
      </c>
      <c r="B338" t="s">
        <v>684</v>
      </c>
      <c r="C338" t="s">
        <v>2020</v>
      </c>
      <c r="D338" s="8">
        <f>VLOOKUP(B338,'Support - MVH'!B:S,18,FALSE)</f>
        <v>34533.39</v>
      </c>
      <c r="E338" s="8">
        <f>IFERROR(VLOOKUP(B338,'Support - LRS'!B:X,23,FALSE),0)</f>
        <v>16636.760000000002</v>
      </c>
    </row>
    <row r="339" spans="1:5">
      <c r="A339" t="s">
        <v>2021</v>
      </c>
      <c r="B339" t="s">
        <v>686</v>
      </c>
      <c r="C339" t="s">
        <v>2022</v>
      </c>
      <c r="D339" s="8">
        <f>VLOOKUP(B339,'Support - MVH'!B:S,18,FALSE)</f>
        <v>22329.52</v>
      </c>
      <c r="E339" s="8">
        <f>IFERROR(VLOOKUP(B339,'Support - LRS'!B:X,23,FALSE),0)</f>
        <v>11991.720000000001</v>
      </c>
    </row>
    <row r="340" spans="1:5">
      <c r="A340" t="s">
        <v>2023</v>
      </c>
      <c r="B340" t="s">
        <v>688</v>
      </c>
      <c r="C340" t="s">
        <v>2024</v>
      </c>
      <c r="D340" s="8">
        <f>VLOOKUP(B340,'Support - MVH'!B:S,18,FALSE)</f>
        <v>4179.47</v>
      </c>
      <c r="E340" s="8">
        <f>IFERROR(VLOOKUP(B340,'Support - LRS'!B:X,23,FALSE),0)</f>
        <v>2384.91</v>
      </c>
    </row>
    <row r="341" spans="1:5">
      <c r="A341" t="s">
        <v>2025</v>
      </c>
      <c r="B341" t="s">
        <v>690</v>
      </c>
      <c r="C341" t="s">
        <v>2026</v>
      </c>
      <c r="D341" s="8">
        <f>VLOOKUP(B341,'Support - MVH'!B:S,18,FALSE)</f>
        <v>42449.08</v>
      </c>
      <c r="E341" s="8">
        <f>IFERROR(VLOOKUP(B341,'Support - LRS'!B:X,23,FALSE),0)</f>
        <v>24455.74</v>
      </c>
    </row>
    <row r="342" spans="1:5">
      <c r="A342" t="s">
        <v>2027</v>
      </c>
      <c r="B342" t="s">
        <v>692</v>
      </c>
      <c r="C342" t="s">
        <v>2028</v>
      </c>
      <c r="D342" s="8">
        <f>VLOOKUP(B342,'Support - MVH'!B:S,18,FALSE)</f>
        <v>61983.23</v>
      </c>
      <c r="E342" s="8">
        <f>IFERROR(VLOOKUP(B342,'Support - LRS'!B:X,23,FALSE),0)</f>
        <v>30154.449999999997</v>
      </c>
    </row>
    <row r="343" spans="1:5">
      <c r="A343" t="s">
        <v>2029</v>
      </c>
      <c r="B343" t="s">
        <v>694</v>
      </c>
      <c r="C343" t="s">
        <v>2030</v>
      </c>
      <c r="D343" s="8">
        <f>VLOOKUP(B343,'Support - MVH'!B:S,18,FALSE)</f>
        <v>562.41999999999996</v>
      </c>
      <c r="E343" s="8">
        <f>IFERROR(VLOOKUP(B343,'Support - LRS'!B:X,23,FALSE),0)</f>
        <v>585.61</v>
      </c>
    </row>
    <row r="344" spans="1:5">
      <c r="A344" t="s">
        <v>2031</v>
      </c>
      <c r="B344" t="s">
        <v>696</v>
      </c>
      <c r="C344" t="s">
        <v>2032</v>
      </c>
      <c r="D344" s="8">
        <f>VLOOKUP(B344,'Support - MVH'!B:S,18,FALSE)</f>
        <v>15013.88</v>
      </c>
      <c r="E344" s="8">
        <f>IFERROR(VLOOKUP(B344,'Support - LRS'!B:X,23,FALSE),0)</f>
        <v>8698.9699999999993</v>
      </c>
    </row>
    <row r="345" spans="1:5">
      <c r="A345" t="s">
        <v>2033</v>
      </c>
      <c r="B345" t="s">
        <v>698</v>
      </c>
      <c r="C345" t="s">
        <v>2034</v>
      </c>
      <c r="D345" s="8">
        <f>VLOOKUP(B345,'Support - MVH'!B:S,18,FALSE)</f>
        <v>331781.76000000001</v>
      </c>
      <c r="E345" s="8">
        <f>IFERROR(VLOOKUP(B345,'Support - LRS'!B:X,23,FALSE),0)</f>
        <v>70671.009999999995</v>
      </c>
    </row>
    <row r="346" spans="1:5">
      <c r="A346" t="s">
        <v>2035</v>
      </c>
      <c r="B346" t="s">
        <v>700</v>
      </c>
      <c r="C346" t="s">
        <v>2036</v>
      </c>
      <c r="D346" s="8">
        <f>VLOOKUP(B346,'Support - MVH'!B:S,18,FALSE)</f>
        <v>67061.73</v>
      </c>
      <c r="E346" s="8">
        <f>IFERROR(VLOOKUP(B346,'Support - LRS'!B:X,23,FALSE),0)</f>
        <v>28331.800000000003</v>
      </c>
    </row>
    <row r="347" spans="1:5">
      <c r="A347" t="s">
        <v>2037</v>
      </c>
      <c r="B347" t="s">
        <v>702</v>
      </c>
      <c r="C347" t="s">
        <v>2038</v>
      </c>
      <c r="D347" s="8">
        <f>VLOOKUP(B347,'Support - MVH'!B:S,18,FALSE)</f>
        <v>46981.89</v>
      </c>
      <c r="E347" s="8">
        <f>IFERROR(VLOOKUP(B347,'Support - LRS'!B:X,23,FALSE),0)</f>
        <v>19983.5</v>
      </c>
    </row>
    <row r="348" spans="1:5">
      <c r="A348" t="s">
        <v>2039</v>
      </c>
      <c r="B348" t="s">
        <v>704</v>
      </c>
      <c r="C348" t="s">
        <v>2040</v>
      </c>
      <c r="D348" s="8">
        <f>VLOOKUP(B348,'Support - MVH'!B:S,18,FALSE)</f>
        <v>397.25</v>
      </c>
      <c r="E348" s="8">
        <f>IFERROR(VLOOKUP(B348,'Support - LRS'!B:X,23,FALSE),0)</f>
        <v>201.42000000000002</v>
      </c>
    </row>
    <row r="349" spans="1:5">
      <c r="A349" t="s">
        <v>2041</v>
      </c>
      <c r="B349" t="s">
        <v>705</v>
      </c>
      <c r="C349" t="s">
        <v>2042</v>
      </c>
      <c r="D349" s="8">
        <f>VLOOKUP(B349,'Support - MVH'!B:S,18,FALSE)</f>
        <v>2791.19</v>
      </c>
      <c r="E349" s="8">
        <f>IFERROR(VLOOKUP(B349,'Support - LRS'!B:X,23,FALSE),0)</f>
        <v>1532.55</v>
      </c>
    </row>
    <row r="350" spans="1:5">
      <c r="A350" t="s">
        <v>2043</v>
      </c>
      <c r="B350" t="s">
        <v>707</v>
      </c>
      <c r="C350" t="s">
        <v>2044</v>
      </c>
      <c r="D350" s="8">
        <f>VLOOKUP(B350,'Support - MVH'!B:S,18,FALSE)</f>
        <v>1160.3800000000001</v>
      </c>
      <c r="E350" s="8">
        <f>IFERROR(VLOOKUP(B350,'Support - LRS'!B:X,23,FALSE),0)</f>
        <v>580.49</v>
      </c>
    </row>
    <row r="351" spans="1:5">
      <c r="A351" t="s">
        <v>2045</v>
      </c>
      <c r="B351" t="s">
        <v>709</v>
      </c>
      <c r="C351" t="s">
        <v>2046</v>
      </c>
      <c r="D351" s="8">
        <f>VLOOKUP(B351,'Support - MVH'!B:S,18,FALSE)</f>
        <v>2485.94</v>
      </c>
      <c r="E351" s="8">
        <f>IFERROR(VLOOKUP(B351,'Support - LRS'!B:X,23,FALSE),0)</f>
        <v>1448.88</v>
      </c>
    </row>
    <row r="352" spans="1:5">
      <c r="A352" t="s">
        <v>2047</v>
      </c>
      <c r="B352" t="s">
        <v>711</v>
      </c>
      <c r="C352" t="s">
        <v>2048</v>
      </c>
      <c r="D352" s="8">
        <f>VLOOKUP(B352,'Support - MVH'!B:S,18,FALSE)</f>
        <v>639.78</v>
      </c>
      <c r="E352" s="8">
        <f>IFERROR(VLOOKUP(B352,'Support - LRS'!B:X,23,FALSE),0)</f>
        <v>524.44000000000005</v>
      </c>
    </row>
    <row r="353" spans="1:5">
      <c r="A353" t="s">
        <v>2049</v>
      </c>
      <c r="B353" t="s">
        <v>713</v>
      </c>
      <c r="C353" t="s">
        <v>2050</v>
      </c>
      <c r="D353" s="8">
        <f>VLOOKUP(B353,'Support - MVH'!B:S,18,FALSE)</f>
        <v>505.97</v>
      </c>
      <c r="E353" s="8">
        <f>IFERROR(VLOOKUP(B353,'Support - LRS'!B:X,23,FALSE),0)</f>
        <v>263.19</v>
      </c>
    </row>
    <row r="354" spans="1:5">
      <c r="A354" t="s">
        <v>2051</v>
      </c>
      <c r="B354" t="s">
        <v>715</v>
      </c>
      <c r="C354" t="s">
        <v>2052</v>
      </c>
      <c r="D354" s="8">
        <f>VLOOKUP(B354,'Support - MVH'!B:S,18,FALSE)</f>
        <v>4307</v>
      </c>
      <c r="E354" s="8">
        <f>IFERROR(VLOOKUP(B354,'Support - LRS'!B:X,23,FALSE),0)</f>
        <v>1886.96</v>
      </c>
    </row>
    <row r="355" spans="1:5">
      <c r="A355" t="s">
        <v>2053</v>
      </c>
      <c r="B355" t="s">
        <v>717</v>
      </c>
      <c r="C355" t="s">
        <v>2054</v>
      </c>
      <c r="D355" s="8">
        <f>VLOOKUP(B355,'Support - MVH'!B:S,18,FALSE)</f>
        <v>2109.6</v>
      </c>
      <c r="E355" s="8">
        <f>IFERROR(VLOOKUP(B355,'Support - LRS'!B:X,23,FALSE),0)</f>
        <v>1036.3</v>
      </c>
    </row>
    <row r="356" spans="1:5">
      <c r="A356" t="s">
        <v>2055</v>
      </c>
      <c r="B356" t="s">
        <v>719</v>
      </c>
      <c r="C356" t="s">
        <v>2056</v>
      </c>
      <c r="D356" s="8">
        <f>VLOOKUP(B356,'Support - MVH'!B:S,18,FALSE)</f>
        <v>10991.22</v>
      </c>
      <c r="E356" s="8">
        <f>IFERROR(VLOOKUP(B356,'Support - LRS'!B:X,23,FALSE),0)</f>
        <v>4011</v>
      </c>
    </row>
    <row r="357" spans="1:5">
      <c r="A357" t="s">
        <v>2057</v>
      </c>
      <c r="B357" t="s">
        <v>721</v>
      </c>
      <c r="C357" t="s">
        <v>2058</v>
      </c>
      <c r="D357" s="8">
        <f>VLOOKUP(B357,'Support - MVH'!B:S,18,FALSE)</f>
        <v>193656.01</v>
      </c>
      <c r="E357" s="8">
        <f>IFERROR(VLOOKUP(B357,'Support - LRS'!B:X,23,FALSE),0)</f>
        <v>39163.17</v>
      </c>
    </row>
    <row r="358" spans="1:5">
      <c r="A358" t="s">
        <v>2059</v>
      </c>
      <c r="B358" t="s">
        <v>723</v>
      </c>
      <c r="C358" t="s">
        <v>2060</v>
      </c>
      <c r="D358" s="8">
        <f>VLOOKUP(B358,'Support - MVH'!B:S,18,FALSE)</f>
        <v>28836.02</v>
      </c>
      <c r="E358" s="8">
        <f>IFERROR(VLOOKUP(B358,'Support - LRS'!B:X,23,FALSE),0)</f>
        <v>7796.45</v>
      </c>
    </row>
    <row r="359" spans="1:5">
      <c r="A359" t="s">
        <v>2061</v>
      </c>
      <c r="B359" t="s">
        <v>725</v>
      </c>
      <c r="C359" t="s">
        <v>2062</v>
      </c>
      <c r="D359" s="8">
        <f>VLOOKUP(B359,'Support - MVH'!B:S,18,FALSE)</f>
        <v>8223.0300000000007</v>
      </c>
      <c r="E359" s="8">
        <f>IFERROR(VLOOKUP(B359,'Support - LRS'!B:X,23,FALSE),0)</f>
        <v>2833.15</v>
      </c>
    </row>
    <row r="360" spans="1:5">
      <c r="A360" t="s">
        <v>2063</v>
      </c>
      <c r="B360" t="s">
        <v>727</v>
      </c>
      <c r="C360" t="s">
        <v>2064</v>
      </c>
      <c r="D360" s="8">
        <f>VLOOKUP(B360,'Support - MVH'!B:S,18,FALSE)</f>
        <v>2377.2199999999998</v>
      </c>
      <c r="E360" s="8">
        <f>IFERROR(VLOOKUP(B360,'Support - LRS'!B:X,23,FALSE),0)</f>
        <v>754.24</v>
      </c>
    </row>
    <row r="361" spans="1:5">
      <c r="A361" t="s">
        <v>2065</v>
      </c>
      <c r="B361" t="s">
        <v>729</v>
      </c>
      <c r="C361" t="s">
        <v>2066</v>
      </c>
      <c r="D361" s="8">
        <f>VLOOKUP(B361,'Support - MVH'!B:S,18,FALSE)</f>
        <v>303046.01</v>
      </c>
      <c r="E361" s="8">
        <f>IFERROR(VLOOKUP(B361,'Support - LRS'!B:X,23,FALSE),0)</f>
        <v>65525.82</v>
      </c>
    </row>
    <row r="362" spans="1:5">
      <c r="A362" t="s">
        <v>2067</v>
      </c>
      <c r="B362" t="s">
        <v>731</v>
      </c>
      <c r="C362" t="s">
        <v>2068</v>
      </c>
      <c r="D362" s="8">
        <f>VLOOKUP(B362,'Support - MVH'!B:S,18,FALSE)</f>
        <v>114549.59</v>
      </c>
      <c r="E362" s="8">
        <f>IFERROR(VLOOKUP(B362,'Support - LRS'!B:X,23,FALSE),0)</f>
        <v>50342.090000000004</v>
      </c>
    </row>
    <row r="363" spans="1:5">
      <c r="A363" t="s">
        <v>2069</v>
      </c>
      <c r="B363" t="s">
        <v>733</v>
      </c>
      <c r="C363" t="s">
        <v>2070</v>
      </c>
      <c r="D363" s="8">
        <f>VLOOKUP(B363,'Support - MVH'!B:S,18,FALSE)</f>
        <v>17583.45</v>
      </c>
      <c r="E363" s="8">
        <f>IFERROR(VLOOKUP(B363,'Support - LRS'!B:X,23,FALSE),0)</f>
        <v>8076.5599999999995</v>
      </c>
    </row>
    <row r="364" spans="1:5">
      <c r="A364" t="s">
        <v>2071</v>
      </c>
      <c r="B364" t="s">
        <v>735</v>
      </c>
      <c r="C364" t="s">
        <v>2072</v>
      </c>
      <c r="D364" s="8">
        <f>VLOOKUP(B364,'Support - MVH'!B:S,18,FALSE)</f>
        <v>10765.42</v>
      </c>
      <c r="E364" s="8">
        <f>IFERROR(VLOOKUP(B364,'Support - LRS'!B:X,23,FALSE),0)</f>
        <v>4890.3999999999996</v>
      </c>
    </row>
    <row r="365" spans="1:5">
      <c r="A365" t="s">
        <v>2073</v>
      </c>
      <c r="B365" t="s">
        <v>737</v>
      </c>
      <c r="C365" t="s">
        <v>2074</v>
      </c>
      <c r="D365" s="8">
        <f>VLOOKUP(B365,'Support - MVH'!B:S,18,FALSE)</f>
        <v>5206.04</v>
      </c>
      <c r="E365" s="8">
        <f>IFERROR(VLOOKUP(B365,'Support - LRS'!B:X,23,FALSE),0)</f>
        <v>2248.31</v>
      </c>
    </row>
    <row r="366" spans="1:5">
      <c r="A366" t="s">
        <v>2075</v>
      </c>
      <c r="B366" t="s">
        <v>739</v>
      </c>
      <c r="C366" t="s">
        <v>2076</v>
      </c>
      <c r="D366" s="8">
        <f>VLOOKUP(B366,'Support - MVH'!B:S,18,FALSE)</f>
        <v>204.9</v>
      </c>
      <c r="E366" s="8">
        <f>IFERROR(VLOOKUP(B366,'Support - LRS'!B:X,23,FALSE),0)</f>
        <v>96.06</v>
      </c>
    </row>
    <row r="367" spans="1:5">
      <c r="A367" t="s">
        <v>2077</v>
      </c>
      <c r="B367" t="s">
        <v>741</v>
      </c>
      <c r="C367" t="s">
        <v>2078</v>
      </c>
      <c r="D367" s="8">
        <f>VLOOKUP(B367,'Support - MVH'!B:S,18,FALSE)</f>
        <v>4292.37</v>
      </c>
      <c r="E367" s="8">
        <f>IFERROR(VLOOKUP(B367,'Support - LRS'!B:X,23,FALSE),0)</f>
        <v>1983.88</v>
      </c>
    </row>
    <row r="368" spans="1:5">
      <c r="A368" t="s">
        <v>2079</v>
      </c>
      <c r="B368" t="s">
        <v>743</v>
      </c>
      <c r="C368" t="s">
        <v>2080</v>
      </c>
      <c r="D368" s="8">
        <f>VLOOKUP(B368,'Support - MVH'!B:S,18,FALSE)</f>
        <v>3711.13</v>
      </c>
      <c r="E368" s="8">
        <f>IFERROR(VLOOKUP(B368,'Support - LRS'!B:X,23,FALSE),0)</f>
        <v>1799.17</v>
      </c>
    </row>
    <row r="369" spans="1:5">
      <c r="A369" t="s">
        <v>2081</v>
      </c>
      <c r="B369" t="s">
        <v>745</v>
      </c>
      <c r="C369" t="s">
        <v>2082</v>
      </c>
      <c r="D369" s="8">
        <f>VLOOKUP(B369,'Support - MVH'!B:S,18,FALSE)</f>
        <v>4647.8</v>
      </c>
      <c r="E369" s="8">
        <f>IFERROR(VLOOKUP(B369,'Support - LRS'!B:X,23,FALSE),0)</f>
        <v>2496.7600000000002</v>
      </c>
    </row>
    <row r="370" spans="1:5">
      <c r="A370" t="s">
        <v>2083</v>
      </c>
      <c r="B370" t="s">
        <v>747</v>
      </c>
      <c r="C370" t="s">
        <v>2084</v>
      </c>
      <c r="D370" s="8">
        <f>VLOOKUP(B370,'Support - MVH'!B:S,18,FALSE)</f>
        <v>4861.0600000000004</v>
      </c>
      <c r="E370" s="8">
        <f>IFERROR(VLOOKUP(B370,'Support - LRS'!B:X,23,FALSE),0)</f>
        <v>2651.66</v>
      </c>
    </row>
    <row r="371" spans="1:5">
      <c r="A371" t="s">
        <v>2085</v>
      </c>
      <c r="B371" t="s">
        <v>749</v>
      </c>
      <c r="C371" t="s">
        <v>2086</v>
      </c>
      <c r="D371" s="8">
        <f>VLOOKUP(B371,'Support - MVH'!B:S,18,FALSE)</f>
        <v>1011.94</v>
      </c>
      <c r="E371" s="8">
        <f>IFERROR(VLOOKUP(B371,'Support - LRS'!B:X,23,FALSE),0)</f>
        <v>488.90999999999997</v>
      </c>
    </row>
    <row r="372" spans="1:5">
      <c r="A372" t="s">
        <v>2087</v>
      </c>
      <c r="B372" t="s">
        <v>751</v>
      </c>
      <c r="C372" t="s">
        <v>2088</v>
      </c>
      <c r="D372" s="8">
        <f>VLOOKUP(B372,'Support - MVH'!B:S,18,FALSE)</f>
        <v>687.87</v>
      </c>
      <c r="E372" s="8">
        <f>IFERROR(VLOOKUP(B372,'Support - LRS'!B:X,23,FALSE),0)</f>
        <v>367.25</v>
      </c>
    </row>
    <row r="373" spans="1:5">
      <c r="A373" t="s">
        <v>2089</v>
      </c>
      <c r="B373" t="s">
        <v>753</v>
      </c>
      <c r="C373" t="s">
        <v>2090</v>
      </c>
      <c r="D373" s="8">
        <f>VLOOKUP(B373,'Support - MVH'!B:S,18,FALSE)</f>
        <v>9862.2000000000007</v>
      </c>
      <c r="E373" s="8">
        <f>IFERROR(VLOOKUP(B373,'Support - LRS'!B:X,23,FALSE),0)</f>
        <v>5284.09</v>
      </c>
    </row>
    <row r="374" spans="1:5">
      <c r="A374" t="s">
        <v>2091</v>
      </c>
      <c r="B374" t="s">
        <v>755</v>
      </c>
      <c r="C374" t="s">
        <v>2092</v>
      </c>
      <c r="D374" s="8">
        <f>VLOOKUP(B374,'Support - MVH'!B:S,18,FALSE)</f>
        <v>54.36</v>
      </c>
      <c r="E374" s="8">
        <f>IFERROR(VLOOKUP(B374,'Support - LRS'!B:X,23,FALSE),0)</f>
        <v>23.4</v>
      </c>
    </row>
    <row r="375" spans="1:5">
      <c r="A375" t="s">
        <v>2093</v>
      </c>
      <c r="B375" t="s">
        <v>757</v>
      </c>
      <c r="C375" t="s">
        <v>2094</v>
      </c>
      <c r="D375" s="8">
        <f>VLOOKUP(B375,'Support - MVH'!B:S,18,FALSE)</f>
        <v>2067.7800000000002</v>
      </c>
      <c r="E375" s="8">
        <f>IFERROR(VLOOKUP(B375,'Support - LRS'!B:X,23,FALSE),0)</f>
        <v>1035.92</v>
      </c>
    </row>
    <row r="376" spans="1:5">
      <c r="A376" t="s">
        <v>2095</v>
      </c>
      <c r="B376" t="s">
        <v>759</v>
      </c>
      <c r="C376" t="s">
        <v>2096</v>
      </c>
      <c r="D376" s="8">
        <f>VLOOKUP(B376,'Support - MVH'!B:S,18,FALSE)</f>
        <v>190.26</v>
      </c>
      <c r="E376" s="8">
        <f>IFERROR(VLOOKUP(B376,'Support - LRS'!B:X,23,FALSE),0)</f>
        <v>0</v>
      </c>
    </row>
    <row r="377" spans="1:5">
      <c r="A377" t="s">
        <v>2097</v>
      </c>
      <c r="B377" t="s">
        <v>761</v>
      </c>
      <c r="C377" t="s">
        <v>2098</v>
      </c>
      <c r="D377" s="8">
        <f>VLOOKUP(B377,'Support - MVH'!B:S,18,FALSE)</f>
        <v>1203791.79</v>
      </c>
      <c r="E377" s="8">
        <f>IFERROR(VLOOKUP(B377,'Support - LRS'!B:X,23,FALSE),0)</f>
        <v>556928.15</v>
      </c>
    </row>
    <row r="378" spans="1:5">
      <c r="A378" t="s">
        <v>2099</v>
      </c>
      <c r="B378" t="s">
        <v>764</v>
      </c>
      <c r="C378" t="s">
        <v>2100</v>
      </c>
      <c r="D378" s="8">
        <f>VLOOKUP(B378,'Support - MVH'!B:S,18,FALSE)</f>
        <v>103221.75</v>
      </c>
      <c r="E378" s="8">
        <f>IFERROR(VLOOKUP(B378,'Support - LRS'!B:X,23,FALSE),0)</f>
        <v>46352.380000000005</v>
      </c>
    </row>
    <row r="379" spans="1:5">
      <c r="A379" t="s">
        <v>2101</v>
      </c>
      <c r="B379" t="s">
        <v>766</v>
      </c>
      <c r="C379" t="s">
        <v>2102</v>
      </c>
      <c r="D379" s="8">
        <f>VLOOKUP(B379,'Support - MVH'!B:S,18,FALSE)</f>
        <v>30769.99</v>
      </c>
      <c r="E379" s="8">
        <f>IFERROR(VLOOKUP(B379,'Support - LRS'!B:X,23,FALSE),0)</f>
        <v>15063.380000000001</v>
      </c>
    </row>
    <row r="380" spans="1:5">
      <c r="A380" t="s">
        <v>2103</v>
      </c>
      <c r="B380" t="s">
        <v>768</v>
      </c>
      <c r="C380" t="s">
        <v>2104</v>
      </c>
      <c r="D380" s="8">
        <f>VLOOKUP(B380,'Support - MVH'!B:S,18,FALSE)</f>
        <v>4438.72</v>
      </c>
      <c r="E380" s="8">
        <f>IFERROR(VLOOKUP(B380,'Support - LRS'!B:X,23,FALSE),0)</f>
        <v>2200.73</v>
      </c>
    </row>
    <row r="381" spans="1:5">
      <c r="A381" t="s">
        <v>2105</v>
      </c>
      <c r="B381" t="s">
        <v>770</v>
      </c>
      <c r="C381" t="s">
        <v>2106</v>
      </c>
      <c r="D381" s="8">
        <f>VLOOKUP(B381,'Support - MVH'!B:S,18,FALSE)</f>
        <v>29170.55</v>
      </c>
      <c r="E381" s="8">
        <f>IFERROR(VLOOKUP(B381,'Support - LRS'!B:X,23,FALSE),0)</f>
        <v>13341.16</v>
      </c>
    </row>
    <row r="382" spans="1:5">
      <c r="A382" t="s">
        <v>2107</v>
      </c>
      <c r="B382" t="s">
        <v>772</v>
      </c>
      <c r="C382" t="s">
        <v>2108</v>
      </c>
      <c r="D382" s="8">
        <f>VLOOKUP(B382,'Support - MVH'!B:S,18,FALSE)</f>
        <v>2893.64</v>
      </c>
      <c r="E382" s="8">
        <f>IFERROR(VLOOKUP(B382,'Support - LRS'!B:X,23,FALSE),0)</f>
        <v>1760.83</v>
      </c>
    </row>
    <row r="383" spans="1:5">
      <c r="A383" t="s">
        <v>2109</v>
      </c>
      <c r="B383" t="s">
        <v>774</v>
      </c>
      <c r="C383" t="s">
        <v>2110</v>
      </c>
      <c r="D383" s="8">
        <f>VLOOKUP(B383,'Support - MVH'!B:S,18,FALSE)</f>
        <v>140.08000000000001</v>
      </c>
      <c r="E383" s="8">
        <f>IFERROR(VLOOKUP(B383,'Support - LRS'!B:X,23,FALSE),0)</f>
        <v>34.96</v>
      </c>
    </row>
    <row r="384" spans="1:5">
      <c r="A384" t="s">
        <v>2111</v>
      </c>
      <c r="B384" t="s">
        <v>777</v>
      </c>
      <c r="C384" t="s">
        <v>2112</v>
      </c>
      <c r="D384" s="8">
        <f>VLOOKUP(B384,'Support - MVH'!B:S,18,FALSE)</f>
        <v>12448.5</v>
      </c>
      <c r="E384" s="8">
        <f>IFERROR(VLOOKUP(B384,'Support - LRS'!B:X,23,FALSE),0)</f>
        <v>6189.8099999999995</v>
      </c>
    </row>
    <row r="385" spans="1:5">
      <c r="A385" t="s">
        <v>2113</v>
      </c>
      <c r="B385" t="s">
        <v>779</v>
      </c>
      <c r="C385" t="s">
        <v>2114</v>
      </c>
      <c r="D385" s="8">
        <f>VLOOKUP(B385,'Support - MVH'!B:S,18,FALSE)</f>
        <v>1572.27</v>
      </c>
      <c r="E385" s="8">
        <f>IFERROR(VLOOKUP(B385,'Support - LRS'!B:X,23,FALSE),0)</f>
        <v>872.55</v>
      </c>
    </row>
    <row r="386" spans="1:5">
      <c r="A386" t="s">
        <v>2115</v>
      </c>
      <c r="B386" t="s">
        <v>781</v>
      </c>
      <c r="C386" t="s">
        <v>2116</v>
      </c>
      <c r="D386" s="8">
        <f>VLOOKUP(B386,'Support - MVH'!B:S,18,FALSE)</f>
        <v>3709.04</v>
      </c>
      <c r="E386" s="8">
        <f>IFERROR(VLOOKUP(B386,'Support - LRS'!B:X,23,FALSE),0)</f>
        <v>2246.12</v>
      </c>
    </row>
    <row r="387" spans="1:5">
      <c r="A387" t="s">
        <v>2117</v>
      </c>
      <c r="B387" t="s">
        <v>783</v>
      </c>
      <c r="C387" t="s">
        <v>2118</v>
      </c>
      <c r="D387" s="8">
        <f>VLOOKUP(B387,'Support - MVH'!B:S,18,FALSE)</f>
        <v>91.99</v>
      </c>
      <c r="E387" s="8">
        <f>IFERROR(VLOOKUP(B387,'Support - LRS'!B:X,23,FALSE),0)</f>
        <v>0</v>
      </c>
    </row>
    <row r="388" spans="1:5">
      <c r="A388" t="s">
        <v>2119</v>
      </c>
      <c r="B388" t="s">
        <v>785</v>
      </c>
      <c r="C388" t="s">
        <v>2120</v>
      </c>
      <c r="D388" s="8">
        <f>VLOOKUP(B388,'Support - MVH'!B:S,18,FALSE)</f>
        <v>1369.46</v>
      </c>
      <c r="E388" s="8">
        <f>IFERROR(VLOOKUP(B388,'Support - LRS'!B:X,23,FALSE),0)</f>
        <v>1044.3499999999999</v>
      </c>
    </row>
    <row r="389" spans="1:5">
      <c r="A389" t="s">
        <v>2121</v>
      </c>
      <c r="B389" t="s">
        <v>787</v>
      </c>
      <c r="C389" t="s">
        <v>2122</v>
      </c>
      <c r="D389" s="8">
        <f>VLOOKUP(B389,'Support - MVH'!B:S,18,FALSE)</f>
        <v>3115.26</v>
      </c>
      <c r="E389" s="8">
        <f>IFERROR(VLOOKUP(B389,'Support - LRS'!B:X,23,FALSE),0)</f>
        <v>1140.06</v>
      </c>
    </row>
    <row r="390" spans="1:5">
      <c r="A390" t="s">
        <v>2123</v>
      </c>
      <c r="B390" t="s">
        <v>789</v>
      </c>
      <c r="C390" t="s">
        <v>2124</v>
      </c>
      <c r="D390" s="8">
        <f>VLOOKUP(B390,'Support - MVH'!B:S,18,FALSE)</f>
        <v>899.03</v>
      </c>
      <c r="E390" s="8">
        <f>IFERROR(VLOOKUP(B390,'Support - LRS'!B:X,23,FALSE),0)</f>
        <v>709.6</v>
      </c>
    </row>
    <row r="391" spans="1:5">
      <c r="A391" t="s">
        <v>2125</v>
      </c>
      <c r="B391" t="s">
        <v>791</v>
      </c>
      <c r="C391" t="s">
        <v>2126</v>
      </c>
      <c r="D391" s="8">
        <f>VLOOKUP(B391,'Support - MVH'!B:S,18,FALSE)</f>
        <v>449.52</v>
      </c>
      <c r="E391" s="8">
        <f>IFERROR(VLOOKUP(B391,'Support - LRS'!B:X,23,FALSE),0)</f>
        <v>325.74</v>
      </c>
    </row>
    <row r="392" spans="1:5">
      <c r="A392" t="s">
        <v>2127</v>
      </c>
      <c r="B392" t="s">
        <v>793</v>
      </c>
      <c r="C392" t="s">
        <v>2128</v>
      </c>
      <c r="D392" s="8">
        <f>VLOOKUP(B392,'Support - MVH'!B:S,18,FALSE)</f>
        <v>198.62</v>
      </c>
      <c r="E392" s="8">
        <f>IFERROR(VLOOKUP(B392,'Support - LRS'!B:X,23,FALSE),0)</f>
        <v>0</v>
      </c>
    </row>
    <row r="393" spans="1:5">
      <c r="A393" t="s">
        <v>2129</v>
      </c>
      <c r="B393" t="s">
        <v>795</v>
      </c>
      <c r="C393" t="s">
        <v>2131</v>
      </c>
      <c r="D393" s="8">
        <f>VLOOKUP(B393,'Support - MVH'!B:S,18,FALSE)</f>
        <v>1855863.16</v>
      </c>
      <c r="E393" s="8">
        <f>IFERROR(VLOOKUP(B393,'Support - LRS'!B:X,23,FALSE),0)</f>
        <v>523188.47999999998</v>
      </c>
    </row>
    <row r="394" spans="1:5">
      <c r="A394" t="s">
        <v>2132</v>
      </c>
      <c r="B394" t="s">
        <v>798</v>
      </c>
      <c r="C394" t="s">
        <v>2133</v>
      </c>
      <c r="D394" s="8">
        <f>VLOOKUP(B394,'Support - MVH'!B:S,18,FALSE)</f>
        <v>242369.76</v>
      </c>
      <c r="E394" s="8">
        <f>IFERROR(VLOOKUP(B394,'Support - LRS'!B:X,23,FALSE),0)</f>
        <v>43111.58</v>
      </c>
    </row>
    <row r="395" spans="1:5">
      <c r="A395" t="s">
        <v>2134</v>
      </c>
      <c r="B395" t="s">
        <v>800</v>
      </c>
      <c r="C395" t="s">
        <v>2135</v>
      </c>
      <c r="D395" s="8">
        <f>VLOOKUP(B395,'Support - MVH'!B:S,18,FALSE)</f>
        <v>21355.22</v>
      </c>
      <c r="E395" s="8">
        <f>IFERROR(VLOOKUP(B395,'Support - LRS'!B:X,23,FALSE),0)</f>
        <v>4879.2299999999996</v>
      </c>
    </row>
    <row r="396" spans="1:5">
      <c r="A396" t="s">
        <v>2136</v>
      </c>
      <c r="B396" t="s">
        <v>802</v>
      </c>
      <c r="C396" t="s">
        <v>2137</v>
      </c>
      <c r="D396" s="8">
        <f>VLOOKUP(B396,'Support - MVH'!B:S,18,FALSE)</f>
        <v>3715.31</v>
      </c>
      <c r="E396" s="8">
        <f>IFERROR(VLOOKUP(B396,'Support - LRS'!B:X,23,FALSE),0)</f>
        <v>899.61</v>
      </c>
    </row>
    <row r="397" spans="1:5">
      <c r="A397" t="s">
        <v>2138</v>
      </c>
      <c r="B397" t="s">
        <v>804</v>
      </c>
      <c r="C397" t="s">
        <v>2139</v>
      </c>
      <c r="D397" s="8">
        <f>VLOOKUP(B397,'Support - MVH'!B:S,18,FALSE)</f>
        <v>3550.14</v>
      </c>
      <c r="E397" s="8">
        <f>IFERROR(VLOOKUP(B397,'Support - LRS'!B:X,23,FALSE),0)</f>
        <v>993.85</v>
      </c>
    </row>
    <row r="398" spans="1:5">
      <c r="A398" t="s">
        <v>2140</v>
      </c>
      <c r="B398" t="s">
        <v>806</v>
      </c>
      <c r="C398" t="s">
        <v>2141</v>
      </c>
      <c r="D398" s="8">
        <f>VLOOKUP(B398,'Support - MVH'!B:S,18,FALSE)</f>
        <v>9818.2999999999993</v>
      </c>
      <c r="E398" s="8">
        <f>IFERROR(VLOOKUP(B398,'Support - LRS'!B:X,23,FALSE),0)</f>
        <v>2254.5299999999997</v>
      </c>
    </row>
    <row r="399" spans="1:5">
      <c r="A399" t="s">
        <v>2142</v>
      </c>
      <c r="B399" t="s">
        <v>808</v>
      </c>
      <c r="C399" t="s">
        <v>2143</v>
      </c>
      <c r="D399" s="8">
        <f>VLOOKUP(B399,'Support - MVH'!B:S,18,FALSE)</f>
        <v>2360.4899999999998</v>
      </c>
      <c r="E399" s="8">
        <f>IFERROR(VLOOKUP(B399,'Support - LRS'!B:X,23,FALSE),0)</f>
        <v>922.42000000000007</v>
      </c>
    </row>
    <row r="400" spans="1:5">
      <c r="A400" t="s">
        <v>2144</v>
      </c>
      <c r="B400" t="s">
        <v>810</v>
      </c>
      <c r="C400" t="s">
        <v>2145</v>
      </c>
      <c r="D400" s="8">
        <f>VLOOKUP(B400,'Support - MVH'!B:S,18,FALSE)</f>
        <v>993.12</v>
      </c>
      <c r="E400" s="8">
        <f>IFERROR(VLOOKUP(B400,'Support - LRS'!B:X,23,FALSE),0)</f>
        <v>315.92</v>
      </c>
    </row>
    <row r="401" spans="1:5">
      <c r="A401" t="s">
        <v>2146</v>
      </c>
      <c r="B401" t="s">
        <v>812</v>
      </c>
      <c r="C401" t="s">
        <v>2147</v>
      </c>
      <c r="D401" s="8">
        <f>VLOOKUP(B401,'Support - MVH'!B:S,18,FALSE)</f>
        <v>97806.19</v>
      </c>
      <c r="E401" s="8">
        <f>IFERROR(VLOOKUP(B401,'Support - LRS'!B:X,23,FALSE),0)</f>
        <v>9823.4500000000007</v>
      </c>
    </row>
    <row r="402" spans="1:5">
      <c r="A402" t="s">
        <v>2148</v>
      </c>
      <c r="B402" t="s">
        <v>814</v>
      </c>
      <c r="C402" t="s">
        <v>2149</v>
      </c>
      <c r="D402" s="8">
        <f>VLOOKUP(B402,'Support - MVH'!B:S,18,FALSE)</f>
        <v>5438.12</v>
      </c>
      <c r="E402" s="8">
        <f>IFERROR(VLOOKUP(B402,'Support - LRS'!B:X,23,FALSE),0)</f>
        <v>1083.6300000000001</v>
      </c>
    </row>
    <row r="403" spans="1:5">
      <c r="A403" t="s">
        <v>2150</v>
      </c>
      <c r="B403" t="s">
        <v>816</v>
      </c>
      <c r="C403" t="s">
        <v>2151</v>
      </c>
      <c r="D403" s="8">
        <f>VLOOKUP(B403,'Support - MVH'!B:S,18,FALSE)</f>
        <v>347.07</v>
      </c>
      <c r="E403" s="8">
        <f>IFERROR(VLOOKUP(B403,'Support - LRS'!B:X,23,FALSE),0)</f>
        <v>83.85</v>
      </c>
    </row>
    <row r="404" spans="1:5">
      <c r="A404" t="s">
        <v>2152</v>
      </c>
      <c r="B404" t="s">
        <v>818</v>
      </c>
      <c r="C404" t="s">
        <v>2153</v>
      </c>
      <c r="D404" s="8">
        <f>VLOOKUP(B404,'Support - MVH'!B:S,18,FALSE)</f>
        <v>1415.46</v>
      </c>
      <c r="E404" s="8">
        <f>IFERROR(VLOOKUP(B404,'Support - LRS'!B:X,23,FALSE),0)</f>
        <v>356.96000000000004</v>
      </c>
    </row>
    <row r="405" spans="1:5">
      <c r="A405" t="s">
        <v>2154</v>
      </c>
      <c r="B405" t="s">
        <v>820</v>
      </c>
      <c r="C405" t="s">
        <v>2155</v>
      </c>
      <c r="D405" s="8">
        <f>VLOOKUP(B405,'Support - MVH'!B:S,18,FALSE)</f>
        <v>203088.47</v>
      </c>
      <c r="E405" s="8">
        <f>IFERROR(VLOOKUP(B405,'Support - LRS'!B:X,23,FALSE),0)</f>
        <v>30339.019999999997</v>
      </c>
    </row>
    <row r="406" spans="1:5">
      <c r="A406" t="s">
        <v>2156</v>
      </c>
      <c r="B406" t="s">
        <v>822</v>
      </c>
      <c r="C406" t="s">
        <v>2157</v>
      </c>
      <c r="D406" s="8">
        <f>VLOOKUP(B406,'Support - MVH'!B:S,18,FALSE)</f>
        <v>23151.19</v>
      </c>
      <c r="E406" s="8">
        <f>IFERROR(VLOOKUP(B406,'Support - LRS'!B:X,23,FALSE),0)</f>
        <v>4356.6000000000004</v>
      </c>
    </row>
    <row r="407" spans="1:5">
      <c r="A407" t="s">
        <v>2158</v>
      </c>
      <c r="B407" t="s">
        <v>824</v>
      </c>
      <c r="C407" t="s">
        <v>2159</v>
      </c>
      <c r="D407" s="8">
        <f>VLOOKUP(B407,'Support - MVH'!B:S,18,FALSE)</f>
        <v>662.78</v>
      </c>
      <c r="E407" s="8">
        <f>IFERROR(VLOOKUP(B407,'Support - LRS'!B:X,23,FALSE),0)</f>
        <v>167.75</v>
      </c>
    </row>
    <row r="408" spans="1:5">
      <c r="A408" t="s">
        <v>2160</v>
      </c>
      <c r="B408" t="s">
        <v>826</v>
      </c>
      <c r="C408" t="s">
        <v>2161</v>
      </c>
      <c r="D408" s="8">
        <f>VLOOKUP(B408,'Support - MVH'!B:S,18,FALSE)</f>
        <v>1701.89</v>
      </c>
      <c r="E408" s="8">
        <f>IFERROR(VLOOKUP(B408,'Support - LRS'!B:X,23,FALSE),0)</f>
        <v>346.22</v>
      </c>
    </row>
    <row r="409" spans="1:5">
      <c r="A409" t="s">
        <v>2162</v>
      </c>
      <c r="B409" t="s">
        <v>828</v>
      </c>
      <c r="C409" t="s">
        <v>2163</v>
      </c>
      <c r="D409" s="8">
        <f>VLOOKUP(B409,'Support - MVH'!B:S,18,FALSE)</f>
        <v>2427.39</v>
      </c>
      <c r="E409" s="8">
        <f>IFERROR(VLOOKUP(B409,'Support - LRS'!B:X,23,FALSE),0)</f>
        <v>517.96</v>
      </c>
    </row>
    <row r="410" spans="1:5">
      <c r="A410" t="s">
        <v>2164</v>
      </c>
      <c r="B410" t="s">
        <v>830</v>
      </c>
      <c r="C410" t="s">
        <v>2165</v>
      </c>
      <c r="D410" s="8">
        <f>VLOOKUP(B410,'Support - MVH'!B:S,18,FALSE)</f>
        <v>999.39</v>
      </c>
      <c r="E410" s="8">
        <f>IFERROR(VLOOKUP(B410,'Support - LRS'!B:X,23,FALSE),0)</f>
        <v>207.05</v>
      </c>
    </row>
    <row r="411" spans="1:5">
      <c r="A411" t="s">
        <v>2166</v>
      </c>
      <c r="B411" t="s">
        <v>832</v>
      </c>
      <c r="C411" t="s">
        <v>2167</v>
      </c>
      <c r="D411" s="8">
        <f>VLOOKUP(B411,'Support - MVH'!B:S,18,FALSE)</f>
        <v>416.06</v>
      </c>
      <c r="E411" s="8">
        <f>IFERROR(VLOOKUP(B411,'Support - LRS'!B:X,23,FALSE),0)</f>
        <v>99.03</v>
      </c>
    </row>
    <row r="412" spans="1:5">
      <c r="A412" t="s">
        <v>2168</v>
      </c>
      <c r="B412" t="s">
        <v>834</v>
      </c>
      <c r="C412" t="s">
        <v>2169</v>
      </c>
      <c r="D412" s="8">
        <f>VLOOKUP(B412,'Support - MVH'!B:S,18,FALSE)</f>
        <v>246290.49</v>
      </c>
      <c r="E412" s="8">
        <f>IFERROR(VLOOKUP(B412,'Support - LRS'!B:X,23,FALSE),0)</f>
        <v>66824.86</v>
      </c>
    </row>
    <row r="413" spans="1:5">
      <c r="A413" t="s">
        <v>2170</v>
      </c>
      <c r="B413" t="s">
        <v>836</v>
      </c>
      <c r="C413" t="s">
        <v>2171</v>
      </c>
      <c r="D413" s="8">
        <f>VLOOKUP(B413,'Support - MVH'!B:S,18,FALSE)</f>
        <v>165522.78</v>
      </c>
      <c r="E413" s="8">
        <f>IFERROR(VLOOKUP(B413,'Support - LRS'!B:X,23,FALSE),0)</f>
        <v>56390.17</v>
      </c>
    </row>
    <row r="414" spans="1:5">
      <c r="A414" t="s">
        <v>2172</v>
      </c>
      <c r="B414" t="s">
        <v>838</v>
      </c>
      <c r="C414" t="s">
        <v>2173</v>
      </c>
      <c r="D414" s="8">
        <f>VLOOKUP(B414,'Support - MVH'!B:S,18,FALSE)</f>
        <v>13914.13</v>
      </c>
      <c r="E414" s="8">
        <f>IFERROR(VLOOKUP(B414,'Support - LRS'!B:X,23,FALSE),0)</f>
        <v>5523</v>
      </c>
    </row>
    <row r="415" spans="1:5">
      <c r="A415" t="s">
        <v>2174</v>
      </c>
      <c r="B415" t="s">
        <v>840</v>
      </c>
      <c r="C415" t="s">
        <v>2175</v>
      </c>
      <c r="D415" s="8">
        <f>VLOOKUP(B415,'Support - MVH'!B:S,18,FALSE)</f>
        <v>424.43</v>
      </c>
      <c r="E415" s="8">
        <f>IFERROR(VLOOKUP(B415,'Support - LRS'!B:X,23,FALSE),0)</f>
        <v>250.01</v>
      </c>
    </row>
    <row r="416" spans="1:5">
      <c r="A416" t="s">
        <v>2176</v>
      </c>
      <c r="B416" t="s">
        <v>842</v>
      </c>
      <c r="C416" t="s">
        <v>2177</v>
      </c>
      <c r="D416" s="8">
        <f>VLOOKUP(B416,'Support - MVH'!B:S,18,FALSE)</f>
        <v>215732.3</v>
      </c>
      <c r="E416" s="8">
        <f>IFERROR(VLOOKUP(B416,'Support - LRS'!B:X,23,FALSE),0)</f>
        <v>34613.1</v>
      </c>
    </row>
    <row r="417" spans="1:5">
      <c r="A417" t="s">
        <v>2178</v>
      </c>
      <c r="B417" t="s">
        <v>844</v>
      </c>
      <c r="C417" t="s">
        <v>2179</v>
      </c>
      <c r="D417" s="8">
        <f>VLOOKUP(B417,'Support - MVH'!B:S,18,FALSE)</f>
        <v>34092.239999999998</v>
      </c>
      <c r="E417" s="8">
        <f>IFERROR(VLOOKUP(B417,'Support - LRS'!B:X,23,FALSE),0)</f>
        <v>6532.7</v>
      </c>
    </row>
    <row r="418" spans="1:5">
      <c r="A418" t="s">
        <v>2180</v>
      </c>
      <c r="B418" t="s">
        <v>846</v>
      </c>
      <c r="C418" t="s">
        <v>2181</v>
      </c>
      <c r="D418" s="8">
        <f>VLOOKUP(B418,'Support - MVH'!B:S,18,FALSE)</f>
        <v>137.99</v>
      </c>
      <c r="E418" s="8">
        <f>IFERROR(VLOOKUP(B418,'Support - LRS'!B:X,23,FALSE),0)</f>
        <v>81.45</v>
      </c>
    </row>
    <row r="419" spans="1:5">
      <c r="A419" t="s">
        <v>2182</v>
      </c>
      <c r="B419" t="s">
        <v>848</v>
      </c>
      <c r="C419" t="s">
        <v>2183</v>
      </c>
      <c r="D419" s="8">
        <f>VLOOKUP(B419,'Support - MVH'!B:S,18,FALSE)</f>
        <v>1486.54</v>
      </c>
      <c r="E419" s="8">
        <f>IFERROR(VLOOKUP(B419,'Support - LRS'!B:X,23,FALSE),0)</f>
        <v>348.78999999999996</v>
      </c>
    </row>
    <row r="420" spans="1:5">
      <c r="A420" t="s">
        <v>2184</v>
      </c>
      <c r="B420" t="s">
        <v>850</v>
      </c>
      <c r="C420" t="s">
        <v>2185</v>
      </c>
      <c r="D420" s="8">
        <f>VLOOKUP(B420,'Support - MVH'!B:S,18,FALSE)</f>
        <v>2260.13</v>
      </c>
      <c r="E420" s="8">
        <f>IFERROR(VLOOKUP(B420,'Support - LRS'!B:X,23,FALSE),0)</f>
        <v>508.12</v>
      </c>
    </row>
    <row r="421" spans="1:5">
      <c r="A421" t="s">
        <v>2186</v>
      </c>
      <c r="B421" t="s">
        <v>852</v>
      </c>
      <c r="C421" t="s">
        <v>2187</v>
      </c>
      <c r="D421" s="8">
        <f>VLOOKUP(B421,'Support - MVH'!B:S,18,FALSE)</f>
        <v>1486.54</v>
      </c>
      <c r="E421" s="8">
        <f>IFERROR(VLOOKUP(B421,'Support - LRS'!B:X,23,FALSE),0)</f>
        <v>338.64</v>
      </c>
    </row>
    <row r="422" spans="1:5">
      <c r="A422" t="s">
        <v>2188</v>
      </c>
      <c r="B422" t="s">
        <v>854</v>
      </c>
      <c r="C422" t="s">
        <v>2189</v>
      </c>
      <c r="D422" s="8">
        <f>VLOOKUP(B422,'Support - MVH'!B:S,18,FALSE)</f>
        <v>1168.75</v>
      </c>
      <c r="E422" s="8">
        <f>IFERROR(VLOOKUP(B422,'Support - LRS'!B:X,23,FALSE),0)</f>
        <v>265.48</v>
      </c>
    </row>
    <row r="423" spans="1:5">
      <c r="A423" t="s">
        <v>2190</v>
      </c>
      <c r="B423" t="s">
        <v>856</v>
      </c>
      <c r="C423" t="s">
        <v>2191</v>
      </c>
      <c r="D423" s="8">
        <f>VLOOKUP(B423,'Support - MVH'!B:S,18,FALSE)</f>
        <v>892.76</v>
      </c>
      <c r="E423" s="8">
        <f>IFERROR(VLOOKUP(B423,'Support - LRS'!B:X,23,FALSE),0)</f>
        <v>223.28</v>
      </c>
    </row>
    <row r="424" spans="1:5">
      <c r="A424" t="s">
        <v>2192</v>
      </c>
      <c r="B424" t="s">
        <v>858</v>
      </c>
      <c r="C424" t="s">
        <v>2193</v>
      </c>
      <c r="D424" s="8">
        <f>VLOOKUP(B424,'Support - MVH'!B:S,18,FALSE)</f>
        <v>2007.15</v>
      </c>
      <c r="E424" s="8">
        <f>IFERROR(VLOOKUP(B424,'Support - LRS'!B:X,23,FALSE),0)</f>
        <v>472.22</v>
      </c>
    </row>
    <row r="425" spans="1:5">
      <c r="A425" t="s">
        <v>2194</v>
      </c>
      <c r="B425" t="s">
        <v>860</v>
      </c>
      <c r="C425" t="s">
        <v>2195</v>
      </c>
      <c r="D425" s="8">
        <f>VLOOKUP(B425,'Support - MVH'!B:S,18,FALSE)</f>
        <v>495.51</v>
      </c>
      <c r="E425" s="8">
        <f>IFERROR(VLOOKUP(B425,'Support - LRS'!B:X,23,FALSE),0)</f>
        <v>130.80000000000001</v>
      </c>
    </row>
    <row r="426" spans="1:5">
      <c r="A426" t="s">
        <v>2196</v>
      </c>
      <c r="B426" t="s">
        <v>862</v>
      </c>
      <c r="C426" t="s">
        <v>2197</v>
      </c>
      <c r="D426" s="8">
        <f>VLOOKUP(B426,'Support - MVH'!B:S,18,FALSE)</f>
        <v>646.04999999999995</v>
      </c>
      <c r="E426" s="8">
        <f>IFERROR(VLOOKUP(B426,'Support - LRS'!B:X,23,FALSE),0)</f>
        <v>200.11</v>
      </c>
    </row>
    <row r="427" spans="1:5">
      <c r="A427" t="s">
        <v>2198</v>
      </c>
      <c r="B427" t="s">
        <v>864</v>
      </c>
      <c r="C427" t="s">
        <v>2199</v>
      </c>
      <c r="D427" s="8">
        <f>VLOOKUP(B427,'Support - MVH'!B:S,18,FALSE)</f>
        <v>646.04999999999995</v>
      </c>
      <c r="E427" s="8">
        <f>IFERROR(VLOOKUP(B427,'Support - LRS'!B:X,23,FALSE),0)</f>
        <v>177.92000000000002</v>
      </c>
    </row>
    <row r="428" spans="1:5">
      <c r="A428" t="s">
        <v>2200</v>
      </c>
      <c r="B428" t="s">
        <v>866</v>
      </c>
      <c r="C428" t="s">
        <v>2201</v>
      </c>
      <c r="D428" s="8">
        <f>VLOOKUP(B428,'Support - MVH'!B:S,18,FALSE)</f>
        <v>226469.79</v>
      </c>
      <c r="E428" s="8">
        <f>IFERROR(VLOOKUP(B428,'Support - LRS'!B:X,23,FALSE),0)</f>
        <v>60603.7</v>
      </c>
    </row>
    <row r="429" spans="1:5">
      <c r="A429" t="s">
        <v>2202</v>
      </c>
      <c r="B429" t="s">
        <v>868</v>
      </c>
      <c r="C429" t="s">
        <v>2203</v>
      </c>
      <c r="D429" s="8">
        <f>VLOOKUP(B429,'Support - MVH'!B:S,18,FALSE)</f>
        <v>24947.17</v>
      </c>
      <c r="E429" s="8">
        <f>IFERROR(VLOOKUP(B429,'Support - LRS'!B:X,23,FALSE),0)</f>
        <v>11975.94</v>
      </c>
    </row>
    <row r="430" spans="1:5">
      <c r="A430" t="s">
        <v>2204</v>
      </c>
      <c r="B430" t="s">
        <v>870</v>
      </c>
      <c r="C430" t="s">
        <v>2205</v>
      </c>
      <c r="D430" s="8">
        <f>VLOOKUP(B430,'Support - MVH'!B:S,18,FALSE)</f>
        <v>19676.32</v>
      </c>
      <c r="E430" s="8">
        <f>IFERROR(VLOOKUP(B430,'Support - LRS'!B:X,23,FALSE),0)</f>
        <v>8801.26</v>
      </c>
    </row>
    <row r="431" spans="1:5">
      <c r="A431" t="s">
        <v>2206</v>
      </c>
      <c r="B431" t="s">
        <v>872</v>
      </c>
      <c r="C431" t="s">
        <v>2207</v>
      </c>
      <c r="D431" s="8">
        <f>VLOOKUP(B431,'Support - MVH'!B:S,18,FALSE)</f>
        <v>198.62</v>
      </c>
      <c r="E431" s="8">
        <f>IFERROR(VLOOKUP(B431,'Support - LRS'!B:X,23,FALSE),0)</f>
        <v>103.3</v>
      </c>
    </row>
    <row r="432" spans="1:5">
      <c r="A432" t="s">
        <v>2208</v>
      </c>
      <c r="B432" t="s">
        <v>874</v>
      </c>
      <c r="C432" t="s">
        <v>2209</v>
      </c>
      <c r="D432" s="8">
        <f>VLOOKUP(B432,'Support - MVH'!B:S,18,FALSE)</f>
        <v>5249.95</v>
      </c>
      <c r="E432" s="8">
        <f>IFERROR(VLOOKUP(B432,'Support - LRS'!B:X,23,FALSE),0)</f>
        <v>2236.86</v>
      </c>
    </row>
    <row r="433" spans="1:5">
      <c r="A433" t="s">
        <v>2210</v>
      </c>
      <c r="B433" t="s">
        <v>876</v>
      </c>
      <c r="C433" t="s">
        <v>2211</v>
      </c>
      <c r="D433" s="8">
        <f>VLOOKUP(B433,'Support - MVH'!B:S,18,FALSE)</f>
        <v>2120.0500000000002</v>
      </c>
      <c r="E433" s="8">
        <f>IFERROR(VLOOKUP(B433,'Support - LRS'!B:X,23,FALSE),0)</f>
        <v>967.28</v>
      </c>
    </row>
    <row r="434" spans="1:5">
      <c r="A434" t="s">
        <v>2212</v>
      </c>
      <c r="B434" t="s">
        <v>878</v>
      </c>
      <c r="C434" t="s">
        <v>2213</v>
      </c>
      <c r="D434" s="8">
        <f>VLOOKUP(B434,'Support - MVH'!B:S,18,FALSE)</f>
        <v>1162.47</v>
      </c>
      <c r="E434" s="8">
        <f>IFERROR(VLOOKUP(B434,'Support - LRS'!B:X,23,FALSE),0)</f>
        <v>549.46</v>
      </c>
    </row>
    <row r="435" spans="1:5">
      <c r="A435" t="s">
        <v>2214</v>
      </c>
      <c r="B435" t="s">
        <v>880</v>
      </c>
      <c r="C435" t="s">
        <v>2215</v>
      </c>
      <c r="D435" s="8">
        <f>VLOOKUP(B435,'Support - MVH'!B:S,18,FALSE)</f>
        <v>3435.15</v>
      </c>
      <c r="E435" s="8">
        <f>IFERROR(VLOOKUP(B435,'Support - LRS'!B:X,23,FALSE),0)</f>
        <v>1460.89</v>
      </c>
    </row>
    <row r="436" spans="1:5">
      <c r="A436" t="s">
        <v>2216</v>
      </c>
      <c r="B436" t="s">
        <v>882</v>
      </c>
      <c r="C436" t="s">
        <v>2217</v>
      </c>
      <c r="D436" s="8">
        <f>VLOOKUP(B436,'Support - MVH'!B:S,18,FALSE)</f>
        <v>160556.54</v>
      </c>
      <c r="E436" s="8">
        <f>IFERROR(VLOOKUP(B436,'Support - LRS'!B:X,23,FALSE),0)</f>
        <v>15208.17</v>
      </c>
    </row>
    <row r="437" spans="1:5">
      <c r="A437" t="s">
        <v>2218</v>
      </c>
      <c r="B437" t="s">
        <v>884</v>
      </c>
      <c r="C437" t="s">
        <v>2219</v>
      </c>
      <c r="D437" s="8">
        <f>VLOOKUP(B437,'Support - MVH'!B:S,18,FALSE)</f>
        <v>1963.24</v>
      </c>
      <c r="E437" s="8">
        <f>IFERROR(VLOOKUP(B437,'Support - LRS'!B:X,23,FALSE),0)</f>
        <v>373.53999999999996</v>
      </c>
    </row>
    <row r="438" spans="1:5">
      <c r="A438" t="s">
        <v>2220</v>
      </c>
      <c r="B438" t="s">
        <v>886</v>
      </c>
      <c r="C438" t="s">
        <v>2221</v>
      </c>
      <c r="D438" s="8">
        <f>VLOOKUP(B438,'Support - MVH'!B:S,18,FALSE)</f>
        <v>2048.96</v>
      </c>
      <c r="E438" s="8">
        <f>IFERROR(VLOOKUP(B438,'Support - LRS'!B:X,23,FALSE),0)</f>
        <v>396.59000000000003</v>
      </c>
    </row>
    <row r="439" spans="1:5">
      <c r="A439" t="s">
        <v>2222</v>
      </c>
      <c r="B439" t="s">
        <v>888</v>
      </c>
      <c r="C439" t="s">
        <v>2223</v>
      </c>
      <c r="D439" s="8">
        <f>VLOOKUP(B439,'Support - MVH'!B:S,18,FALSE)</f>
        <v>3430.97</v>
      </c>
      <c r="E439" s="8">
        <f>IFERROR(VLOOKUP(B439,'Support - LRS'!B:X,23,FALSE),0)</f>
        <v>680.42</v>
      </c>
    </row>
    <row r="440" spans="1:5">
      <c r="A440" t="s">
        <v>2224</v>
      </c>
      <c r="B440" t="s">
        <v>890</v>
      </c>
      <c r="C440" t="s">
        <v>2225</v>
      </c>
      <c r="D440" s="8">
        <f>VLOOKUP(B440,'Support - MVH'!B:S,18,FALSE)</f>
        <v>2260.13</v>
      </c>
      <c r="E440" s="8">
        <f>IFERROR(VLOOKUP(B440,'Support - LRS'!B:X,23,FALSE),0)</f>
        <v>535.09999999999991</v>
      </c>
    </row>
    <row r="441" spans="1:5">
      <c r="A441" t="s">
        <v>2226</v>
      </c>
      <c r="B441" t="s">
        <v>892</v>
      </c>
      <c r="C441" t="s">
        <v>2227</v>
      </c>
      <c r="D441" s="8">
        <f>VLOOKUP(B441,'Support - MVH'!B:S,18,FALSE)</f>
        <v>244.62</v>
      </c>
      <c r="E441" s="8">
        <f>IFERROR(VLOOKUP(B441,'Support - LRS'!B:X,23,FALSE),0)</f>
        <v>70.98</v>
      </c>
    </row>
    <row r="442" spans="1:5">
      <c r="A442" t="s">
        <v>2228</v>
      </c>
      <c r="B442" t="s">
        <v>894</v>
      </c>
      <c r="C442" t="s">
        <v>2229</v>
      </c>
      <c r="D442" s="8">
        <f>VLOOKUP(B442,'Support - MVH'!B:S,18,FALSE)</f>
        <v>222479.8</v>
      </c>
      <c r="E442" s="8">
        <f>IFERROR(VLOOKUP(B442,'Support - LRS'!B:X,23,FALSE),0)</f>
        <v>43266.62</v>
      </c>
    </row>
    <row r="443" spans="1:5">
      <c r="A443" t="s">
        <v>2230</v>
      </c>
      <c r="B443" t="s">
        <v>896</v>
      </c>
      <c r="C443" t="s">
        <v>2231</v>
      </c>
      <c r="D443" s="8">
        <f>VLOOKUP(B443,'Support - MVH'!B:S,18,FALSE)</f>
        <v>21474.39</v>
      </c>
      <c r="E443" s="8">
        <f>IFERROR(VLOOKUP(B443,'Support - LRS'!B:X,23,FALSE),0)</f>
        <v>4630.1000000000004</v>
      </c>
    </row>
    <row r="444" spans="1:5">
      <c r="A444" t="s">
        <v>2232</v>
      </c>
      <c r="B444" t="s">
        <v>898</v>
      </c>
      <c r="C444" t="s">
        <v>2233</v>
      </c>
      <c r="D444" s="8">
        <f>VLOOKUP(B444,'Support - MVH'!B:S,18,FALSE)</f>
        <v>9550.68</v>
      </c>
      <c r="E444" s="8">
        <f>IFERROR(VLOOKUP(B444,'Support - LRS'!B:X,23,FALSE),0)</f>
        <v>2074.94</v>
      </c>
    </row>
    <row r="445" spans="1:5">
      <c r="A445" t="s">
        <v>2234</v>
      </c>
      <c r="B445" t="s">
        <v>900</v>
      </c>
      <c r="C445" t="s">
        <v>2235</v>
      </c>
      <c r="D445" s="8">
        <f>VLOOKUP(B445,'Support - MVH'!B:S,18,FALSE)</f>
        <v>4645.71</v>
      </c>
      <c r="E445" s="8">
        <f>IFERROR(VLOOKUP(B445,'Support - LRS'!B:X,23,FALSE),0)</f>
        <v>1253.9099999999999</v>
      </c>
    </row>
    <row r="446" spans="1:5">
      <c r="A446" t="s">
        <v>2236</v>
      </c>
      <c r="B446" t="s">
        <v>902</v>
      </c>
      <c r="C446" t="s">
        <v>2237</v>
      </c>
      <c r="D446" s="8">
        <f>VLOOKUP(B446,'Support - MVH'!B:S,18,FALSE)</f>
        <v>5097.32</v>
      </c>
      <c r="E446" s="8">
        <f>IFERROR(VLOOKUP(B446,'Support - LRS'!B:X,23,FALSE),0)</f>
        <v>1208.7800000000002</v>
      </c>
    </row>
    <row r="447" spans="1:5">
      <c r="A447" t="s">
        <v>2238</v>
      </c>
      <c r="B447" t="s">
        <v>904</v>
      </c>
      <c r="C447" t="s">
        <v>2239</v>
      </c>
      <c r="D447" s="8">
        <f>VLOOKUP(B447,'Support - MVH'!B:S,18,FALSE)</f>
        <v>1018.21</v>
      </c>
      <c r="E447" s="8">
        <f>IFERROR(VLOOKUP(B447,'Support - LRS'!B:X,23,FALSE),0)</f>
        <v>253.98000000000002</v>
      </c>
    </row>
    <row r="448" spans="1:5">
      <c r="A448" t="s">
        <v>2240</v>
      </c>
      <c r="B448" t="s">
        <v>906</v>
      </c>
      <c r="C448" t="s">
        <v>2241</v>
      </c>
      <c r="D448" s="8">
        <f>VLOOKUP(B448,'Support - MVH'!B:S,18,FALSE)</f>
        <v>2764.01</v>
      </c>
      <c r="E448" s="8">
        <f>IFERROR(VLOOKUP(B448,'Support - LRS'!B:X,23,FALSE),0)</f>
        <v>938.62000000000012</v>
      </c>
    </row>
    <row r="449" spans="1:5">
      <c r="A449" t="s">
        <v>2242</v>
      </c>
      <c r="B449" t="s">
        <v>908</v>
      </c>
      <c r="C449" t="s">
        <v>2243</v>
      </c>
      <c r="D449" s="8">
        <f>VLOOKUP(B449,'Support - MVH'!B:S,18,FALSE)</f>
        <v>44927.76</v>
      </c>
      <c r="E449" s="8">
        <f>IFERROR(VLOOKUP(B449,'Support - LRS'!B:X,23,FALSE),0)</f>
        <v>6114.7400000000007</v>
      </c>
    </row>
    <row r="450" spans="1:5">
      <c r="A450" t="s">
        <v>2244</v>
      </c>
      <c r="B450" t="s">
        <v>910</v>
      </c>
      <c r="C450" t="s">
        <v>2245</v>
      </c>
      <c r="D450" s="8">
        <f>VLOOKUP(B450,'Support - MVH'!B:S,18,FALSE)</f>
        <v>4700.07</v>
      </c>
      <c r="E450" s="8">
        <f>IFERROR(VLOOKUP(B450,'Support - LRS'!B:X,23,FALSE),0)</f>
        <v>1001.65</v>
      </c>
    </row>
    <row r="451" spans="1:5">
      <c r="A451" t="s">
        <v>2246</v>
      </c>
      <c r="B451" t="s">
        <v>912</v>
      </c>
      <c r="C451" t="s">
        <v>2247</v>
      </c>
      <c r="D451" s="8">
        <f>VLOOKUP(B451,'Support - MVH'!B:S,18,FALSE)</f>
        <v>151872.54</v>
      </c>
      <c r="E451" s="8">
        <f>IFERROR(VLOOKUP(B451,'Support - LRS'!B:X,23,FALSE),0)</f>
        <v>17170.419999999998</v>
      </c>
    </row>
    <row r="452" spans="1:5">
      <c r="A452" t="s">
        <v>2248</v>
      </c>
      <c r="B452" t="s">
        <v>914</v>
      </c>
      <c r="C452" t="s">
        <v>2249</v>
      </c>
      <c r="D452" s="8">
        <f>VLOOKUP(B452,'Support - MVH'!B:S,18,FALSE)</f>
        <v>3600.32</v>
      </c>
      <c r="E452" s="8">
        <f>IFERROR(VLOOKUP(B452,'Support - LRS'!B:X,23,FALSE),0)</f>
        <v>837.04</v>
      </c>
    </row>
    <row r="453" spans="1:5">
      <c r="A453" t="s">
        <v>2250</v>
      </c>
      <c r="B453" t="s">
        <v>916</v>
      </c>
      <c r="C453" t="s">
        <v>2251</v>
      </c>
      <c r="D453" s="8">
        <f>VLOOKUP(B453,'Support - MVH'!B:S,18,FALSE)</f>
        <v>4407.3599999999997</v>
      </c>
      <c r="E453" s="8">
        <f>IFERROR(VLOOKUP(B453,'Support - LRS'!B:X,23,FALSE),0)</f>
        <v>922.59999999999991</v>
      </c>
    </row>
    <row r="454" spans="1:5">
      <c r="A454" t="s">
        <v>2252</v>
      </c>
      <c r="B454" t="s">
        <v>918</v>
      </c>
      <c r="C454" t="s">
        <v>2253</v>
      </c>
      <c r="D454" s="8">
        <f>VLOOKUP(B454,'Support - MVH'!B:S,18,FALSE)</f>
        <v>7664.8</v>
      </c>
      <c r="E454" s="8">
        <f>IFERROR(VLOOKUP(B454,'Support - LRS'!B:X,23,FALSE),0)</f>
        <v>1364.32</v>
      </c>
    </row>
    <row r="455" spans="1:5">
      <c r="A455" t="s">
        <v>2254</v>
      </c>
      <c r="B455" t="s">
        <v>920</v>
      </c>
      <c r="C455" t="s">
        <v>2255</v>
      </c>
      <c r="D455" s="8">
        <f>VLOOKUP(B455,'Support - MVH'!B:S,18,FALSE)</f>
        <v>1131.1099999999999</v>
      </c>
      <c r="E455" s="8">
        <f>IFERROR(VLOOKUP(B455,'Support - LRS'!B:X,23,FALSE),0)</f>
        <v>317.29000000000002</v>
      </c>
    </row>
    <row r="456" spans="1:5">
      <c r="A456" t="s">
        <v>2256</v>
      </c>
      <c r="B456" t="s">
        <v>922</v>
      </c>
      <c r="C456" t="s">
        <v>2257</v>
      </c>
      <c r="D456" s="8">
        <f>VLOOKUP(B456,'Support - MVH'!B:S,18,FALSE)</f>
        <v>161519.76999999999</v>
      </c>
      <c r="E456" s="8">
        <f>IFERROR(VLOOKUP(B456,'Support - LRS'!B:X,23,FALSE),0)</f>
        <v>23056.81</v>
      </c>
    </row>
    <row r="457" spans="1:5">
      <c r="A457" t="s">
        <v>2258</v>
      </c>
      <c r="B457" t="s">
        <v>924</v>
      </c>
      <c r="C457" t="s">
        <v>2259</v>
      </c>
      <c r="D457" s="8">
        <f>VLOOKUP(B457,'Support - MVH'!B:S,18,FALSE)</f>
        <v>1760.44</v>
      </c>
      <c r="E457" s="8">
        <f>IFERROR(VLOOKUP(B457,'Support - LRS'!B:X,23,FALSE),0)</f>
        <v>377.18</v>
      </c>
    </row>
    <row r="458" spans="1:5">
      <c r="A458" t="s">
        <v>2260</v>
      </c>
      <c r="B458" t="s">
        <v>926</v>
      </c>
      <c r="C458" t="s">
        <v>2261</v>
      </c>
      <c r="D458" s="8">
        <f>VLOOKUP(B458,'Support - MVH'!B:S,18,FALSE)</f>
        <v>5130.7700000000004</v>
      </c>
      <c r="E458" s="8">
        <f>IFERROR(VLOOKUP(B458,'Support - LRS'!B:X,23,FALSE),0)</f>
        <v>1113.1500000000001</v>
      </c>
    </row>
    <row r="459" spans="1:5">
      <c r="A459" t="s">
        <v>2262</v>
      </c>
      <c r="B459" t="s">
        <v>928</v>
      </c>
      <c r="C459" t="s">
        <v>2263</v>
      </c>
      <c r="D459" s="8">
        <f>VLOOKUP(B459,'Support - MVH'!B:S,18,FALSE)</f>
        <v>176120.9</v>
      </c>
      <c r="E459" s="8">
        <f>IFERROR(VLOOKUP(B459,'Support - LRS'!B:X,23,FALSE),0)</f>
        <v>14168.029999999999</v>
      </c>
    </row>
    <row r="460" spans="1:5">
      <c r="A460" t="s">
        <v>2264</v>
      </c>
      <c r="B460" t="s">
        <v>930</v>
      </c>
      <c r="C460" t="s">
        <v>2265</v>
      </c>
      <c r="D460" s="8">
        <f>VLOOKUP(B460,'Support - MVH'!B:S,18,FALSE)</f>
        <v>562.41999999999996</v>
      </c>
      <c r="E460" s="8">
        <f>IFERROR(VLOOKUP(B460,'Support - LRS'!B:X,23,FALSE),0)</f>
        <v>113.18</v>
      </c>
    </row>
    <row r="461" spans="1:5">
      <c r="A461" t="s">
        <v>2266</v>
      </c>
      <c r="B461" t="s">
        <v>932</v>
      </c>
      <c r="C461" t="s">
        <v>2267</v>
      </c>
      <c r="D461" s="8">
        <f>VLOOKUP(B461,'Support - MVH'!B:S,18,FALSE)</f>
        <v>572.87</v>
      </c>
      <c r="E461" s="8">
        <f>IFERROR(VLOOKUP(B461,'Support - LRS'!B:X,23,FALSE),0)</f>
        <v>92.47</v>
      </c>
    </row>
    <row r="462" spans="1:5">
      <c r="A462" t="s">
        <v>2268</v>
      </c>
      <c r="B462" t="s">
        <v>934</v>
      </c>
      <c r="C462" t="s">
        <v>2269</v>
      </c>
      <c r="D462" s="8">
        <f>VLOOKUP(B462,'Support - MVH'!B:S,18,FALSE)</f>
        <v>1925.61</v>
      </c>
      <c r="E462" s="8">
        <f>IFERROR(VLOOKUP(B462,'Support - LRS'!B:X,23,FALSE),0)</f>
        <v>360.77</v>
      </c>
    </row>
    <row r="463" spans="1:5">
      <c r="A463" t="s">
        <v>2270</v>
      </c>
      <c r="B463" t="s">
        <v>936</v>
      </c>
      <c r="C463" t="s">
        <v>2271</v>
      </c>
      <c r="D463" s="8">
        <f>VLOOKUP(B463,'Support - MVH'!B:S,18,FALSE)</f>
        <v>5247.86</v>
      </c>
      <c r="E463" s="8">
        <f>IFERROR(VLOOKUP(B463,'Support - LRS'!B:X,23,FALSE),0)</f>
        <v>796.5</v>
      </c>
    </row>
    <row r="464" spans="1:5">
      <c r="A464" t="s">
        <v>2272</v>
      </c>
      <c r="B464" t="s">
        <v>938</v>
      </c>
      <c r="C464" t="s">
        <v>2273</v>
      </c>
      <c r="D464" s="8">
        <f>VLOOKUP(B464,'Support - MVH'!B:S,18,FALSE)</f>
        <v>1329.74</v>
      </c>
      <c r="E464" s="8">
        <f>IFERROR(VLOOKUP(B464,'Support - LRS'!B:X,23,FALSE),0)</f>
        <v>215.59</v>
      </c>
    </row>
    <row r="465" spans="1:5">
      <c r="A465" t="s">
        <v>2274</v>
      </c>
      <c r="B465" t="s">
        <v>940</v>
      </c>
      <c r="C465" t="s">
        <v>2275</v>
      </c>
      <c r="D465" s="8">
        <f>VLOOKUP(B465,'Support - MVH'!B:S,18,FALSE)</f>
        <v>549.87</v>
      </c>
      <c r="E465" s="8">
        <f>IFERROR(VLOOKUP(B465,'Support - LRS'!B:X,23,FALSE),0)</f>
        <v>120.31</v>
      </c>
    </row>
    <row r="466" spans="1:5">
      <c r="A466" t="s">
        <v>2276</v>
      </c>
      <c r="B466" t="s">
        <v>942</v>
      </c>
      <c r="C466" t="s">
        <v>2277</v>
      </c>
      <c r="D466" s="8">
        <f>VLOOKUP(B466,'Support - MVH'!B:S,18,FALSE)</f>
        <v>129534.5</v>
      </c>
      <c r="E466" s="8">
        <f>IFERROR(VLOOKUP(B466,'Support - LRS'!B:X,23,FALSE),0)</f>
        <v>17124.170000000002</v>
      </c>
    </row>
    <row r="467" spans="1:5">
      <c r="A467" t="s">
        <v>2278</v>
      </c>
      <c r="B467" t="s">
        <v>944</v>
      </c>
      <c r="C467" t="s">
        <v>2279</v>
      </c>
      <c r="D467" s="8">
        <f>VLOOKUP(B467,'Support - MVH'!B:S,18,FALSE)</f>
        <v>15693.39</v>
      </c>
      <c r="E467" s="8">
        <f>IFERROR(VLOOKUP(B467,'Support - LRS'!B:X,23,FALSE),0)</f>
        <v>3134.88</v>
      </c>
    </row>
    <row r="468" spans="1:5">
      <c r="A468" t="s">
        <v>2280</v>
      </c>
      <c r="B468" t="s">
        <v>946</v>
      </c>
      <c r="C468" t="s">
        <v>2281</v>
      </c>
      <c r="D468" s="8">
        <f>VLOOKUP(B468,'Support - MVH'!B:S,18,FALSE)</f>
        <v>3186.35</v>
      </c>
      <c r="E468" s="8">
        <f>IFERROR(VLOOKUP(B468,'Support - LRS'!B:X,23,FALSE),0)</f>
        <v>793.03</v>
      </c>
    </row>
    <row r="469" spans="1:5">
      <c r="A469" t="s">
        <v>2282</v>
      </c>
      <c r="B469" t="s">
        <v>948</v>
      </c>
      <c r="C469" t="s">
        <v>2283</v>
      </c>
      <c r="D469" s="8">
        <f>VLOOKUP(B469,'Support - MVH'!B:S,18,FALSE)</f>
        <v>725.5</v>
      </c>
      <c r="E469" s="8">
        <f>IFERROR(VLOOKUP(B469,'Support - LRS'!B:X,23,FALSE),0)</f>
        <v>189.26</v>
      </c>
    </row>
    <row r="470" spans="1:5">
      <c r="A470" t="s">
        <v>2284</v>
      </c>
      <c r="B470" t="s">
        <v>950</v>
      </c>
      <c r="C470" t="s">
        <v>2285</v>
      </c>
      <c r="D470" s="8">
        <f>VLOOKUP(B470,'Support - MVH'!B:S,18,FALSE)</f>
        <v>135739.34</v>
      </c>
      <c r="E470" s="8">
        <f>IFERROR(VLOOKUP(B470,'Support - LRS'!B:X,23,FALSE),0)</f>
        <v>12686.240000000002</v>
      </c>
    </row>
    <row r="471" spans="1:5">
      <c r="A471" t="s">
        <v>2286</v>
      </c>
      <c r="B471" t="s">
        <v>952</v>
      </c>
      <c r="C471" t="s">
        <v>2287</v>
      </c>
      <c r="D471" s="8">
        <f>VLOOKUP(B471,'Support - MVH'!B:S,18,FALSE)</f>
        <v>4817.1499999999996</v>
      </c>
      <c r="E471" s="8">
        <f>IFERROR(VLOOKUP(B471,'Support - LRS'!B:X,23,FALSE),0)</f>
        <v>896.18000000000006</v>
      </c>
    </row>
    <row r="472" spans="1:5">
      <c r="A472" t="s">
        <v>2288</v>
      </c>
      <c r="B472" t="s">
        <v>954</v>
      </c>
      <c r="C472" t="s">
        <v>2289</v>
      </c>
      <c r="D472" s="8">
        <f>VLOOKUP(B472,'Support - MVH'!B:S,18,FALSE)</f>
        <v>359.61</v>
      </c>
      <c r="E472" s="8">
        <f>IFERROR(VLOOKUP(B472,'Support - LRS'!B:X,23,FALSE),0)</f>
        <v>79.14</v>
      </c>
    </row>
    <row r="473" spans="1:5">
      <c r="A473" t="s">
        <v>2290</v>
      </c>
      <c r="B473" t="s">
        <v>956</v>
      </c>
      <c r="C473" t="s">
        <v>2291</v>
      </c>
      <c r="D473" s="8">
        <f>VLOOKUP(B473,'Support - MVH'!B:S,18,FALSE)</f>
        <v>1597.36</v>
      </c>
      <c r="E473" s="8">
        <f>IFERROR(VLOOKUP(B473,'Support - LRS'!B:X,23,FALSE),0)</f>
        <v>355.59000000000003</v>
      </c>
    </row>
    <row r="474" spans="1:5">
      <c r="A474" t="s">
        <v>2292</v>
      </c>
      <c r="B474" t="s">
        <v>958</v>
      </c>
      <c r="C474" t="s">
        <v>2293</v>
      </c>
      <c r="D474" s="8">
        <f>VLOOKUP(B474,'Support - MVH'!B:S,18,FALSE)</f>
        <v>320836.77</v>
      </c>
      <c r="E474" s="8">
        <f>IFERROR(VLOOKUP(B474,'Support - LRS'!B:X,23,FALSE),0)</f>
        <v>98422.56</v>
      </c>
    </row>
    <row r="475" spans="1:5">
      <c r="A475" t="s">
        <v>2294</v>
      </c>
      <c r="B475" t="s">
        <v>960</v>
      </c>
      <c r="C475" t="s">
        <v>2295</v>
      </c>
      <c r="D475" s="8">
        <f>VLOOKUP(B475,'Support - MVH'!B:S,18,FALSE)</f>
        <v>71402.19</v>
      </c>
      <c r="E475" s="8">
        <f>IFERROR(VLOOKUP(B475,'Support - LRS'!B:X,23,FALSE),0)</f>
        <v>34858.959999999999</v>
      </c>
    </row>
    <row r="476" spans="1:5">
      <c r="A476" t="s">
        <v>2296</v>
      </c>
      <c r="B476" t="s">
        <v>962</v>
      </c>
      <c r="C476" t="s">
        <v>2297</v>
      </c>
      <c r="D476" s="8">
        <f>VLOOKUP(B476,'Support - MVH'!B:S,18,FALSE)</f>
        <v>79294.880000000005</v>
      </c>
      <c r="E476" s="8">
        <f>IFERROR(VLOOKUP(B476,'Support - LRS'!B:X,23,FALSE),0)</f>
        <v>36690.92</v>
      </c>
    </row>
    <row r="477" spans="1:5">
      <c r="A477" t="s">
        <v>2298</v>
      </c>
      <c r="B477" t="s">
        <v>964</v>
      </c>
      <c r="C477" t="s">
        <v>2299</v>
      </c>
      <c r="D477" s="8">
        <f>VLOOKUP(B477,'Support - MVH'!B:S,18,FALSE)</f>
        <v>29774.78</v>
      </c>
      <c r="E477" s="8">
        <f>IFERROR(VLOOKUP(B477,'Support - LRS'!B:X,23,FALSE),0)</f>
        <v>14895.44</v>
      </c>
    </row>
    <row r="478" spans="1:5">
      <c r="A478" t="s">
        <v>2300</v>
      </c>
      <c r="B478" t="s">
        <v>966</v>
      </c>
      <c r="C478" t="s">
        <v>2301</v>
      </c>
      <c r="D478" s="8">
        <f>VLOOKUP(B478,'Support - MVH'!B:S,18,FALSE)</f>
        <v>1252.3800000000001</v>
      </c>
      <c r="E478" s="8">
        <f>IFERROR(VLOOKUP(B478,'Support - LRS'!B:X,23,FALSE),0)</f>
        <v>2046.6</v>
      </c>
    </row>
    <row r="479" spans="1:5">
      <c r="A479" t="s">
        <v>2302</v>
      </c>
      <c r="B479" t="s">
        <v>968</v>
      </c>
      <c r="C479" t="s">
        <v>2303</v>
      </c>
      <c r="D479" s="8">
        <f>VLOOKUP(B479,'Support - MVH'!B:S,18,FALSE)</f>
        <v>4296.55</v>
      </c>
      <c r="E479" s="8">
        <f>IFERROR(VLOOKUP(B479,'Support - LRS'!B:X,23,FALSE),0)</f>
        <v>2402.36</v>
      </c>
    </row>
    <row r="480" spans="1:5">
      <c r="A480" t="s">
        <v>2304</v>
      </c>
      <c r="B480" t="s">
        <v>970</v>
      </c>
      <c r="C480" t="s">
        <v>2305</v>
      </c>
      <c r="D480" s="8">
        <f>VLOOKUP(B480,'Support - MVH'!B:S,18,FALSE)</f>
        <v>489.24</v>
      </c>
      <c r="E480" s="8">
        <f>IFERROR(VLOOKUP(B480,'Support - LRS'!B:X,23,FALSE),0)</f>
        <v>595.51</v>
      </c>
    </row>
    <row r="481" spans="1:5">
      <c r="A481" t="s">
        <v>2306</v>
      </c>
      <c r="B481" t="s">
        <v>972</v>
      </c>
      <c r="C481" t="s">
        <v>2307</v>
      </c>
      <c r="D481" s="8">
        <f>VLOOKUP(B481,'Support - MVH'!B:S,18,FALSE)</f>
        <v>7850.87</v>
      </c>
      <c r="E481" s="8">
        <f>IFERROR(VLOOKUP(B481,'Support - LRS'!B:X,23,FALSE),0)</f>
        <v>3597.62</v>
      </c>
    </row>
    <row r="482" spans="1:5">
      <c r="A482" t="s">
        <v>2308</v>
      </c>
      <c r="B482" t="s">
        <v>974</v>
      </c>
      <c r="C482" t="s">
        <v>2309</v>
      </c>
      <c r="D482" s="8">
        <f>VLOOKUP(B482,'Support - MVH'!B:S,18,FALSE)</f>
        <v>4240.1000000000004</v>
      </c>
      <c r="E482" s="8">
        <f>IFERROR(VLOOKUP(B482,'Support - LRS'!B:X,23,FALSE),0)</f>
        <v>2078.34</v>
      </c>
    </row>
    <row r="483" spans="1:5">
      <c r="A483" t="s">
        <v>2310</v>
      </c>
      <c r="B483" t="s">
        <v>976</v>
      </c>
      <c r="C483" t="s">
        <v>2311</v>
      </c>
      <c r="D483" s="8">
        <f>VLOOKUP(B483,'Support - MVH'!B:S,18,FALSE)</f>
        <v>2442.0300000000002</v>
      </c>
      <c r="E483" s="8">
        <f>IFERROR(VLOOKUP(B483,'Support - LRS'!B:X,23,FALSE),0)</f>
        <v>1455.11</v>
      </c>
    </row>
    <row r="484" spans="1:5">
      <c r="A484" t="s">
        <v>2312</v>
      </c>
      <c r="B484" t="s">
        <v>978</v>
      </c>
      <c r="C484" t="s">
        <v>2313</v>
      </c>
      <c r="D484" s="8">
        <f>VLOOKUP(B484,'Support - MVH'!B:S,18,FALSE)</f>
        <v>10892.96</v>
      </c>
      <c r="E484" s="8">
        <f>IFERROR(VLOOKUP(B484,'Support - LRS'!B:X,23,FALSE),0)</f>
        <v>6061.1100000000006</v>
      </c>
    </row>
    <row r="485" spans="1:5">
      <c r="A485" t="s">
        <v>2314</v>
      </c>
      <c r="B485" t="s">
        <v>980</v>
      </c>
      <c r="C485" t="s">
        <v>2315</v>
      </c>
      <c r="D485" s="8">
        <f>VLOOKUP(B485,'Support - MVH'!B:S,18,FALSE)</f>
        <v>1241.92</v>
      </c>
      <c r="E485" s="8">
        <f>IFERROR(VLOOKUP(B485,'Support - LRS'!B:X,23,FALSE),0)</f>
        <v>1006.76</v>
      </c>
    </row>
    <row r="486" spans="1:5">
      <c r="A486" t="s">
        <v>2316</v>
      </c>
      <c r="B486" t="s">
        <v>982</v>
      </c>
      <c r="C486" t="s">
        <v>2317</v>
      </c>
      <c r="D486" s="8">
        <f>VLOOKUP(B486,'Support - MVH'!B:S,18,FALSE)</f>
        <v>182998.98</v>
      </c>
      <c r="E486" s="8">
        <f>IFERROR(VLOOKUP(B486,'Support - LRS'!B:X,23,FALSE),0)</f>
        <v>24618.79</v>
      </c>
    </row>
    <row r="487" spans="1:5">
      <c r="A487" t="s">
        <v>2318</v>
      </c>
      <c r="B487" t="s">
        <v>984</v>
      </c>
      <c r="C487" t="s">
        <v>2319</v>
      </c>
      <c r="D487" s="8">
        <f>VLOOKUP(B487,'Support - MVH'!B:S,18,FALSE)</f>
        <v>13575.43</v>
      </c>
      <c r="E487" s="8">
        <f>IFERROR(VLOOKUP(B487,'Support - LRS'!B:X,23,FALSE),0)</f>
        <v>2828.2200000000003</v>
      </c>
    </row>
    <row r="488" spans="1:5">
      <c r="A488" t="s">
        <v>2320</v>
      </c>
      <c r="B488" t="s">
        <v>986</v>
      </c>
      <c r="C488" t="s">
        <v>2321</v>
      </c>
      <c r="D488" s="8">
        <f>VLOOKUP(B488,'Support - MVH'!B:S,18,FALSE)</f>
        <v>1154.1099999999999</v>
      </c>
      <c r="E488" s="8">
        <f>IFERROR(VLOOKUP(B488,'Support - LRS'!B:X,23,FALSE),0)</f>
        <v>294.18</v>
      </c>
    </row>
    <row r="489" spans="1:5">
      <c r="A489" t="s">
        <v>2322</v>
      </c>
      <c r="B489" t="s">
        <v>988</v>
      </c>
      <c r="C489" t="s">
        <v>2323</v>
      </c>
      <c r="D489" s="8">
        <f>VLOOKUP(B489,'Support - MVH'!B:S,18,FALSE)</f>
        <v>298.98</v>
      </c>
      <c r="E489" s="8">
        <f>IFERROR(VLOOKUP(B489,'Support - LRS'!B:X,23,FALSE),0)</f>
        <v>91.49</v>
      </c>
    </row>
    <row r="490" spans="1:5">
      <c r="A490" t="s">
        <v>2324</v>
      </c>
      <c r="B490" t="s">
        <v>990</v>
      </c>
      <c r="C490" t="s">
        <v>2325</v>
      </c>
      <c r="D490" s="8">
        <f>VLOOKUP(B490,'Support - MVH'!B:S,18,FALSE)</f>
        <v>1442.64</v>
      </c>
      <c r="E490" s="8">
        <f>IFERROR(VLOOKUP(B490,'Support - LRS'!B:X,23,FALSE),0)</f>
        <v>386.61</v>
      </c>
    </row>
    <row r="491" spans="1:5">
      <c r="A491" t="s">
        <v>2326</v>
      </c>
      <c r="B491" t="s">
        <v>992</v>
      </c>
      <c r="C491" t="s">
        <v>2327</v>
      </c>
      <c r="D491" s="8">
        <f>VLOOKUP(B491,'Support - MVH'!B:S,18,FALSE)</f>
        <v>2019.69</v>
      </c>
      <c r="E491" s="8">
        <f>IFERROR(VLOOKUP(B491,'Support - LRS'!B:X,23,FALSE),0)</f>
        <v>484.08</v>
      </c>
    </row>
    <row r="492" spans="1:5">
      <c r="A492" t="s">
        <v>2328</v>
      </c>
      <c r="B492" t="s">
        <v>994</v>
      </c>
      <c r="C492" t="s">
        <v>2329</v>
      </c>
      <c r="D492" s="8">
        <f>VLOOKUP(B492,'Support - MVH'!B:S,18,FALSE)</f>
        <v>203171.7</v>
      </c>
      <c r="E492" s="8">
        <f>IFERROR(VLOOKUP(B492,'Support - LRS'!B:X,23,FALSE),0)</f>
        <v>12414.04</v>
      </c>
    </row>
    <row r="493" spans="1:5">
      <c r="A493" t="s">
        <v>2330</v>
      </c>
      <c r="B493" t="s">
        <v>996</v>
      </c>
      <c r="C493" t="s">
        <v>2331</v>
      </c>
      <c r="D493" s="8">
        <f>VLOOKUP(B493,'Support - MVH'!B:S,18,FALSE)</f>
        <v>1781.34</v>
      </c>
      <c r="E493" s="8">
        <f>IFERROR(VLOOKUP(B493,'Support - LRS'!B:X,23,FALSE),0)</f>
        <v>275.45</v>
      </c>
    </row>
    <row r="494" spans="1:5">
      <c r="A494" t="s">
        <v>2332</v>
      </c>
      <c r="B494" t="s">
        <v>998</v>
      </c>
      <c r="C494" t="s">
        <v>2333</v>
      </c>
      <c r="D494" s="8">
        <f>VLOOKUP(B494,'Support - MVH'!B:S,18,FALSE)</f>
        <v>1168.75</v>
      </c>
      <c r="E494" s="8">
        <f>IFERROR(VLOOKUP(B494,'Support - LRS'!B:X,23,FALSE),0)</f>
        <v>197.78</v>
      </c>
    </row>
    <row r="495" spans="1:5">
      <c r="A495" t="s">
        <v>2334</v>
      </c>
      <c r="B495" t="s">
        <v>1000</v>
      </c>
      <c r="C495" t="s">
        <v>2335</v>
      </c>
      <c r="D495" s="8">
        <f>VLOOKUP(B495,'Support - MVH'!B:S,18,FALSE)</f>
        <v>380.52</v>
      </c>
      <c r="E495" s="8">
        <f>IFERROR(VLOOKUP(B495,'Support - LRS'!B:X,23,FALSE),0)</f>
        <v>74.36</v>
      </c>
    </row>
    <row r="496" spans="1:5">
      <c r="A496" t="s">
        <v>2336</v>
      </c>
      <c r="B496" t="s">
        <v>1002</v>
      </c>
      <c r="C496" t="s">
        <v>2337</v>
      </c>
      <c r="D496" s="8">
        <f>VLOOKUP(B496,'Support - MVH'!B:S,18,FALSE)</f>
        <v>4846.43</v>
      </c>
      <c r="E496" s="8">
        <f>IFERROR(VLOOKUP(B496,'Support - LRS'!B:X,23,FALSE),0)</f>
        <v>696.22</v>
      </c>
    </row>
    <row r="497" spans="1:5">
      <c r="A497" t="s">
        <v>2338</v>
      </c>
      <c r="B497" t="s">
        <v>1004</v>
      </c>
      <c r="C497" t="s">
        <v>2339</v>
      </c>
      <c r="D497" s="8">
        <f>VLOOKUP(B497,'Support - MVH'!B:S,18,FALSE)</f>
        <v>199464.21</v>
      </c>
      <c r="E497" s="8">
        <f>IFERROR(VLOOKUP(B497,'Support - LRS'!B:X,23,FALSE),0)</f>
        <v>33375.18</v>
      </c>
    </row>
    <row r="498" spans="1:5">
      <c r="A498" t="s">
        <v>2340</v>
      </c>
      <c r="B498" t="s">
        <v>1006</v>
      </c>
      <c r="C498" t="s">
        <v>2341</v>
      </c>
      <c r="D498" s="8">
        <f>VLOOKUP(B498,'Support - MVH'!B:S,18,FALSE)</f>
        <v>20531.45</v>
      </c>
      <c r="E498" s="8">
        <f>IFERROR(VLOOKUP(B498,'Support - LRS'!B:X,23,FALSE),0)</f>
        <v>3963.76</v>
      </c>
    </row>
    <row r="499" spans="1:5">
      <c r="A499" t="s">
        <v>2342</v>
      </c>
      <c r="B499" t="s">
        <v>1008</v>
      </c>
      <c r="C499" t="s">
        <v>2343</v>
      </c>
      <c r="D499" s="8">
        <f>VLOOKUP(B499,'Support - MVH'!B:S,18,FALSE)</f>
        <v>1430.09</v>
      </c>
      <c r="E499" s="8">
        <f>IFERROR(VLOOKUP(B499,'Support - LRS'!B:X,23,FALSE),0)</f>
        <v>376.37</v>
      </c>
    </row>
    <row r="500" spans="1:5">
      <c r="A500" t="s">
        <v>2344</v>
      </c>
      <c r="B500" t="s">
        <v>1010</v>
      </c>
      <c r="C500" t="s">
        <v>2345</v>
      </c>
      <c r="D500" s="8">
        <f>VLOOKUP(B500,'Support - MVH'!B:S,18,FALSE)</f>
        <v>4307</v>
      </c>
      <c r="E500" s="8">
        <f>IFERROR(VLOOKUP(B500,'Support - LRS'!B:X,23,FALSE),0)</f>
        <v>1182.56</v>
      </c>
    </row>
    <row r="501" spans="1:5">
      <c r="A501" t="s">
        <v>2346</v>
      </c>
      <c r="B501" t="s">
        <v>1012</v>
      </c>
      <c r="C501" t="s">
        <v>2347</v>
      </c>
      <c r="D501" s="8">
        <f>VLOOKUP(B501,'Support - MVH'!B:S,18,FALSE)</f>
        <v>1756.25</v>
      </c>
      <c r="E501" s="8">
        <f>IFERROR(VLOOKUP(B501,'Support - LRS'!B:X,23,FALSE),0)</f>
        <v>420.53</v>
      </c>
    </row>
    <row r="502" spans="1:5">
      <c r="A502" t="s">
        <v>2348</v>
      </c>
      <c r="B502" t="s">
        <v>1014</v>
      </c>
      <c r="C502" t="s">
        <v>2349</v>
      </c>
      <c r="D502" s="8">
        <f>VLOOKUP(B502,'Support - MVH'!B:S,18,FALSE)</f>
        <v>639.78</v>
      </c>
      <c r="E502" s="8">
        <f>IFERROR(VLOOKUP(B502,'Support - LRS'!B:X,23,FALSE),0)</f>
        <v>250.89</v>
      </c>
    </row>
    <row r="503" spans="1:5">
      <c r="A503" t="s">
        <v>2350</v>
      </c>
      <c r="B503" t="s">
        <v>1016</v>
      </c>
      <c r="C503" t="s">
        <v>2351</v>
      </c>
      <c r="D503" s="8">
        <f>VLOOKUP(B503,'Support - MVH'!B:S,18,FALSE)</f>
        <v>1112.29</v>
      </c>
      <c r="E503" s="8">
        <f>IFERROR(VLOOKUP(B503,'Support - LRS'!B:X,23,FALSE),0)</f>
        <v>333.07</v>
      </c>
    </row>
    <row r="504" spans="1:5">
      <c r="A504" t="s">
        <v>2352</v>
      </c>
      <c r="B504" t="s">
        <v>1018</v>
      </c>
      <c r="C504" t="s">
        <v>2353</v>
      </c>
      <c r="D504" s="8">
        <f>VLOOKUP(B504,'Support - MVH'!B:S,18,FALSE)</f>
        <v>209667.21</v>
      </c>
      <c r="E504" s="8">
        <f>IFERROR(VLOOKUP(B504,'Support - LRS'!B:X,23,FALSE),0)</f>
        <v>22058.219999999998</v>
      </c>
    </row>
    <row r="505" spans="1:5">
      <c r="A505" t="s">
        <v>2354</v>
      </c>
      <c r="B505" t="s">
        <v>1020</v>
      </c>
      <c r="C505" t="s">
        <v>2355</v>
      </c>
      <c r="D505" s="8">
        <f>VLOOKUP(B505,'Support - MVH'!B:S,18,FALSE)</f>
        <v>10125.64</v>
      </c>
      <c r="E505" s="8">
        <f>IFERROR(VLOOKUP(B505,'Support - LRS'!B:X,23,FALSE),0)</f>
        <v>1810.45</v>
      </c>
    </row>
    <row r="506" spans="1:5">
      <c r="A506" t="s">
        <v>2356</v>
      </c>
      <c r="B506" t="s">
        <v>1022</v>
      </c>
      <c r="C506" t="s">
        <v>2357</v>
      </c>
      <c r="D506" s="8">
        <f>VLOOKUP(B506,'Support - MVH'!B:S,18,FALSE)</f>
        <v>7221.55</v>
      </c>
      <c r="E506" s="8">
        <f>IFERROR(VLOOKUP(B506,'Support - LRS'!B:X,23,FALSE),0)</f>
        <v>1213.17</v>
      </c>
    </row>
    <row r="507" spans="1:5">
      <c r="A507" t="s">
        <v>2358</v>
      </c>
      <c r="B507" t="s">
        <v>1024</v>
      </c>
      <c r="C507" t="s">
        <v>2359</v>
      </c>
      <c r="D507" s="8">
        <f>VLOOKUP(B507,'Support - MVH'!B:S,18,FALSE)</f>
        <v>2655.29</v>
      </c>
      <c r="E507" s="8">
        <f>IFERROR(VLOOKUP(B507,'Support - LRS'!B:X,23,FALSE),0)</f>
        <v>420.52</v>
      </c>
    </row>
    <row r="508" spans="1:5">
      <c r="A508" t="s">
        <v>2360</v>
      </c>
      <c r="B508" t="s">
        <v>1026</v>
      </c>
      <c r="C508" t="s">
        <v>2361</v>
      </c>
      <c r="D508" s="8">
        <f>VLOOKUP(B508,'Support - MVH'!B:S,18,FALSE)</f>
        <v>462.06</v>
      </c>
      <c r="E508" s="8">
        <f>IFERROR(VLOOKUP(B508,'Support - LRS'!B:X,23,FALSE),0)</f>
        <v>107.53999999999999</v>
      </c>
    </row>
    <row r="509" spans="1:5">
      <c r="A509" t="s">
        <v>2362</v>
      </c>
      <c r="B509" t="s">
        <v>1028</v>
      </c>
      <c r="C509" t="s">
        <v>2363</v>
      </c>
      <c r="D509" s="8">
        <f>VLOOKUP(B509,'Support - MVH'!B:S,18,FALSE)</f>
        <v>1994.6</v>
      </c>
      <c r="E509" s="8">
        <f>IFERROR(VLOOKUP(B509,'Support - LRS'!B:X,23,FALSE),0)</f>
        <v>351.77</v>
      </c>
    </row>
    <row r="510" spans="1:5">
      <c r="A510" t="s">
        <v>2364</v>
      </c>
      <c r="B510" t="s">
        <v>1030</v>
      </c>
      <c r="C510" t="s">
        <v>2365</v>
      </c>
      <c r="D510" s="8">
        <f>VLOOKUP(B510,'Support - MVH'!B:S,18,FALSE)</f>
        <v>328.25</v>
      </c>
      <c r="E510" s="8">
        <f>IFERROR(VLOOKUP(B510,'Support - LRS'!B:X,23,FALSE),0)</f>
        <v>82.830000000000013</v>
      </c>
    </row>
    <row r="511" spans="1:5">
      <c r="A511" t="s">
        <v>2366</v>
      </c>
      <c r="B511" t="s">
        <v>1032</v>
      </c>
      <c r="C511" t="s">
        <v>2367</v>
      </c>
      <c r="D511" s="8">
        <f>VLOOKUP(B511,'Support - MVH'!B:S,18,FALSE)</f>
        <v>2672.02</v>
      </c>
      <c r="E511" s="8">
        <f>IFERROR(VLOOKUP(B511,'Support - LRS'!B:X,23,FALSE),0)</f>
        <v>486.73</v>
      </c>
    </row>
    <row r="512" spans="1:5">
      <c r="A512" t="s">
        <v>2368</v>
      </c>
      <c r="B512" t="s">
        <v>1034</v>
      </c>
      <c r="C512" t="s">
        <v>2369</v>
      </c>
      <c r="D512" s="8">
        <f>VLOOKUP(B512,'Support - MVH'!B:S,18,FALSE)</f>
        <v>1438.46</v>
      </c>
      <c r="E512" s="8">
        <f>IFERROR(VLOOKUP(B512,'Support - LRS'!B:X,23,FALSE),0)</f>
        <v>332.27</v>
      </c>
    </row>
    <row r="513" spans="1:5">
      <c r="A513" t="s">
        <v>2370</v>
      </c>
      <c r="B513" t="s">
        <v>1036</v>
      </c>
      <c r="C513" t="s">
        <v>2371</v>
      </c>
      <c r="D513" s="8">
        <f>VLOOKUP(B513,'Support - MVH'!B:S,18,FALSE)</f>
        <v>482.97</v>
      </c>
      <c r="E513" s="8">
        <f>IFERROR(VLOOKUP(B513,'Support - LRS'!B:X,23,FALSE),0)</f>
        <v>113.41999999999999</v>
      </c>
    </row>
    <row r="514" spans="1:5">
      <c r="A514" t="s">
        <v>2372</v>
      </c>
      <c r="B514" t="s">
        <v>1038</v>
      </c>
      <c r="C514" t="s">
        <v>2373</v>
      </c>
      <c r="D514" s="8">
        <f>VLOOKUP(B514,'Support - MVH'!B:S,18,FALSE)</f>
        <v>187647.31</v>
      </c>
      <c r="E514" s="8">
        <f>IFERROR(VLOOKUP(B514,'Support - LRS'!B:X,23,FALSE),0)</f>
        <v>28669.88</v>
      </c>
    </row>
    <row r="515" spans="1:5">
      <c r="A515" t="s">
        <v>2374</v>
      </c>
      <c r="B515" t="s">
        <v>1040</v>
      </c>
      <c r="C515" t="s">
        <v>2375</v>
      </c>
      <c r="D515" s="8">
        <f>VLOOKUP(B515,'Support - MVH'!B:S,18,FALSE)</f>
        <v>15057.79</v>
      </c>
      <c r="E515" s="8">
        <f>IFERROR(VLOOKUP(B515,'Support - LRS'!B:X,23,FALSE),0)</f>
        <v>3187.26</v>
      </c>
    </row>
    <row r="516" spans="1:5">
      <c r="A516" t="s">
        <v>2376</v>
      </c>
      <c r="B516" t="s">
        <v>1042</v>
      </c>
      <c r="C516" t="s">
        <v>2377</v>
      </c>
      <c r="D516" s="8">
        <f>VLOOKUP(B516,'Support - MVH'!B:S,18,FALSE)</f>
        <v>3811.49</v>
      </c>
      <c r="E516" s="8">
        <f>IFERROR(VLOOKUP(B516,'Support - LRS'!B:X,23,FALSE),0)</f>
        <v>873.08999999999992</v>
      </c>
    </row>
    <row r="517" spans="1:5">
      <c r="A517" t="s">
        <v>2378</v>
      </c>
      <c r="B517" t="s">
        <v>1044</v>
      </c>
      <c r="C517" t="s">
        <v>2379</v>
      </c>
      <c r="D517" s="8">
        <f>VLOOKUP(B517,'Support - MVH'!B:S,18,FALSE)</f>
        <v>493.42</v>
      </c>
      <c r="E517" s="8">
        <f>IFERROR(VLOOKUP(B517,'Support - LRS'!B:X,23,FALSE),0)</f>
        <v>113.05000000000001</v>
      </c>
    </row>
    <row r="518" spans="1:5">
      <c r="A518" t="s">
        <v>2380</v>
      </c>
      <c r="B518" t="s">
        <v>1046</v>
      </c>
      <c r="C518" t="s">
        <v>2381</v>
      </c>
      <c r="D518" s="8">
        <f>VLOOKUP(B518,'Support - MVH'!B:S,18,FALSE)</f>
        <v>3318.07</v>
      </c>
      <c r="E518" s="8">
        <f>IFERROR(VLOOKUP(B518,'Support - LRS'!B:X,23,FALSE),0)</f>
        <v>766.72</v>
      </c>
    </row>
    <row r="519" spans="1:5">
      <c r="A519" t="s">
        <v>2382</v>
      </c>
      <c r="B519" t="s">
        <v>1048</v>
      </c>
      <c r="C519" t="s">
        <v>2383</v>
      </c>
      <c r="D519" s="8">
        <f>VLOOKUP(B519,'Support - MVH'!B:S,18,FALSE)</f>
        <v>1910.97</v>
      </c>
      <c r="E519" s="8">
        <f>IFERROR(VLOOKUP(B519,'Support - LRS'!B:X,23,FALSE),0)</f>
        <v>387.46000000000004</v>
      </c>
    </row>
    <row r="520" spans="1:5">
      <c r="A520" t="s">
        <v>2384</v>
      </c>
      <c r="B520" t="s">
        <v>1050</v>
      </c>
      <c r="C520" t="s">
        <v>2385</v>
      </c>
      <c r="D520" s="8">
        <f>VLOOKUP(B520,'Support - MVH'!B:S,18,FALSE)</f>
        <v>4566.26</v>
      </c>
      <c r="E520" s="8">
        <f>IFERROR(VLOOKUP(B520,'Support - LRS'!B:X,23,FALSE),0)</f>
        <v>946.17000000000007</v>
      </c>
    </row>
    <row r="521" spans="1:5">
      <c r="A521" t="s">
        <v>2386</v>
      </c>
      <c r="B521" t="s">
        <v>1052</v>
      </c>
      <c r="C521" t="s">
        <v>2387</v>
      </c>
      <c r="D521" s="8">
        <f>VLOOKUP(B521,'Support - MVH'!B:S,18,FALSE)</f>
        <v>871.85</v>
      </c>
      <c r="E521" s="8">
        <f>IFERROR(VLOOKUP(B521,'Support - LRS'!B:X,23,FALSE),0)</f>
        <v>268.68</v>
      </c>
    </row>
    <row r="522" spans="1:5">
      <c r="A522" t="s">
        <v>2388</v>
      </c>
      <c r="B522" t="s">
        <v>1054</v>
      </c>
      <c r="C522" t="s">
        <v>2389</v>
      </c>
      <c r="D522" s="8">
        <f>VLOOKUP(B522,'Support - MVH'!B:S,18,FALSE)</f>
        <v>180844.34</v>
      </c>
      <c r="E522" s="8">
        <f>IFERROR(VLOOKUP(B522,'Support - LRS'!B:X,23,FALSE),0)</f>
        <v>16073.359999999999</v>
      </c>
    </row>
    <row r="523" spans="1:5">
      <c r="A523" t="s">
        <v>2390</v>
      </c>
      <c r="B523" t="s">
        <v>1056</v>
      </c>
      <c r="C523" t="s">
        <v>2391</v>
      </c>
      <c r="D523" s="8">
        <f>VLOOKUP(B523,'Support - MVH'!B:S,18,FALSE)</f>
        <v>12979.56</v>
      </c>
      <c r="E523" s="8">
        <f>IFERROR(VLOOKUP(B523,'Support - LRS'!B:X,23,FALSE),0)</f>
        <v>2037.35</v>
      </c>
    </row>
    <row r="524" spans="1:5">
      <c r="A524" t="s">
        <v>2392</v>
      </c>
      <c r="B524" t="s">
        <v>1058</v>
      </c>
      <c r="C524" t="s">
        <v>2393</v>
      </c>
      <c r="D524" s="8">
        <f>VLOOKUP(B524,'Support - MVH'!B:S,18,FALSE)</f>
        <v>1919.34</v>
      </c>
      <c r="E524" s="8">
        <f>IFERROR(VLOOKUP(B524,'Support - LRS'!B:X,23,FALSE),0)</f>
        <v>331.70000000000005</v>
      </c>
    </row>
    <row r="525" spans="1:5">
      <c r="A525" t="s">
        <v>2394</v>
      </c>
      <c r="B525" t="s">
        <v>1060</v>
      </c>
      <c r="C525" t="s">
        <v>2395</v>
      </c>
      <c r="D525" s="8">
        <f>VLOOKUP(B525,'Support - MVH'!B:S,18,FALSE)</f>
        <v>512.24</v>
      </c>
      <c r="E525" s="8">
        <f>IFERROR(VLOOKUP(B525,'Support - LRS'!B:X,23,FALSE),0)</f>
        <v>81.740000000000009</v>
      </c>
    </row>
    <row r="526" spans="1:5">
      <c r="A526" t="s">
        <v>2396</v>
      </c>
      <c r="B526" t="s">
        <v>1062</v>
      </c>
      <c r="C526" t="s">
        <v>2397</v>
      </c>
      <c r="D526" s="8">
        <f>VLOOKUP(B526,'Support - MVH'!B:S,18,FALSE)</f>
        <v>447511.22</v>
      </c>
      <c r="E526" s="8">
        <f>IFERROR(VLOOKUP(B526,'Support - LRS'!B:X,23,FALSE),0)</f>
        <v>147252.85</v>
      </c>
    </row>
    <row r="527" spans="1:5">
      <c r="A527" t="s">
        <v>2398</v>
      </c>
      <c r="B527" t="s">
        <v>1064</v>
      </c>
      <c r="C527" t="s">
        <v>2399</v>
      </c>
      <c r="D527" s="8">
        <f>VLOOKUP(B527,'Support - MVH'!B:S,18,FALSE)</f>
        <v>216297.35</v>
      </c>
      <c r="E527" s="8">
        <f>IFERROR(VLOOKUP(B527,'Support - LRS'!B:X,23,FALSE),0)</f>
        <v>101896.07999999999</v>
      </c>
    </row>
    <row r="528" spans="1:5">
      <c r="A528" t="s">
        <v>2400</v>
      </c>
      <c r="B528" t="s">
        <v>1066</v>
      </c>
      <c r="C528" t="s">
        <v>2401</v>
      </c>
      <c r="D528" s="8">
        <f>VLOOKUP(B528,'Support - MVH'!B:S,18,FALSE)</f>
        <v>106761.44</v>
      </c>
      <c r="E528" s="8">
        <f>IFERROR(VLOOKUP(B528,'Support - LRS'!B:X,23,FALSE),0)</f>
        <v>46858.13</v>
      </c>
    </row>
    <row r="529" spans="1:5">
      <c r="A529" t="s">
        <v>2402</v>
      </c>
      <c r="B529" t="s">
        <v>1068</v>
      </c>
      <c r="C529" t="s">
        <v>2403</v>
      </c>
      <c r="D529" s="8">
        <f>VLOOKUP(B529,'Support - MVH'!B:S,18,FALSE)</f>
        <v>246.71</v>
      </c>
      <c r="E529" s="8">
        <f>IFERROR(VLOOKUP(B529,'Support - LRS'!B:X,23,FALSE),0)</f>
        <v>184.03</v>
      </c>
    </row>
    <row r="530" spans="1:5">
      <c r="A530" t="s">
        <v>2404</v>
      </c>
      <c r="B530" t="s">
        <v>1070</v>
      </c>
      <c r="C530" t="s">
        <v>2405</v>
      </c>
      <c r="D530" s="8">
        <f>VLOOKUP(B530,'Support - MVH'!B:S,18,FALSE)</f>
        <v>1837.79</v>
      </c>
      <c r="E530" s="8">
        <f>IFERROR(VLOOKUP(B530,'Support - LRS'!B:X,23,FALSE),0)</f>
        <v>1045.32</v>
      </c>
    </row>
    <row r="531" spans="1:5">
      <c r="A531" t="s">
        <v>2406</v>
      </c>
      <c r="B531" t="s">
        <v>1072</v>
      </c>
      <c r="C531" t="s">
        <v>2407</v>
      </c>
      <c r="D531" s="8">
        <f>VLOOKUP(B531,'Support - MVH'!B:S,18,FALSE)</f>
        <v>3953.66</v>
      </c>
      <c r="E531" s="8">
        <f>IFERROR(VLOOKUP(B531,'Support - LRS'!B:X,23,FALSE),0)</f>
        <v>1815.58</v>
      </c>
    </row>
    <row r="532" spans="1:5">
      <c r="A532" t="s">
        <v>2408</v>
      </c>
      <c r="B532" t="s">
        <v>1074</v>
      </c>
      <c r="C532" t="s">
        <v>2409</v>
      </c>
      <c r="D532" s="8">
        <f>VLOOKUP(B532,'Support - MVH'!B:S,18,FALSE)</f>
        <v>3393.33</v>
      </c>
      <c r="E532" s="8">
        <f>IFERROR(VLOOKUP(B532,'Support - LRS'!B:X,23,FALSE),0)</f>
        <v>1682.2399999999998</v>
      </c>
    </row>
    <row r="533" spans="1:5">
      <c r="A533" t="s">
        <v>2410</v>
      </c>
      <c r="B533" t="s">
        <v>1076</v>
      </c>
      <c r="C533" t="s">
        <v>2411</v>
      </c>
      <c r="D533" s="8">
        <f>VLOOKUP(B533,'Support - MVH'!B:S,18,FALSE)</f>
        <v>5415.12</v>
      </c>
      <c r="E533" s="8">
        <f>IFERROR(VLOOKUP(B533,'Support - LRS'!B:X,23,FALSE),0)</f>
        <v>2711.9700000000003</v>
      </c>
    </row>
    <row r="534" spans="1:5">
      <c r="A534" t="s">
        <v>2412</v>
      </c>
      <c r="B534" t="s">
        <v>1078</v>
      </c>
      <c r="C534" t="s">
        <v>2413</v>
      </c>
      <c r="D534" s="8">
        <f>VLOOKUP(B534,'Support - MVH'!B:S,18,FALSE)</f>
        <v>1785.53</v>
      </c>
      <c r="E534" s="8">
        <f>IFERROR(VLOOKUP(B534,'Support - LRS'!B:X,23,FALSE),0)</f>
        <v>853.01</v>
      </c>
    </row>
    <row r="535" spans="1:5">
      <c r="A535" t="s">
        <v>2414</v>
      </c>
      <c r="B535" t="s">
        <v>1080</v>
      </c>
      <c r="C535" t="s">
        <v>2415</v>
      </c>
      <c r="D535" s="8">
        <f>VLOOKUP(B535,'Support - MVH'!B:S,18,FALSE)</f>
        <v>4382.2700000000004</v>
      </c>
      <c r="E535" s="8">
        <f>IFERROR(VLOOKUP(B535,'Support - LRS'!B:X,23,FALSE),0)</f>
        <v>2321.13</v>
      </c>
    </row>
    <row r="536" spans="1:5">
      <c r="A536" t="s">
        <v>2416</v>
      </c>
      <c r="B536" t="s">
        <v>1082</v>
      </c>
      <c r="C536" t="s">
        <v>2417</v>
      </c>
      <c r="D536" s="8">
        <f>VLOOKUP(B536,'Support - MVH'!B:S,18,FALSE)</f>
        <v>97694.91</v>
      </c>
      <c r="E536" s="8">
        <f>IFERROR(VLOOKUP(B536,'Support - LRS'!B:X,23,FALSE),0)</f>
        <v>21399.72</v>
      </c>
    </row>
    <row r="537" spans="1:5">
      <c r="A537" t="s">
        <v>2418</v>
      </c>
      <c r="B537" t="s">
        <v>1084</v>
      </c>
      <c r="C537" t="s">
        <v>2419</v>
      </c>
      <c r="D537" s="8">
        <f>VLOOKUP(B537,'Support - MVH'!B:S,18,FALSE)</f>
        <v>15356.77</v>
      </c>
      <c r="E537" s="8">
        <f>IFERROR(VLOOKUP(B537,'Support - LRS'!B:X,23,FALSE),0)</f>
        <v>4032.27</v>
      </c>
    </row>
    <row r="538" spans="1:5">
      <c r="A538" t="s">
        <v>2420</v>
      </c>
      <c r="B538" t="s">
        <v>1086</v>
      </c>
      <c r="C538" t="s">
        <v>2421</v>
      </c>
      <c r="D538" s="8">
        <f>VLOOKUP(B538,'Support - MVH'!B:S,18,FALSE)</f>
        <v>8496.93</v>
      </c>
      <c r="E538" s="8">
        <f>IFERROR(VLOOKUP(B538,'Support - LRS'!B:X,23,FALSE),0)</f>
        <v>2463.7400000000002</v>
      </c>
    </row>
    <row r="539" spans="1:5">
      <c r="A539" t="s">
        <v>2422</v>
      </c>
      <c r="B539" t="s">
        <v>1088</v>
      </c>
      <c r="C539" t="s">
        <v>2423</v>
      </c>
      <c r="D539" s="8">
        <f>VLOOKUP(B539,'Support - MVH'!B:S,18,FALSE)</f>
        <v>227002.72</v>
      </c>
      <c r="E539" s="8">
        <f>IFERROR(VLOOKUP(B539,'Support - LRS'!B:X,23,FALSE),0)</f>
        <v>43083.5</v>
      </c>
    </row>
    <row r="540" spans="1:5">
      <c r="A540" t="s">
        <v>2424</v>
      </c>
      <c r="B540" t="s">
        <v>1090</v>
      </c>
      <c r="C540" t="s">
        <v>2425</v>
      </c>
      <c r="D540" s="8">
        <f>VLOOKUP(B540,'Support - MVH'!B:S,18,FALSE)</f>
        <v>41955.66</v>
      </c>
      <c r="E540" s="8">
        <f>IFERROR(VLOOKUP(B540,'Support - LRS'!B:X,23,FALSE),0)</f>
        <v>9471.9599999999991</v>
      </c>
    </row>
    <row r="541" spans="1:5">
      <c r="A541" t="s">
        <v>2426</v>
      </c>
      <c r="B541" t="s">
        <v>1092</v>
      </c>
      <c r="C541" t="s">
        <v>2427</v>
      </c>
      <c r="D541" s="8">
        <f>VLOOKUP(B541,'Support - MVH'!B:S,18,FALSE)</f>
        <v>2519.39</v>
      </c>
      <c r="E541" s="8">
        <f>IFERROR(VLOOKUP(B541,'Support - LRS'!B:X,23,FALSE),0)</f>
        <v>853.53</v>
      </c>
    </row>
    <row r="542" spans="1:5">
      <c r="A542" t="s">
        <v>2428</v>
      </c>
      <c r="B542" t="s">
        <v>1094</v>
      </c>
      <c r="C542" t="s">
        <v>2429</v>
      </c>
      <c r="D542" s="8">
        <f>VLOOKUP(B542,'Support - MVH'!B:S,18,FALSE)</f>
        <v>1133.2</v>
      </c>
      <c r="E542" s="8">
        <f>IFERROR(VLOOKUP(B542,'Support - LRS'!B:X,23,FALSE),0)</f>
        <v>455.79999999999995</v>
      </c>
    </row>
    <row r="543" spans="1:5">
      <c r="A543" t="s">
        <v>2430</v>
      </c>
      <c r="B543" t="s">
        <v>1096</v>
      </c>
      <c r="C543" t="s">
        <v>2431</v>
      </c>
      <c r="D543" s="8">
        <f>VLOOKUP(B543,'Support - MVH'!B:S,18,FALSE)</f>
        <v>185342.13</v>
      </c>
      <c r="E543" s="8">
        <f>IFERROR(VLOOKUP(B543,'Support - LRS'!B:X,23,FALSE),0)</f>
        <v>20471.090000000004</v>
      </c>
    </row>
    <row r="544" spans="1:5">
      <c r="A544" t="s">
        <v>2432</v>
      </c>
      <c r="B544" t="s">
        <v>1098</v>
      </c>
      <c r="C544" t="s">
        <v>2433</v>
      </c>
      <c r="D544" s="8">
        <f>VLOOKUP(B544,'Support - MVH'!B:S,18,FALSE)</f>
        <v>4148.1099999999997</v>
      </c>
      <c r="E544" s="8">
        <f>IFERROR(VLOOKUP(B544,'Support - LRS'!B:X,23,FALSE),0)</f>
        <v>891.86</v>
      </c>
    </row>
    <row r="545" spans="1:5">
      <c r="A545" t="s">
        <v>2434</v>
      </c>
      <c r="B545" t="s">
        <v>1100</v>
      </c>
      <c r="C545" t="s">
        <v>2435</v>
      </c>
      <c r="D545" s="8">
        <f>VLOOKUP(B545,'Support - MVH'!B:S,18,FALSE)</f>
        <v>972.21</v>
      </c>
      <c r="E545" s="8">
        <f>IFERROR(VLOOKUP(B545,'Support - LRS'!B:X,23,FALSE),0)</f>
        <v>207.48000000000002</v>
      </c>
    </row>
    <row r="546" spans="1:5">
      <c r="A546" t="s">
        <v>2436</v>
      </c>
      <c r="B546" t="s">
        <v>1102</v>
      </c>
      <c r="C546" t="s">
        <v>2437</v>
      </c>
      <c r="D546" s="8">
        <f>VLOOKUP(B546,'Support - MVH'!B:S,18,FALSE)</f>
        <v>3228.16</v>
      </c>
      <c r="E546" s="8">
        <f>IFERROR(VLOOKUP(B546,'Support - LRS'!B:X,23,FALSE),0)</f>
        <v>778.98</v>
      </c>
    </row>
    <row r="547" spans="1:5">
      <c r="A547" t="s">
        <v>2438</v>
      </c>
      <c r="B547" t="s">
        <v>1104</v>
      </c>
      <c r="C547" t="s">
        <v>2439</v>
      </c>
      <c r="D547" s="8">
        <f>VLOOKUP(B547,'Support - MVH'!B:S,18,FALSE)</f>
        <v>508.06</v>
      </c>
      <c r="E547" s="8">
        <f>IFERROR(VLOOKUP(B547,'Support - LRS'!B:X,23,FALSE),0)</f>
        <v>136.63999999999999</v>
      </c>
    </row>
    <row r="548" spans="1:5">
      <c r="A548" t="s">
        <v>2440</v>
      </c>
      <c r="B548" t="s">
        <v>1106</v>
      </c>
      <c r="C548" t="s">
        <v>2441</v>
      </c>
      <c r="D548" s="8">
        <f>VLOOKUP(B548,'Support - MVH'!B:S,18,FALSE)</f>
        <v>1459.36</v>
      </c>
      <c r="E548" s="8">
        <f>IFERROR(VLOOKUP(B548,'Support - LRS'!B:X,23,FALSE),0)</f>
        <v>393.78999999999996</v>
      </c>
    </row>
    <row r="549" spans="1:5">
      <c r="A549" t="s">
        <v>2442</v>
      </c>
      <c r="B549" t="s">
        <v>1108</v>
      </c>
      <c r="C549" t="s">
        <v>2443</v>
      </c>
      <c r="D549" s="8">
        <f>VLOOKUP(B549,'Support - MVH'!B:S,18,FALSE)</f>
        <v>5406.75</v>
      </c>
      <c r="E549" s="8">
        <f>IFERROR(VLOOKUP(B549,'Support - LRS'!B:X,23,FALSE),0)</f>
        <v>1079.97</v>
      </c>
    </row>
    <row r="550" spans="1:5">
      <c r="A550" t="s">
        <v>2444</v>
      </c>
      <c r="B550" t="s">
        <v>1110</v>
      </c>
      <c r="C550" t="s">
        <v>2445</v>
      </c>
      <c r="D550" s="8">
        <f>VLOOKUP(B550,'Support - MVH'!B:S,18,FALSE)</f>
        <v>842.58</v>
      </c>
      <c r="E550" s="8">
        <f>IFERROR(VLOOKUP(B550,'Support - LRS'!B:X,23,FALSE),0)</f>
        <v>219.48</v>
      </c>
    </row>
    <row r="551" spans="1:5">
      <c r="A551" t="s">
        <v>2446</v>
      </c>
      <c r="B551" t="s">
        <v>1112</v>
      </c>
      <c r="C551" t="s">
        <v>2447</v>
      </c>
      <c r="D551" s="8">
        <f>VLOOKUP(B551,'Support - MVH'!B:S,18,FALSE)</f>
        <v>173159.32</v>
      </c>
      <c r="E551" s="8">
        <f>IFERROR(VLOOKUP(B551,'Support - LRS'!B:X,23,FALSE),0)</f>
        <v>24703.51</v>
      </c>
    </row>
    <row r="552" spans="1:5">
      <c r="A552" t="s">
        <v>2448</v>
      </c>
      <c r="B552" t="s">
        <v>1114</v>
      </c>
      <c r="C552" t="s">
        <v>2449</v>
      </c>
      <c r="D552" s="8">
        <f>VLOOKUP(B552,'Support - MVH'!B:S,18,FALSE)</f>
        <v>7656.43</v>
      </c>
      <c r="E552" s="8">
        <f>IFERROR(VLOOKUP(B552,'Support - LRS'!B:X,23,FALSE),0)</f>
        <v>1905.5100000000002</v>
      </c>
    </row>
    <row r="553" spans="1:5">
      <c r="A553" t="s">
        <v>2450</v>
      </c>
      <c r="B553" t="s">
        <v>1116</v>
      </c>
      <c r="C553" t="s">
        <v>2451</v>
      </c>
      <c r="D553" s="8">
        <f>VLOOKUP(B553,'Support - MVH'!B:S,18,FALSE)</f>
        <v>1616.17</v>
      </c>
      <c r="E553" s="8">
        <f>IFERROR(VLOOKUP(B553,'Support - LRS'!B:X,23,FALSE),0)</f>
        <v>469.08000000000004</v>
      </c>
    </row>
    <row r="554" spans="1:5">
      <c r="A554" t="s">
        <v>2452</v>
      </c>
      <c r="B554" t="s">
        <v>1118</v>
      </c>
      <c r="C554" t="s">
        <v>2453</v>
      </c>
      <c r="D554" s="8">
        <f>VLOOKUP(B554,'Support - MVH'!B:S,18,FALSE)</f>
        <v>3882.58</v>
      </c>
      <c r="E554" s="8">
        <f>IFERROR(VLOOKUP(B554,'Support - LRS'!B:X,23,FALSE),0)</f>
        <v>966.5</v>
      </c>
    </row>
    <row r="555" spans="1:5">
      <c r="A555" t="s">
        <v>2454</v>
      </c>
      <c r="B555" t="s">
        <v>1120</v>
      </c>
      <c r="C555" t="s">
        <v>2455</v>
      </c>
      <c r="D555" s="8">
        <f>VLOOKUP(B555,'Support - MVH'!B:S,18,FALSE)</f>
        <v>172736.32</v>
      </c>
      <c r="E555" s="8">
        <f>IFERROR(VLOOKUP(B555,'Support - LRS'!B:X,23,FALSE),0)</f>
        <v>32458.46</v>
      </c>
    </row>
    <row r="556" spans="1:5">
      <c r="A556" t="s">
        <v>2456</v>
      </c>
      <c r="B556" t="s">
        <v>1122</v>
      </c>
      <c r="C556" t="s">
        <v>2457</v>
      </c>
      <c r="D556" s="8">
        <f>VLOOKUP(B556,'Support - MVH'!B:S,18,FALSE)</f>
        <v>19527.87</v>
      </c>
      <c r="E556" s="8">
        <f>IFERROR(VLOOKUP(B556,'Support - LRS'!B:X,23,FALSE),0)</f>
        <v>4381</v>
      </c>
    </row>
    <row r="557" spans="1:5">
      <c r="A557" t="s">
        <v>2458</v>
      </c>
      <c r="B557" t="s">
        <v>1124</v>
      </c>
      <c r="C557" t="s">
        <v>2459</v>
      </c>
      <c r="D557" s="8">
        <f>VLOOKUP(B557,'Support - MVH'!B:S,18,FALSE)</f>
        <v>740.14</v>
      </c>
      <c r="E557" s="8">
        <f>IFERROR(VLOOKUP(B557,'Support - LRS'!B:X,23,FALSE),0)</f>
        <v>539.84</v>
      </c>
    </row>
    <row r="558" spans="1:5">
      <c r="A558" t="s">
        <v>2460</v>
      </c>
      <c r="B558" t="s">
        <v>1126</v>
      </c>
      <c r="C558" t="s">
        <v>2461</v>
      </c>
      <c r="D558" s="8">
        <f>VLOOKUP(B558,'Support - MVH'!B:S,18,FALSE)</f>
        <v>4252.6400000000003</v>
      </c>
      <c r="E558" s="8">
        <f>IFERROR(VLOOKUP(B558,'Support - LRS'!B:X,23,FALSE),0)</f>
        <v>1250.8600000000001</v>
      </c>
    </row>
    <row r="559" spans="1:5">
      <c r="A559" t="s">
        <v>2462</v>
      </c>
      <c r="B559" t="s">
        <v>1128</v>
      </c>
      <c r="C559" t="s">
        <v>2463</v>
      </c>
      <c r="D559" s="8">
        <f>VLOOKUP(B559,'Support - MVH'!B:S,18,FALSE)</f>
        <v>3196.8</v>
      </c>
      <c r="E559" s="8">
        <f>IFERROR(VLOOKUP(B559,'Support - LRS'!B:X,23,FALSE),0)</f>
        <v>1128.3900000000001</v>
      </c>
    </row>
    <row r="560" spans="1:5">
      <c r="A560" t="s">
        <v>2464</v>
      </c>
      <c r="B560" t="s">
        <v>1130</v>
      </c>
      <c r="C560" t="s">
        <v>2465</v>
      </c>
      <c r="D560" s="8">
        <f>VLOOKUP(B560,'Support - MVH'!B:S,18,FALSE)</f>
        <v>1223.1099999999999</v>
      </c>
      <c r="E560" s="8">
        <f>IFERROR(VLOOKUP(B560,'Support - LRS'!B:X,23,FALSE),0)</f>
        <v>424.53</v>
      </c>
    </row>
    <row r="561" spans="1:5">
      <c r="A561" t="s">
        <v>2466</v>
      </c>
      <c r="B561" t="s">
        <v>1132</v>
      </c>
      <c r="C561" t="s">
        <v>2467</v>
      </c>
      <c r="D561" s="8">
        <f>VLOOKUP(B561,'Support - MVH'!B:S,18,FALSE)</f>
        <v>813.31</v>
      </c>
      <c r="E561" s="8">
        <f>IFERROR(VLOOKUP(B561,'Support - LRS'!B:X,23,FALSE),0)</f>
        <v>198.39999999999998</v>
      </c>
    </row>
    <row r="562" spans="1:5">
      <c r="A562" t="s">
        <v>2468</v>
      </c>
      <c r="B562" t="s">
        <v>1134</v>
      </c>
      <c r="C562" t="s">
        <v>2469</v>
      </c>
      <c r="D562" s="8">
        <f>VLOOKUP(B562,'Support - MVH'!B:S,18,FALSE)</f>
        <v>203384.81</v>
      </c>
      <c r="E562" s="8">
        <f>IFERROR(VLOOKUP(B562,'Support - LRS'!B:X,23,FALSE),0)</f>
        <v>17190.16</v>
      </c>
    </row>
    <row r="563" spans="1:5">
      <c r="A563" t="s">
        <v>2470</v>
      </c>
      <c r="B563" t="s">
        <v>1136</v>
      </c>
      <c r="C563" t="s">
        <v>2471</v>
      </c>
      <c r="D563" s="8">
        <f>VLOOKUP(B563,'Support - MVH'!B:S,18,FALSE)</f>
        <v>8915.08</v>
      </c>
      <c r="E563" s="8">
        <f>IFERROR(VLOOKUP(B563,'Support - LRS'!B:X,23,FALSE),0)</f>
        <v>1418.5</v>
      </c>
    </row>
    <row r="564" spans="1:5">
      <c r="A564" t="s">
        <v>2472</v>
      </c>
      <c r="B564" t="s">
        <v>1138</v>
      </c>
      <c r="C564" t="s">
        <v>2473</v>
      </c>
      <c r="D564" s="8">
        <f>VLOOKUP(B564,'Support - MVH'!B:S,18,FALSE)</f>
        <v>1306.74</v>
      </c>
      <c r="E564" s="8">
        <f>IFERROR(VLOOKUP(B564,'Support - LRS'!B:X,23,FALSE),0)</f>
        <v>239.86</v>
      </c>
    </row>
    <row r="565" spans="1:5">
      <c r="A565" t="s">
        <v>2474</v>
      </c>
      <c r="B565" t="s">
        <v>1140</v>
      </c>
      <c r="C565" t="s">
        <v>2475</v>
      </c>
      <c r="D565" s="8">
        <f>VLOOKUP(B565,'Support - MVH'!B:S,18,FALSE)</f>
        <v>1666.35</v>
      </c>
      <c r="E565" s="8">
        <f>IFERROR(VLOOKUP(B565,'Support - LRS'!B:X,23,FALSE),0)</f>
        <v>312.08</v>
      </c>
    </row>
    <row r="566" spans="1:5">
      <c r="A566" t="s">
        <v>2476</v>
      </c>
      <c r="B566" t="s">
        <v>1142</v>
      </c>
      <c r="C566" t="s">
        <v>2477</v>
      </c>
      <c r="D566" s="8">
        <f>VLOOKUP(B566,'Support - MVH'!B:S,18,FALSE)</f>
        <v>2235.04</v>
      </c>
      <c r="E566" s="8">
        <f>IFERROR(VLOOKUP(B566,'Support - LRS'!B:X,23,FALSE),0)</f>
        <v>419.09000000000003</v>
      </c>
    </row>
    <row r="567" spans="1:5">
      <c r="A567" t="s">
        <v>2478</v>
      </c>
      <c r="B567" t="s">
        <v>1144</v>
      </c>
      <c r="C567" t="s">
        <v>2479</v>
      </c>
      <c r="D567" s="8">
        <f>VLOOKUP(B567,'Support - MVH'!B:S,18,FALSE)</f>
        <v>1365.28</v>
      </c>
      <c r="E567" s="8">
        <f>IFERROR(VLOOKUP(B567,'Support - LRS'!B:X,23,FALSE),0)</f>
        <v>302.51</v>
      </c>
    </row>
    <row r="568" spans="1:5">
      <c r="A568" t="s">
        <v>2480</v>
      </c>
      <c r="B568" t="s">
        <v>1146</v>
      </c>
      <c r="C568" t="s">
        <v>2481</v>
      </c>
      <c r="D568" s="8">
        <f>VLOOKUP(B568,'Support - MVH'!B:S,18,FALSE)</f>
        <v>434.88</v>
      </c>
      <c r="E568" s="8">
        <f>IFERROR(VLOOKUP(B568,'Support - LRS'!B:X,23,FALSE),0)</f>
        <v>131.07</v>
      </c>
    </row>
    <row r="569" spans="1:5">
      <c r="A569" t="s">
        <v>2482</v>
      </c>
      <c r="B569" t="s">
        <v>1148</v>
      </c>
      <c r="C569" t="s">
        <v>2483</v>
      </c>
      <c r="D569" s="8">
        <f>VLOOKUP(B569,'Support - MVH'!B:S,18,FALSE)</f>
        <v>2314.4899999999998</v>
      </c>
      <c r="E569" s="8">
        <f>IFERROR(VLOOKUP(B569,'Support - LRS'!B:X,23,FALSE),0)</f>
        <v>463.22</v>
      </c>
    </row>
    <row r="570" spans="1:5">
      <c r="A570" t="s">
        <v>2484</v>
      </c>
      <c r="B570" t="s">
        <v>1150</v>
      </c>
      <c r="C570" t="s">
        <v>2485</v>
      </c>
      <c r="D570" s="8">
        <f>VLOOKUP(B570,'Support - MVH'!B:S,18,FALSE)</f>
        <v>93065.55</v>
      </c>
      <c r="E570" s="8">
        <f>IFERROR(VLOOKUP(B570,'Support - LRS'!B:X,23,FALSE),0)</f>
        <v>9487.23</v>
      </c>
    </row>
    <row r="571" spans="1:5">
      <c r="A571" t="s">
        <v>2486</v>
      </c>
      <c r="B571" t="s">
        <v>1152</v>
      </c>
      <c r="C571" t="s">
        <v>2487</v>
      </c>
      <c r="D571" s="8">
        <f>VLOOKUP(B571,'Support - MVH'!B:S,18,FALSE)</f>
        <v>420.25</v>
      </c>
      <c r="E571" s="8">
        <f>IFERROR(VLOOKUP(B571,'Support - LRS'!B:X,23,FALSE),0)</f>
        <v>108.26</v>
      </c>
    </row>
    <row r="572" spans="1:5">
      <c r="A572" t="s">
        <v>2488</v>
      </c>
      <c r="B572" t="s">
        <v>1154</v>
      </c>
      <c r="C572" t="s">
        <v>2489</v>
      </c>
      <c r="D572" s="8">
        <f>VLOOKUP(B572,'Support - MVH'!B:S,18,FALSE)</f>
        <v>3640.05</v>
      </c>
      <c r="E572" s="8">
        <f>IFERROR(VLOOKUP(B572,'Support - LRS'!B:X,23,FALSE),0)</f>
        <v>578.57999999999993</v>
      </c>
    </row>
    <row r="573" spans="1:5">
      <c r="A573" t="s">
        <v>2490</v>
      </c>
      <c r="B573" t="s">
        <v>1156</v>
      </c>
      <c r="C573" t="s">
        <v>2491</v>
      </c>
      <c r="D573" s="8">
        <f>VLOOKUP(B573,'Support - MVH'!B:S,18,FALSE)</f>
        <v>319159.71999999997</v>
      </c>
      <c r="E573" s="8">
        <f>IFERROR(VLOOKUP(B573,'Support - LRS'!B:X,23,FALSE),0)</f>
        <v>87637.010000000009</v>
      </c>
    </row>
    <row r="574" spans="1:5">
      <c r="A574" t="s">
        <v>2492</v>
      </c>
      <c r="B574" t="s">
        <v>1158</v>
      </c>
      <c r="C574" t="s">
        <v>2493</v>
      </c>
      <c r="D574" s="8">
        <f>VLOOKUP(B574,'Support - MVH'!B:S,18,FALSE)</f>
        <v>147991.6</v>
      </c>
      <c r="E574" s="8">
        <f>IFERROR(VLOOKUP(B574,'Support - LRS'!B:X,23,FALSE),0)</f>
        <v>58576.160000000003</v>
      </c>
    </row>
    <row r="575" spans="1:5">
      <c r="A575" t="s">
        <v>2494</v>
      </c>
      <c r="B575" t="s">
        <v>1160</v>
      </c>
      <c r="C575" t="s">
        <v>2495</v>
      </c>
      <c r="D575" s="8">
        <f>VLOOKUP(B575,'Support - MVH'!B:S,18,FALSE)</f>
        <v>93238.28</v>
      </c>
      <c r="E575" s="8">
        <f>IFERROR(VLOOKUP(B575,'Support - LRS'!B:X,23,FALSE),0)</f>
        <v>32573.72</v>
      </c>
    </row>
    <row r="576" spans="1:5">
      <c r="A576" t="s">
        <v>2496</v>
      </c>
      <c r="B576" t="s">
        <v>1162</v>
      </c>
      <c r="C576" t="s">
        <v>2497</v>
      </c>
      <c r="D576" s="8">
        <f>VLOOKUP(B576,'Support - MVH'!B:S,18,FALSE)</f>
        <v>3842.85</v>
      </c>
      <c r="E576" s="8">
        <f>IFERROR(VLOOKUP(B576,'Support - LRS'!B:X,23,FALSE),0)</f>
        <v>1707.6299999999999</v>
      </c>
    </row>
    <row r="577" spans="1:5">
      <c r="A577" t="s">
        <v>2498</v>
      </c>
      <c r="B577" t="s">
        <v>1164</v>
      </c>
      <c r="C577" t="s">
        <v>2499</v>
      </c>
      <c r="D577" s="8">
        <f>VLOOKUP(B577,'Support - MVH'!B:S,18,FALSE)</f>
        <v>1254.47</v>
      </c>
      <c r="E577" s="8">
        <f>IFERROR(VLOOKUP(B577,'Support - LRS'!B:X,23,FALSE),0)</f>
        <v>599.79</v>
      </c>
    </row>
    <row r="578" spans="1:5">
      <c r="A578" t="s">
        <v>2500</v>
      </c>
      <c r="B578" t="s">
        <v>1166</v>
      </c>
      <c r="C578" t="s">
        <v>2501</v>
      </c>
      <c r="D578" s="8">
        <f>VLOOKUP(B578,'Support - MVH'!B:S,18,FALSE)</f>
        <v>2780.74</v>
      </c>
      <c r="E578" s="8">
        <f>IFERROR(VLOOKUP(B578,'Support - LRS'!B:X,23,FALSE),0)</f>
        <v>1233.5999999999999</v>
      </c>
    </row>
    <row r="579" spans="1:5">
      <c r="A579" t="s">
        <v>2502</v>
      </c>
      <c r="B579" t="s">
        <v>1168</v>
      </c>
      <c r="C579" t="s">
        <v>2503</v>
      </c>
      <c r="D579" s="8">
        <f>VLOOKUP(B579,'Support - MVH'!B:S,18,FALSE)</f>
        <v>3673.5</v>
      </c>
      <c r="E579" s="8">
        <f>IFERROR(VLOOKUP(B579,'Support - LRS'!B:X,23,FALSE),0)</f>
        <v>3077.84</v>
      </c>
    </row>
    <row r="580" spans="1:5">
      <c r="A580" t="s">
        <v>2504</v>
      </c>
      <c r="B580" t="s">
        <v>1170</v>
      </c>
      <c r="C580" t="s">
        <v>2505</v>
      </c>
      <c r="D580" s="8">
        <f>VLOOKUP(B580,'Support - MVH'!B:S,18,FALSE)</f>
        <v>142556.82</v>
      </c>
      <c r="E580" s="8">
        <f>IFERROR(VLOOKUP(B580,'Support - LRS'!B:X,23,FALSE),0)</f>
        <v>15165.69</v>
      </c>
    </row>
    <row r="581" spans="1:5">
      <c r="A581" t="s">
        <v>2506</v>
      </c>
      <c r="B581" t="s">
        <v>1172</v>
      </c>
      <c r="C581" t="s">
        <v>2507</v>
      </c>
      <c r="D581" s="8">
        <f>VLOOKUP(B581,'Support - MVH'!B:S,18,FALSE)</f>
        <v>11028.86</v>
      </c>
      <c r="E581" s="8">
        <f>IFERROR(VLOOKUP(B581,'Support - LRS'!B:X,23,FALSE),0)</f>
        <v>1980.6499999999999</v>
      </c>
    </row>
    <row r="582" spans="1:5">
      <c r="A582" t="s">
        <v>2508</v>
      </c>
      <c r="B582" t="s">
        <v>1174</v>
      </c>
      <c r="C582" t="s">
        <v>2509</v>
      </c>
      <c r="D582" s="8">
        <f>VLOOKUP(B582,'Support - MVH'!B:S,18,FALSE)</f>
        <v>602.14</v>
      </c>
      <c r="E582" s="8">
        <f>IFERROR(VLOOKUP(B582,'Support - LRS'!B:X,23,FALSE),0)</f>
        <v>156.43</v>
      </c>
    </row>
    <row r="583" spans="1:5">
      <c r="A583" t="s">
        <v>2510</v>
      </c>
      <c r="B583" t="s">
        <v>1176</v>
      </c>
      <c r="C583" t="s">
        <v>2511</v>
      </c>
      <c r="D583" s="8">
        <f>VLOOKUP(B583,'Support - MVH'!B:S,18,FALSE)</f>
        <v>1156.2</v>
      </c>
      <c r="E583" s="8">
        <f>IFERROR(VLOOKUP(B583,'Support - LRS'!B:X,23,FALSE),0)</f>
        <v>231.8</v>
      </c>
    </row>
    <row r="584" spans="1:5">
      <c r="A584" t="s">
        <v>2512</v>
      </c>
      <c r="B584" t="s">
        <v>1178</v>
      </c>
      <c r="C584" t="s">
        <v>2513</v>
      </c>
      <c r="D584" s="8">
        <f>VLOOKUP(B584,'Support - MVH'!B:S,18,FALSE)</f>
        <v>1455.18</v>
      </c>
      <c r="E584" s="8">
        <f>IFERROR(VLOOKUP(B584,'Support - LRS'!B:X,23,FALSE),0)</f>
        <v>306.86</v>
      </c>
    </row>
    <row r="585" spans="1:5">
      <c r="A585" t="s">
        <v>2514</v>
      </c>
      <c r="B585" t="s">
        <v>1180</v>
      </c>
      <c r="C585" t="s">
        <v>2515</v>
      </c>
      <c r="D585" s="8">
        <f>VLOOKUP(B585,'Support - MVH'!B:S,18,FALSE)</f>
        <v>72009.009999999995</v>
      </c>
      <c r="E585" s="8">
        <f>IFERROR(VLOOKUP(B585,'Support - LRS'!B:X,23,FALSE),0)</f>
        <v>6599.61</v>
      </c>
    </row>
    <row r="586" spans="1:5">
      <c r="A586" t="s">
        <v>2516</v>
      </c>
      <c r="B586" t="s">
        <v>1182</v>
      </c>
      <c r="C586" t="s">
        <v>2517</v>
      </c>
      <c r="D586" s="8">
        <f>VLOOKUP(B586,'Support - MVH'!B:S,18,FALSE)</f>
        <v>4181.5600000000004</v>
      </c>
      <c r="E586" s="8">
        <f>IFERROR(VLOOKUP(B586,'Support - LRS'!B:X,23,FALSE),0)</f>
        <v>630.91000000000008</v>
      </c>
    </row>
    <row r="587" spans="1:5">
      <c r="A587" t="s">
        <v>2518</v>
      </c>
      <c r="B587" t="s">
        <v>1184</v>
      </c>
      <c r="C587" t="s">
        <v>2519</v>
      </c>
      <c r="D587" s="8">
        <f>VLOOKUP(B587,'Support - MVH'!B:S,18,FALSE)</f>
        <v>1139.47</v>
      </c>
      <c r="E587" s="8">
        <f>IFERROR(VLOOKUP(B587,'Support - LRS'!B:X,23,FALSE),0)</f>
        <v>216.1</v>
      </c>
    </row>
    <row r="588" spans="1:5">
      <c r="A588" t="s">
        <v>2520</v>
      </c>
      <c r="B588" t="s">
        <v>1186</v>
      </c>
      <c r="C588" t="s">
        <v>2521</v>
      </c>
      <c r="D588" s="8">
        <f>VLOOKUP(B588,'Support - MVH'!B:S,18,FALSE)</f>
        <v>277959.62</v>
      </c>
      <c r="E588" s="8">
        <f>IFERROR(VLOOKUP(B588,'Support - LRS'!B:X,23,FALSE),0)</f>
        <v>81224.639999999999</v>
      </c>
    </row>
    <row r="589" spans="1:5">
      <c r="A589" t="s">
        <v>2522</v>
      </c>
      <c r="B589" t="s">
        <v>1188</v>
      </c>
      <c r="C589" t="s">
        <v>2523</v>
      </c>
      <c r="D589" s="8">
        <f>VLOOKUP(B589,'Support - MVH'!B:S,18,FALSE)</f>
        <v>245244.18</v>
      </c>
      <c r="E589" s="8">
        <f>IFERROR(VLOOKUP(B589,'Support - LRS'!B:X,23,FALSE),0)</f>
        <v>117504.96000000001</v>
      </c>
    </row>
    <row r="590" spans="1:5">
      <c r="A590" t="s">
        <v>2524</v>
      </c>
      <c r="B590" t="s">
        <v>1190</v>
      </c>
      <c r="C590" t="s">
        <v>2525</v>
      </c>
      <c r="D590" s="8">
        <f>VLOOKUP(B590,'Support - MVH'!B:S,18,FALSE)</f>
        <v>2870.64</v>
      </c>
      <c r="E590" s="8">
        <f>IFERROR(VLOOKUP(B590,'Support - LRS'!B:X,23,FALSE),0)</f>
        <v>1998.8700000000001</v>
      </c>
    </row>
    <row r="591" spans="1:5">
      <c r="A591" t="s">
        <v>2526</v>
      </c>
      <c r="B591" t="s">
        <v>1192</v>
      </c>
      <c r="C591" t="s">
        <v>2527</v>
      </c>
      <c r="D591" s="8">
        <f>VLOOKUP(B591,'Support - MVH'!B:S,18,FALSE)</f>
        <v>108246.76</v>
      </c>
      <c r="E591" s="8">
        <f>IFERROR(VLOOKUP(B591,'Support - LRS'!B:X,23,FALSE),0)</f>
        <v>12737.24</v>
      </c>
    </row>
    <row r="592" spans="1:5">
      <c r="A592" t="s">
        <v>2528</v>
      </c>
      <c r="B592" t="s">
        <v>1194</v>
      </c>
      <c r="C592" t="s">
        <v>2529</v>
      </c>
      <c r="D592" s="8">
        <f>VLOOKUP(B592,'Support - MVH'!B:S,18,FALSE)</f>
        <v>10100.549999999999</v>
      </c>
      <c r="E592" s="8">
        <f>IFERROR(VLOOKUP(B592,'Support - LRS'!B:X,23,FALSE),0)</f>
        <v>2075.0299999999997</v>
      </c>
    </row>
    <row r="593" spans="1:5">
      <c r="A593" t="s">
        <v>2530</v>
      </c>
      <c r="B593" t="s">
        <v>1196</v>
      </c>
      <c r="C593" t="s">
        <v>2531</v>
      </c>
      <c r="D593" s="8">
        <f>VLOOKUP(B593,'Support - MVH'!B:S,18,FALSE)</f>
        <v>1990.42</v>
      </c>
      <c r="E593" s="8">
        <f>IFERROR(VLOOKUP(B593,'Support - LRS'!B:X,23,FALSE),0)</f>
        <v>519.66</v>
      </c>
    </row>
    <row r="594" spans="1:5">
      <c r="A594" t="s">
        <v>2532</v>
      </c>
      <c r="B594" t="s">
        <v>1198</v>
      </c>
      <c r="C594" t="s">
        <v>2533</v>
      </c>
      <c r="D594" s="8">
        <f>VLOOKUP(B594,'Support - MVH'!B:S,18,FALSE)</f>
        <v>1160.3800000000001</v>
      </c>
      <c r="E594" s="8">
        <f>IFERROR(VLOOKUP(B594,'Support - LRS'!B:X,23,FALSE),0)</f>
        <v>274.40999999999997</v>
      </c>
    </row>
    <row r="595" spans="1:5">
      <c r="A595" t="s">
        <v>2534</v>
      </c>
      <c r="B595" t="s">
        <v>1200</v>
      </c>
      <c r="C595" t="s">
        <v>2535</v>
      </c>
      <c r="D595" s="8">
        <f>VLOOKUP(B595,'Support - MVH'!B:S,18,FALSE)</f>
        <v>2945.91</v>
      </c>
      <c r="E595" s="8">
        <f>IFERROR(VLOOKUP(B595,'Support - LRS'!B:X,23,FALSE),0)</f>
        <v>701.87</v>
      </c>
    </row>
    <row r="596" spans="1:5">
      <c r="A596" t="s">
        <v>2536</v>
      </c>
      <c r="B596" t="s">
        <v>1202</v>
      </c>
      <c r="C596" t="s">
        <v>2537</v>
      </c>
      <c r="D596" s="8">
        <f>VLOOKUP(B596,'Support - MVH'!B:S,18,FALSE)</f>
        <v>869.76</v>
      </c>
      <c r="E596" s="8">
        <f>IFERROR(VLOOKUP(B596,'Support - LRS'!B:X,23,FALSE),0)</f>
        <v>293.06</v>
      </c>
    </row>
    <row r="597" spans="1:5">
      <c r="A597" t="s">
        <v>2538</v>
      </c>
      <c r="B597" t="s">
        <v>1204</v>
      </c>
      <c r="C597" t="s">
        <v>2539</v>
      </c>
      <c r="D597" s="8">
        <f>VLOOKUP(B597,'Support - MVH'!B:S,18,FALSE)</f>
        <v>953.4</v>
      </c>
      <c r="E597" s="8">
        <f>IFERROR(VLOOKUP(B597,'Support - LRS'!B:X,23,FALSE),0)</f>
        <v>190.99</v>
      </c>
    </row>
    <row r="598" spans="1:5">
      <c r="A598" t="s">
        <v>2540</v>
      </c>
      <c r="B598" t="s">
        <v>1206</v>
      </c>
      <c r="C598" t="s">
        <v>2541</v>
      </c>
      <c r="D598" s="8">
        <f>VLOOKUP(B598,'Support - MVH'!B:S,18,FALSE)</f>
        <v>591.69000000000005</v>
      </c>
      <c r="E598" s="8">
        <f>IFERROR(VLOOKUP(B598,'Support - LRS'!B:X,23,FALSE),0)</f>
        <v>198.78</v>
      </c>
    </row>
    <row r="599" spans="1:5">
      <c r="A599" t="s">
        <v>2542</v>
      </c>
      <c r="B599" t="s">
        <v>1208</v>
      </c>
      <c r="C599" t="s">
        <v>2543</v>
      </c>
      <c r="D599" s="8">
        <f>VLOOKUP(B599,'Support - MVH'!B:S,18,FALSE)</f>
        <v>264872.34999999998</v>
      </c>
      <c r="E599" s="8">
        <f>IFERROR(VLOOKUP(B599,'Support - LRS'!B:X,23,FALSE),0)</f>
        <v>55459.01</v>
      </c>
    </row>
    <row r="600" spans="1:5">
      <c r="A600" t="s">
        <v>2544</v>
      </c>
      <c r="B600" t="s">
        <v>1210</v>
      </c>
      <c r="C600" t="s">
        <v>2545</v>
      </c>
      <c r="D600" s="8">
        <f>VLOOKUP(B600,'Support - MVH'!B:S,18,FALSE)</f>
        <v>122078.49</v>
      </c>
      <c r="E600" s="8">
        <f>IFERROR(VLOOKUP(B600,'Support - LRS'!B:X,23,FALSE),0)</f>
        <v>46720.71</v>
      </c>
    </row>
    <row r="601" spans="1:5">
      <c r="A601" t="s">
        <v>2546</v>
      </c>
      <c r="B601" t="s">
        <v>1212</v>
      </c>
      <c r="C601" t="s">
        <v>2547</v>
      </c>
      <c r="D601" s="8">
        <f>VLOOKUP(B601,'Support - MVH'!B:S,18,FALSE)</f>
        <v>497.61</v>
      </c>
      <c r="E601" s="8">
        <f>IFERROR(VLOOKUP(B601,'Support - LRS'!B:X,23,FALSE),0)</f>
        <v>204.34</v>
      </c>
    </row>
    <row r="602" spans="1:5">
      <c r="A602" t="s">
        <v>2548</v>
      </c>
      <c r="B602" t="s">
        <v>1214</v>
      </c>
      <c r="C602" t="s">
        <v>2549</v>
      </c>
      <c r="D602" s="8">
        <f>VLOOKUP(B602,'Support - MVH'!B:S,18,FALSE)</f>
        <v>2115.87</v>
      </c>
      <c r="E602" s="8">
        <f>IFERROR(VLOOKUP(B602,'Support - LRS'!B:X,23,FALSE),0)</f>
        <v>843.94</v>
      </c>
    </row>
    <row r="603" spans="1:5">
      <c r="A603" t="s">
        <v>2550</v>
      </c>
      <c r="B603" t="s">
        <v>1216</v>
      </c>
      <c r="C603" t="s">
        <v>2551</v>
      </c>
      <c r="D603" s="8">
        <f>VLOOKUP(B603,'Support - MVH'!B:S,18,FALSE)</f>
        <v>4509.8100000000004</v>
      </c>
      <c r="E603" s="8">
        <f>IFERROR(VLOOKUP(B603,'Support - LRS'!B:X,23,FALSE),0)</f>
        <v>1750.16</v>
      </c>
    </row>
    <row r="604" spans="1:5">
      <c r="A604" t="s">
        <v>2552</v>
      </c>
      <c r="B604" t="s">
        <v>1218</v>
      </c>
      <c r="C604" t="s">
        <v>2553</v>
      </c>
      <c r="D604" s="8">
        <f>VLOOKUP(B604,'Support - MVH'!B:S,18,FALSE)</f>
        <v>191305.93</v>
      </c>
      <c r="E604" s="8">
        <f>IFERROR(VLOOKUP(B604,'Support - LRS'!B:X,23,FALSE),0)</f>
        <v>27131.969999999998</v>
      </c>
    </row>
    <row r="605" spans="1:5">
      <c r="A605" t="s">
        <v>2554</v>
      </c>
      <c r="B605" t="s">
        <v>1220</v>
      </c>
      <c r="C605" t="s">
        <v>2555</v>
      </c>
      <c r="D605" s="8">
        <f>VLOOKUP(B605,'Support - MVH'!B:S,18,FALSE)</f>
        <v>21827.73</v>
      </c>
      <c r="E605" s="8">
        <f>IFERROR(VLOOKUP(B605,'Support - LRS'!B:X,23,FALSE),0)</f>
        <v>4753.66</v>
      </c>
    </row>
    <row r="606" spans="1:5">
      <c r="A606" t="s">
        <v>2556</v>
      </c>
      <c r="B606" t="s">
        <v>1222</v>
      </c>
      <c r="C606" t="s">
        <v>2557</v>
      </c>
      <c r="D606" s="8">
        <f>VLOOKUP(B606,'Support - MVH'!B:S,18,FALSE)</f>
        <v>11033.04</v>
      </c>
      <c r="E606" s="8">
        <f>IFERROR(VLOOKUP(B606,'Support - LRS'!B:X,23,FALSE),0)</f>
        <v>2289.66</v>
      </c>
    </row>
    <row r="607" spans="1:5">
      <c r="A607" t="s">
        <v>2558</v>
      </c>
      <c r="B607" t="s">
        <v>1224</v>
      </c>
      <c r="C607" t="s">
        <v>2559</v>
      </c>
      <c r="D607" s="8">
        <f>VLOOKUP(B607,'Support - MVH'!B:S,18,FALSE)</f>
        <v>1668.44</v>
      </c>
      <c r="E607" s="8">
        <f>IFERROR(VLOOKUP(B607,'Support - LRS'!B:X,23,FALSE),0)</f>
        <v>431.14</v>
      </c>
    </row>
    <row r="608" spans="1:5">
      <c r="A608" t="s">
        <v>2560</v>
      </c>
      <c r="B608" t="s">
        <v>1226</v>
      </c>
      <c r="C608" t="s">
        <v>2561</v>
      </c>
      <c r="D608" s="8">
        <f>VLOOKUP(B608,'Support - MVH'!B:S,18,FALSE)</f>
        <v>729.68</v>
      </c>
      <c r="E608" s="8">
        <f>IFERROR(VLOOKUP(B608,'Support - LRS'!B:X,23,FALSE),0)</f>
        <v>241.57</v>
      </c>
    </row>
    <row r="609" spans="1:5">
      <c r="A609" t="s">
        <v>2562</v>
      </c>
      <c r="B609" t="s">
        <v>1228</v>
      </c>
      <c r="C609" t="s">
        <v>2563</v>
      </c>
      <c r="D609" s="8">
        <f>VLOOKUP(B609,'Support - MVH'!B:S,18,FALSE)</f>
        <v>922.03</v>
      </c>
      <c r="E609" s="8">
        <f>IFERROR(VLOOKUP(B609,'Support - LRS'!B:X,23,FALSE),0)</f>
        <v>235.98000000000002</v>
      </c>
    </row>
    <row r="610" spans="1:5">
      <c r="A610" t="s">
        <v>2564</v>
      </c>
      <c r="B610" t="s">
        <v>1230</v>
      </c>
      <c r="C610" t="s">
        <v>2565</v>
      </c>
      <c r="D610" s="8">
        <f>VLOOKUP(B610,'Support - MVH'!B:S,18,FALSE)</f>
        <v>131702.96</v>
      </c>
      <c r="E610" s="8">
        <f>IFERROR(VLOOKUP(B610,'Support - LRS'!B:X,23,FALSE),0)</f>
        <v>8695</v>
      </c>
    </row>
    <row r="611" spans="1:5">
      <c r="A611" t="s">
        <v>2566</v>
      </c>
      <c r="B611" t="s">
        <v>1232</v>
      </c>
      <c r="C611" t="s">
        <v>2567</v>
      </c>
      <c r="D611" s="8">
        <f>VLOOKUP(B611,'Support - MVH'!B:S,18,FALSE)</f>
        <v>443.25</v>
      </c>
      <c r="E611" s="8">
        <f>IFERROR(VLOOKUP(B611,'Support - LRS'!B:X,23,FALSE),0)</f>
        <v>69.08</v>
      </c>
    </row>
    <row r="612" spans="1:5">
      <c r="A612" t="s">
        <v>2568</v>
      </c>
      <c r="B612" t="s">
        <v>1234</v>
      </c>
      <c r="C612" t="s">
        <v>2569</v>
      </c>
      <c r="D612" s="8">
        <f>VLOOKUP(B612,'Support - MVH'!B:S,18,FALSE)</f>
        <v>250.89</v>
      </c>
      <c r="E612" s="8">
        <f>IFERROR(VLOOKUP(B612,'Support - LRS'!B:X,23,FALSE),0)</f>
        <v>70.650000000000006</v>
      </c>
    </row>
    <row r="613" spans="1:5">
      <c r="A613" t="s">
        <v>2570</v>
      </c>
      <c r="B613" t="s">
        <v>1236</v>
      </c>
      <c r="C613" t="s">
        <v>2571</v>
      </c>
      <c r="D613" s="8">
        <f>VLOOKUP(B613,'Support - MVH'!B:S,18,FALSE)</f>
        <v>1417.55</v>
      </c>
      <c r="E613" s="8">
        <f>IFERROR(VLOOKUP(B613,'Support - LRS'!B:X,23,FALSE),0)</f>
        <v>260.82</v>
      </c>
    </row>
    <row r="614" spans="1:5">
      <c r="A614" t="s">
        <v>2572</v>
      </c>
      <c r="B614" t="s">
        <v>1238</v>
      </c>
      <c r="C614" t="s">
        <v>2573</v>
      </c>
      <c r="D614" s="8">
        <f>VLOOKUP(B614,'Support - MVH'!B:S,18,FALSE)</f>
        <v>4077.02</v>
      </c>
      <c r="E614" s="8">
        <f>IFERROR(VLOOKUP(B614,'Support - LRS'!B:X,23,FALSE),0)</f>
        <v>655.89</v>
      </c>
    </row>
    <row r="615" spans="1:5">
      <c r="A615" t="s">
        <v>2574</v>
      </c>
      <c r="B615" t="s">
        <v>1240</v>
      </c>
      <c r="C615" t="s">
        <v>2575</v>
      </c>
      <c r="D615" s="8">
        <f>VLOOKUP(B615,'Support - MVH'!B:S,18,FALSE)</f>
        <v>228790.18</v>
      </c>
      <c r="E615" s="8">
        <f>IFERROR(VLOOKUP(B615,'Support - LRS'!B:X,23,FALSE),0)</f>
        <v>63373.8</v>
      </c>
    </row>
    <row r="616" spans="1:5">
      <c r="A616" t="s">
        <v>2576</v>
      </c>
      <c r="B616" t="s">
        <v>1242</v>
      </c>
      <c r="C616" t="s">
        <v>2577</v>
      </c>
      <c r="D616" s="8">
        <f>VLOOKUP(B616,'Support - MVH'!B:S,18,FALSE)</f>
        <v>14033.31</v>
      </c>
      <c r="E616" s="8">
        <f>IFERROR(VLOOKUP(B616,'Support - LRS'!B:X,23,FALSE),0)</f>
        <v>6583.21</v>
      </c>
    </row>
    <row r="617" spans="1:5">
      <c r="A617" t="s">
        <v>2578</v>
      </c>
      <c r="B617" t="s">
        <v>1244</v>
      </c>
      <c r="C617" t="s">
        <v>2579</v>
      </c>
      <c r="D617" s="8">
        <f>VLOOKUP(B617,'Support - MVH'!B:S,18,FALSE)</f>
        <v>7721.25</v>
      </c>
      <c r="E617" s="8">
        <f>IFERROR(VLOOKUP(B617,'Support - LRS'!B:X,23,FALSE),0)</f>
        <v>3721.63</v>
      </c>
    </row>
    <row r="618" spans="1:5">
      <c r="A618" t="s">
        <v>2580</v>
      </c>
      <c r="B618" t="s">
        <v>1246</v>
      </c>
      <c r="C618" t="s">
        <v>2581</v>
      </c>
      <c r="D618" s="8">
        <f>VLOOKUP(B618,'Support - MVH'!B:S,18,FALSE)</f>
        <v>1346.46</v>
      </c>
      <c r="E618" s="8">
        <f>IFERROR(VLOOKUP(B618,'Support - LRS'!B:X,23,FALSE),0)</f>
        <v>712.18</v>
      </c>
    </row>
    <row r="619" spans="1:5">
      <c r="A619" t="s">
        <v>2582</v>
      </c>
      <c r="B619" t="s">
        <v>1248</v>
      </c>
      <c r="C619" t="s">
        <v>2583</v>
      </c>
      <c r="D619" s="8">
        <f>VLOOKUP(B619,'Support - MVH'!B:S,18,FALSE)</f>
        <v>1735.35</v>
      </c>
      <c r="E619" s="8">
        <f>IFERROR(VLOOKUP(B619,'Support - LRS'!B:X,23,FALSE),0)</f>
        <v>891.46</v>
      </c>
    </row>
    <row r="620" spans="1:5">
      <c r="A620" t="s">
        <v>2584</v>
      </c>
      <c r="B620" t="s">
        <v>1250</v>
      </c>
      <c r="C620" t="s">
        <v>2585</v>
      </c>
      <c r="D620" s="8">
        <f>VLOOKUP(B620,'Support - MVH'!B:S,18,FALSE)</f>
        <v>6991.56</v>
      </c>
      <c r="E620" s="8">
        <f>IFERROR(VLOOKUP(B620,'Support - LRS'!B:X,23,FALSE),0)</f>
        <v>3274.5</v>
      </c>
    </row>
    <row r="621" spans="1:5">
      <c r="A621" t="s">
        <v>2586</v>
      </c>
      <c r="B621" t="s">
        <v>1252</v>
      </c>
      <c r="C621" t="s">
        <v>2587</v>
      </c>
      <c r="D621" s="8">
        <f>VLOOKUP(B621,'Support - MVH'!B:S,18,FALSE)</f>
        <v>445.34</v>
      </c>
      <c r="E621" s="8">
        <f>IFERROR(VLOOKUP(B621,'Support - LRS'!B:X,23,FALSE),0)</f>
        <v>245.29000000000002</v>
      </c>
    </row>
    <row r="622" spans="1:5">
      <c r="A622" t="s">
        <v>2588</v>
      </c>
      <c r="B622" t="s">
        <v>1254</v>
      </c>
      <c r="C622" t="s">
        <v>2589</v>
      </c>
      <c r="D622" s="8">
        <f>VLOOKUP(B622,'Support - MVH'!B:S,18,FALSE)</f>
        <v>196803.76</v>
      </c>
      <c r="E622" s="8">
        <f>IFERROR(VLOOKUP(B622,'Support - LRS'!B:X,23,FALSE),0)</f>
        <v>27267.489999999998</v>
      </c>
    </row>
    <row r="623" spans="1:5">
      <c r="A623" t="s">
        <v>2590</v>
      </c>
      <c r="B623" t="s">
        <v>1256</v>
      </c>
      <c r="C623" t="s">
        <v>2591</v>
      </c>
      <c r="D623" s="8">
        <f>VLOOKUP(B623,'Support - MVH'!B:S,18,FALSE)</f>
        <v>13320.35</v>
      </c>
      <c r="E623" s="8">
        <f>IFERROR(VLOOKUP(B623,'Support - LRS'!B:X,23,FALSE),0)</f>
        <v>2715.88</v>
      </c>
    </row>
    <row r="624" spans="1:5">
      <c r="A624" t="s">
        <v>2592</v>
      </c>
      <c r="B624" t="s">
        <v>1258</v>
      </c>
      <c r="C624" t="s">
        <v>2593</v>
      </c>
      <c r="D624" s="8">
        <f>VLOOKUP(B624,'Support - MVH'!B:S,18,FALSE)</f>
        <v>1106.02</v>
      </c>
      <c r="E624" s="8">
        <f>IFERROR(VLOOKUP(B624,'Support - LRS'!B:X,23,FALSE),0)</f>
        <v>289.68</v>
      </c>
    </row>
    <row r="625" spans="1:5">
      <c r="A625" t="s">
        <v>2594</v>
      </c>
      <c r="B625" t="s">
        <v>1262</v>
      </c>
      <c r="C625" t="s">
        <v>2595</v>
      </c>
      <c r="D625" s="8">
        <f>VLOOKUP(B625,'Support - MVH'!B:S,18,FALSE)</f>
        <v>464.15</v>
      </c>
      <c r="E625" s="8">
        <f>IFERROR(VLOOKUP(B625,'Support - LRS'!B:X,23,FALSE),0)</f>
        <v>179.43</v>
      </c>
    </row>
    <row r="626" spans="1:5">
      <c r="A626" t="s">
        <v>2596</v>
      </c>
      <c r="B626" t="s">
        <v>1264</v>
      </c>
      <c r="C626" t="s">
        <v>2597</v>
      </c>
      <c r="D626" s="8">
        <f>VLOOKUP(B626,'Support - MVH'!B:S,18,FALSE)</f>
        <v>395.16</v>
      </c>
      <c r="E626" s="8">
        <f>IFERROR(VLOOKUP(B626,'Support - LRS'!B:X,23,FALSE),0)</f>
        <v>118.15</v>
      </c>
    </row>
    <row r="627" spans="1:5">
      <c r="A627" t="s">
        <v>2598</v>
      </c>
      <c r="B627" t="s">
        <v>1266</v>
      </c>
      <c r="C627" t="s">
        <v>2599</v>
      </c>
      <c r="D627" s="8">
        <f>VLOOKUP(B627,'Support - MVH'!B:S,18,FALSE)</f>
        <v>206.99</v>
      </c>
      <c r="E627" s="8">
        <f>IFERROR(VLOOKUP(B627,'Support - LRS'!B:X,23,FALSE),0)</f>
        <v>77.459999999999994</v>
      </c>
    </row>
    <row r="628" spans="1:5">
      <c r="A628" t="s">
        <v>2600</v>
      </c>
      <c r="B628" t="s">
        <v>1268</v>
      </c>
      <c r="C628" t="s">
        <v>2601</v>
      </c>
      <c r="D628" s="8">
        <f>VLOOKUP(B628,'Support - MVH'!B:S,18,FALSE)</f>
        <v>2766.1</v>
      </c>
      <c r="E628" s="8">
        <f>IFERROR(VLOOKUP(B628,'Support - LRS'!B:X,23,FALSE),0)</f>
        <v>591.83999999999992</v>
      </c>
    </row>
    <row r="629" spans="1:5">
      <c r="A629" t="s">
        <v>2602</v>
      </c>
      <c r="B629" t="s">
        <v>1270</v>
      </c>
      <c r="C629" t="s">
        <v>2603</v>
      </c>
      <c r="D629" s="8">
        <f>VLOOKUP(B629,'Support - MVH'!B:S,18,FALSE)</f>
        <v>196.53</v>
      </c>
      <c r="E629" s="8">
        <f>IFERROR(VLOOKUP(B629,'Support - LRS'!B:X,23,FALSE),0)</f>
        <v>103.61999999999999</v>
      </c>
    </row>
    <row r="630" spans="1:5">
      <c r="A630" t="s">
        <v>2604</v>
      </c>
      <c r="B630" t="s">
        <v>1272</v>
      </c>
      <c r="C630" t="s">
        <v>2605</v>
      </c>
      <c r="D630" s="8">
        <f>VLOOKUP(B630,'Support - MVH'!B:S,18,FALSE)</f>
        <v>207385.5</v>
      </c>
      <c r="E630" s="8">
        <f>IFERROR(VLOOKUP(B630,'Support - LRS'!B:X,23,FALSE),0)</f>
        <v>33976.1</v>
      </c>
    </row>
    <row r="631" spans="1:5">
      <c r="A631" t="s">
        <v>2606</v>
      </c>
      <c r="B631" t="s">
        <v>1274</v>
      </c>
      <c r="C631" t="s">
        <v>2607</v>
      </c>
      <c r="D631" s="8">
        <f>VLOOKUP(B631,'Support - MVH'!B:S,18,FALSE)</f>
        <v>74682.62</v>
      </c>
      <c r="E631" s="8">
        <f>IFERROR(VLOOKUP(B631,'Support - LRS'!B:X,23,FALSE),0)</f>
        <v>28397.5</v>
      </c>
    </row>
    <row r="632" spans="1:5">
      <c r="A632" t="s">
        <v>2608</v>
      </c>
      <c r="B632" t="s">
        <v>1276</v>
      </c>
      <c r="C632" t="s">
        <v>2609</v>
      </c>
      <c r="D632" s="8">
        <f>VLOOKUP(B632,'Support - MVH'!B:S,18,FALSE)</f>
        <v>313.62</v>
      </c>
      <c r="E632" s="8">
        <f>IFERROR(VLOOKUP(B632,'Support - LRS'!B:X,23,FALSE),0)</f>
        <v>102.69</v>
      </c>
    </row>
    <row r="633" spans="1:5">
      <c r="A633" t="s">
        <v>2610</v>
      </c>
      <c r="B633" t="s">
        <v>1278</v>
      </c>
      <c r="C633" t="s">
        <v>2611</v>
      </c>
      <c r="D633" s="8">
        <f>VLOOKUP(B633,'Support - MVH'!B:S,18,FALSE)</f>
        <v>3660.95</v>
      </c>
      <c r="E633" s="8">
        <f>IFERROR(VLOOKUP(B633,'Support - LRS'!B:X,23,FALSE),0)</f>
        <v>1552.79</v>
      </c>
    </row>
    <row r="634" spans="1:5">
      <c r="A634" t="s">
        <v>2612</v>
      </c>
      <c r="B634" t="s">
        <v>1280</v>
      </c>
      <c r="C634" t="s">
        <v>2613</v>
      </c>
      <c r="D634" s="8">
        <f>VLOOKUP(B634,'Support - MVH'!B:S,18,FALSE)</f>
        <v>5745.46</v>
      </c>
      <c r="E634" s="8">
        <f>IFERROR(VLOOKUP(B634,'Support - LRS'!B:X,23,FALSE),0)</f>
        <v>2357.33</v>
      </c>
    </row>
    <row r="635" spans="1:5">
      <c r="A635" t="s">
        <v>2614</v>
      </c>
      <c r="B635" t="s">
        <v>1282</v>
      </c>
      <c r="C635" t="s">
        <v>2615</v>
      </c>
      <c r="D635" s="8">
        <f>VLOOKUP(B635,'Support - MVH'!B:S,18,FALSE)</f>
        <v>1419.64</v>
      </c>
      <c r="E635" s="8">
        <f>IFERROR(VLOOKUP(B635,'Support - LRS'!B:X,23,FALSE),0)</f>
        <v>590.71</v>
      </c>
    </row>
    <row r="636" spans="1:5">
      <c r="A636" t="s">
        <v>2616</v>
      </c>
      <c r="B636" t="s">
        <v>1284</v>
      </c>
      <c r="C636" t="s">
        <v>2617</v>
      </c>
      <c r="D636" s="8">
        <f>VLOOKUP(B636,'Support - MVH'!B:S,18,FALSE)</f>
        <v>545.69000000000005</v>
      </c>
      <c r="E636" s="8">
        <f>IFERROR(VLOOKUP(B636,'Support - LRS'!B:X,23,FALSE),0)</f>
        <v>229.02</v>
      </c>
    </row>
    <row r="637" spans="1:5">
      <c r="A637" t="s">
        <v>2618</v>
      </c>
      <c r="B637" t="s">
        <v>1286</v>
      </c>
      <c r="C637" t="s">
        <v>2619</v>
      </c>
      <c r="D637" s="8">
        <f>VLOOKUP(B637,'Support - MVH'!B:S,18,FALSE)</f>
        <v>303.16000000000003</v>
      </c>
      <c r="E637" s="8">
        <f>IFERROR(VLOOKUP(B637,'Support - LRS'!B:X,23,FALSE),0)</f>
        <v>143.17000000000002</v>
      </c>
    </row>
    <row r="638" spans="1:5">
      <c r="A638" t="s">
        <v>2620</v>
      </c>
      <c r="B638" t="s">
        <v>1288</v>
      </c>
      <c r="C638" t="s">
        <v>2621</v>
      </c>
      <c r="D638" s="8">
        <f>VLOOKUP(B638,'Support - MVH'!B:S,18,FALSE)</f>
        <v>1492.82</v>
      </c>
      <c r="E638" s="8">
        <f>IFERROR(VLOOKUP(B638,'Support - LRS'!B:X,23,FALSE),0)</f>
        <v>594.52</v>
      </c>
    </row>
    <row r="639" spans="1:5">
      <c r="A639" t="s">
        <v>2622</v>
      </c>
      <c r="B639" t="s">
        <v>1290</v>
      </c>
      <c r="C639" t="s">
        <v>2623</v>
      </c>
      <c r="D639" s="8">
        <f>VLOOKUP(B639,'Support - MVH'!B:S,18,FALSE)</f>
        <v>700.41</v>
      </c>
      <c r="E639" s="8">
        <f>IFERROR(VLOOKUP(B639,'Support - LRS'!B:X,23,FALSE),0)</f>
        <v>271.85000000000002</v>
      </c>
    </row>
    <row r="640" spans="1:5">
      <c r="A640" t="s">
        <v>2624</v>
      </c>
      <c r="B640" t="s">
        <v>1292</v>
      </c>
      <c r="C640" t="s">
        <v>2625</v>
      </c>
      <c r="D640" s="8">
        <f>VLOOKUP(B640,'Support - MVH'!B:S,18,FALSE)</f>
        <v>3514.6</v>
      </c>
      <c r="E640" s="8">
        <f>IFERROR(VLOOKUP(B640,'Support - LRS'!B:X,23,FALSE),0)</f>
        <v>1388.33</v>
      </c>
    </row>
    <row r="641" spans="1:5">
      <c r="A641" t="s">
        <v>2626</v>
      </c>
      <c r="B641" t="s">
        <v>1294</v>
      </c>
      <c r="C641" t="s">
        <v>2627</v>
      </c>
      <c r="D641" s="8">
        <f>VLOOKUP(B641,'Support - MVH'!B:S,18,FALSE)</f>
        <v>951.3</v>
      </c>
      <c r="E641" s="8">
        <f>IFERROR(VLOOKUP(B641,'Support - LRS'!B:X,23,FALSE),0)</f>
        <v>416.38</v>
      </c>
    </row>
    <row r="642" spans="1:5">
      <c r="A642" t="s">
        <v>2628</v>
      </c>
      <c r="B642" t="s">
        <v>1296</v>
      </c>
      <c r="C642" t="s">
        <v>2629</v>
      </c>
      <c r="D642" s="8">
        <f>VLOOKUP(B642,'Support - MVH'!B:S,18,FALSE)</f>
        <v>269.70999999999998</v>
      </c>
      <c r="E642" s="8">
        <f>IFERROR(VLOOKUP(B642,'Support - LRS'!B:X,23,FALSE),0)</f>
        <v>102.42</v>
      </c>
    </row>
    <row r="643" spans="1:5">
      <c r="A643" t="s">
        <v>2630</v>
      </c>
      <c r="B643" t="s">
        <v>1298</v>
      </c>
      <c r="C643" t="s">
        <v>2631</v>
      </c>
      <c r="D643" s="8">
        <f>VLOOKUP(B643,'Support - MVH'!B:S,18,FALSE)</f>
        <v>694.14</v>
      </c>
      <c r="E643" s="8">
        <f>IFERROR(VLOOKUP(B643,'Support - LRS'!B:X,23,FALSE),0)</f>
        <v>261.63</v>
      </c>
    </row>
    <row r="644" spans="1:5">
      <c r="A644" t="s">
        <v>2632</v>
      </c>
      <c r="B644" t="s">
        <v>1300</v>
      </c>
      <c r="C644" t="s">
        <v>2633</v>
      </c>
      <c r="D644" s="8">
        <f>VLOOKUP(B644,'Support - MVH'!B:S,18,FALSE)</f>
        <v>148.44999999999999</v>
      </c>
      <c r="E644" s="8">
        <f>IFERROR(VLOOKUP(B644,'Support - LRS'!B:X,23,FALSE),0)</f>
        <v>57.27</v>
      </c>
    </row>
    <row r="645" spans="1:5">
      <c r="A645" t="s">
        <v>2634</v>
      </c>
      <c r="B645" t="s">
        <v>1302</v>
      </c>
      <c r="C645" t="s">
        <v>2635</v>
      </c>
      <c r="D645" s="8">
        <f>VLOOKUP(B645,'Support - MVH'!B:S,18,FALSE)</f>
        <v>185886.96</v>
      </c>
      <c r="E645" s="8">
        <f>IFERROR(VLOOKUP(B645,'Support - LRS'!B:X,23,FALSE),0)</f>
        <v>27313.710000000003</v>
      </c>
    </row>
    <row r="646" spans="1:5">
      <c r="A646" t="s">
        <v>2636</v>
      </c>
      <c r="B646" t="s">
        <v>1304</v>
      </c>
      <c r="C646" t="s">
        <v>2637</v>
      </c>
      <c r="D646" s="8">
        <f>VLOOKUP(B646,'Support - MVH'!B:S,18,FALSE)</f>
        <v>21551.75</v>
      </c>
      <c r="E646" s="8">
        <f>IFERROR(VLOOKUP(B646,'Support - LRS'!B:X,23,FALSE),0)</f>
        <v>4842.6099999999997</v>
      </c>
    </row>
    <row r="647" spans="1:5">
      <c r="A647" t="s">
        <v>2638</v>
      </c>
      <c r="B647" t="s">
        <v>1306</v>
      </c>
      <c r="C647" t="s">
        <v>2639</v>
      </c>
      <c r="D647" s="8">
        <f>VLOOKUP(B647,'Support - MVH'!B:S,18,FALSE)</f>
        <v>1212.6500000000001</v>
      </c>
      <c r="E647" s="8">
        <f>IFERROR(VLOOKUP(B647,'Support - LRS'!B:X,23,FALSE),0)</f>
        <v>325.72000000000003</v>
      </c>
    </row>
    <row r="648" spans="1:5">
      <c r="A648" t="s">
        <v>2640</v>
      </c>
      <c r="B648" t="s">
        <v>1308</v>
      </c>
      <c r="C648" t="s">
        <v>2641</v>
      </c>
      <c r="D648" s="8">
        <f>VLOOKUP(B648,'Support - MVH'!B:S,18,FALSE)</f>
        <v>6828.48</v>
      </c>
      <c r="E648" s="8">
        <f>IFERROR(VLOOKUP(B648,'Support - LRS'!B:X,23,FALSE),0)</f>
        <v>1483.55</v>
      </c>
    </row>
    <row r="649" spans="1:5">
      <c r="A649" t="s">
        <v>2642</v>
      </c>
      <c r="B649" t="s">
        <v>1309</v>
      </c>
      <c r="C649" t="s">
        <v>2643</v>
      </c>
      <c r="D649" s="8">
        <f>VLOOKUP(B649,'Support - MVH'!B:S,18,FALSE)</f>
        <v>361.7</v>
      </c>
      <c r="E649" s="8">
        <f>IFERROR(VLOOKUP(B649,'Support - LRS'!B:X,23,FALSE),0)</f>
        <v>103.22</v>
      </c>
    </row>
    <row r="650" spans="1:5">
      <c r="A650" t="s">
        <v>2644</v>
      </c>
      <c r="B650" t="s">
        <v>1311</v>
      </c>
      <c r="C650" t="s">
        <v>2645</v>
      </c>
      <c r="D650" s="8">
        <f>VLOOKUP(B650,'Support - MVH'!B:S,18,FALSE)</f>
        <v>566.6</v>
      </c>
      <c r="E650" s="8">
        <f>IFERROR(VLOOKUP(B650,'Support - LRS'!B:X,23,FALSE),0)</f>
        <v>152.09</v>
      </c>
    </row>
    <row r="651" spans="1:5">
      <c r="A651" t="s">
        <v>2646</v>
      </c>
      <c r="B651" t="s">
        <v>1313</v>
      </c>
      <c r="C651" t="s">
        <v>2647</v>
      </c>
      <c r="D651" s="8">
        <f>VLOOKUP(B651,'Support - MVH'!B:S,18,FALSE)</f>
        <v>150.54</v>
      </c>
      <c r="E651" s="8">
        <f>IFERROR(VLOOKUP(B651,'Support - LRS'!B:X,23,FALSE),0)</f>
        <v>70.86</v>
      </c>
    </row>
    <row r="652" spans="1:5">
      <c r="A652" t="s">
        <v>2648</v>
      </c>
      <c r="B652" t="s">
        <v>1315</v>
      </c>
      <c r="C652" t="s">
        <v>2649</v>
      </c>
      <c r="D652" s="8">
        <f>VLOOKUP(B652,'Support - MVH'!B:S,18,FALSE)</f>
        <v>225463.75</v>
      </c>
      <c r="E652" s="8">
        <f>IFERROR(VLOOKUP(B652,'Support - LRS'!B:X,23,FALSE),0)</f>
        <v>25082.22</v>
      </c>
    </row>
    <row r="653" spans="1:5">
      <c r="A653" t="s">
        <v>2650</v>
      </c>
      <c r="B653" t="s">
        <v>1317</v>
      </c>
      <c r="C653" t="s">
        <v>2651</v>
      </c>
      <c r="D653" s="8">
        <f>VLOOKUP(B653,'Support - MVH'!B:S,18,FALSE)</f>
        <v>11516.01</v>
      </c>
      <c r="E653" s="8">
        <f>IFERROR(VLOOKUP(B653,'Support - LRS'!B:X,23,FALSE),0)</f>
        <v>2208.4499999999998</v>
      </c>
    </row>
    <row r="654" spans="1:5">
      <c r="A654" t="s">
        <v>2652</v>
      </c>
      <c r="B654" t="s">
        <v>1319</v>
      </c>
      <c r="C654" t="s">
        <v>2653</v>
      </c>
      <c r="D654" s="8">
        <f>VLOOKUP(B654,'Support - MVH'!B:S,18,FALSE)</f>
        <v>3410.06</v>
      </c>
      <c r="E654" s="8">
        <f>IFERROR(VLOOKUP(B654,'Support - LRS'!B:X,23,FALSE),0)</f>
        <v>622.17999999999995</v>
      </c>
    </row>
    <row r="655" spans="1:5">
      <c r="A655" t="s">
        <v>2654</v>
      </c>
      <c r="B655" t="s">
        <v>1321</v>
      </c>
      <c r="C655" t="s">
        <v>2655</v>
      </c>
      <c r="D655" s="8">
        <f>VLOOKUP(B655,'Support - MVH'!B:S,18,FALSE)</f>
        <v>815.4</v>
      </c>
      <c r="E655" s="8">
        <f>IFERROR(VLOOKUP(B655,'Support - LRS'!B:X,23,FALSE),0)</f>
        <v>243.04000000000002</v>
      </c>
    </row>
    <row r="656" spans="1:5">
      <c r="A656" t="s">
        <v>2656</v>
      </c>
      <c r="B656" t="s">
        <v>1323</v>
      </c>
      <c r="C656" t="s">
        <v>2657</v>
      </c>
      <c r="D656" s="8">
        <f>VLOOKUP(B656,'Support - MVH'!B:S,18,FALSE)</f>
        <v>1093.48</v>
      </c>
      <c r="E656" s="8">
        <f>IFERROR(VLOOKUP(B656,'Support - LRS'!B:X,23,FALSE),0)</f>
        <v>256.22000000000003</v>
      </c>
    </row>
    <row r="657" spans="1:5">
      <c r="A657" t="s">
        <v>2658</v>
      </c>
      <c r="B657" t="s">
        <v>1325</v>
      </c>
      <c r="C657" t="s">
        <v>2659</v>
      </c>
      <c r="D657" s="8">
        <f>VLOOKUP(B657,'Support - MVH'!B:S,18,FALSE)</f>
        <v>4012.2</v>
      </c>
      <c r="E657" s="8">
        <f>IFERROR(VLOOKUP(B657,'Support - LRS'!B:X,23,FALSE),0)</f>
        <v>690.16</v>
      </c>
    </row>
    <row r="658" spans="1:5">
      <c r="A658" t="s">
        <v>2660</v>
      </c>
      <c r="B658" t="s">
        <v>1327</v>
      </c>
      <c r="C658" t="s">
        <v>2661</v>
      </c>
      <c r="D658" s="8">
        <f>VLOOKUP(B658,'Support - MVH'!B:S,18,FALSE)</f>
        <v>1110.2</v>
      </c>
      <c r="E658" s="8">
        <f>IFERROR(VLOOKUP(B658,'Support - LRS'!B:X,23,FALSE),0)</f>
        <v>239.51999999999998</v>
      </c>
    </row>
    <row r="659" spans="1:5">
      <c r="A659" t="s">
        <v>2662</v>
      </c>
      <c r="B659" t="s">
        <v>1329</v>
      </c>
      <c r="C659" t="s">
        <v>2663</v>
      </c>
      <c r="D659" s="8">
        <f>VLOOKUP(B659,'Support - MVH'!B:S,18,FALSE)</f>
        <v>1986.24</v>
      </c>
      <c r="E659" s="8">
        <f>IFERROR(VLOOKUP(B659,'Support - LRS'!B:X,23,FALSE),0)</f>
        <v>412.17</v>
      </c>
    </row>
    <row r="660" spans="1:5">
      <c r="A660" t="s">
        <v>2664</v>
      </c>
      <c r="B660" t="s">
        <v>1331</v>
      </c>
      <c r="C660" t="s">
        <v>2665</v>
      </c>
      <c r="D660" s="8">
        <f>VLOOKUP(B660,'Support - MVH'!B:S,18,FALSE)</f>
        <v>175928.39</v>
      </c>
      <c r="E660" s="8">
        <f>IFERROR(VLOOKUP(B660,'Support - LRS'!B:X,23,FALSE),0)</f>
        <v>34729.74</v>
      </c>
    </row>
    <row r="661" spans="1:5">
      <c r="A661" t="s">
        <v>2666</v>
      </c>
      <c r="B661" t="s">
        <v>1333</v>
      </c>
      <c r="C661" t="s">
        <v>2667</v>
      </c>
      <c r="D661" s="8">
        <f>VLOOKUP(B661,'Support - MVH'!B:S,18,FALSE)</f>
        <v>20681.98</v>
      </c>
      <c r="E661" s="8">
        <f>IFERROR(VLOOKUP(B661,'Support - LRS'!B:X,23,FALSE),0)</f>
        <v>4803.88</v>
      </c>
    </row>
    <row r="662" spans="1:5">
      <c r="A662" t="s">
        <v>2668</v>
      </c>
      <c r="B662" t="s">
        <v>1335</v>
      </c>
      <c r="C662" t="s">
        <v>2669</v>
      </c>
      <c r="D662" s="8">
        <f>VLOOKUP(B662,'Support - MVH'!B:S,18,FALSE)</f>
        <v>3909.76</v>
      </c>
      <c r="E662" s="8">
        <f>IFERROR(VLOOKUP(B662,'Support - LRS'!B:X,23,FALSE),0)</f>
        <v>872.98</v>
      </c>
    </row>
    <row r="663" spans="1:5">
      <c r="A663" t="s">
        <v>2670</v>
      </c>
      <c r="B663" t="s">
        <v>1337</v>
      </c>
      <c r="C663" t="s">
        <v>2671</v>
      </c>
      <c r="D663" s="8">
        <f>VLOOKUP(B663,'Support - MVH'!B:S,18,FALSE)</f>
        <v>570.78</v>
      </c>
      <c r="E663" s="8">
        <f>IFERROR(VLOOKUP(B663,'Support - LRS'!B:X,23,FALSE),0)</f>
        <v>164.64</v>
      </c>
    </row>
    <row r="664" spans="1:5">
      <c r="A664" t="s">
        <v>2672</v>
      </c>
      <c r="B664" t="s">
        <v>1339</v>
      </c>
      <c r="C664" t="s">
        <v>2673</v>
      </c>
      <c r="D664" s="8">
        <f>VLOOKUP(B664,'Support - MVH'!B:S,18,FALSE)</f>
        <v>3801.04</v>
      </c>
      <c r="E664" s="8">
        <f>IFERROR(VLOOKUP(B664,'Support - LRS'!B:X,23,FALSE),0)</f>
        <v>932.71</v>
      </c>
    </row>
    <row r="665" spans="1:5"/>
    <row r="666" spans="1:5"/>
    <row r="667" spans="1:5"/>
    <row r="668" spans="1:5"/>
    <row r="669" spans="1:5"/>
    <row r="670" spans="1:5"/>
    <row r="671" spans="1:5"/>
    <row r="672" spans="1:5"/>
    <row r="673"/>
    <row r="674"/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bfe5d7-d645-4a06-9937-3c699bb711e2">
      <Terms xmlns="http://schemas.microsoft.com/office/infopath/2007/PartnerControls"/>
    </lcf76f155ced4ddcb4097134ff3c332f>
    <TaxCatchAll xmlns="c7b70c55-949b-4645-9342-998dc55926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57C5AB36290E48B8C9CFC3EF9ED4F4" ma:contentTypeVersion="16" ma:contentTypeDescription="Create a new document." ma:contentTypeScope="" ma:versionID="1b435fa9cc0b83e3ddf2c74c652f1551">
  <xsd:schema xmlns:xsd="http://www.w3.org/2001/XMLSchema" xmlns:xs="http://www.w3.org/2001/XMLSchema" xmlns:p="http://schemas.microsoft.com/office/2006/metadata/properties" xmlns:ns2="67bfe5d7-d645-4a06-9937-3c699bb711e2" xmlns:ns3="c7b70c55-949b-4645-9342-998dc5592637" targetNamespace="http://schemas.microsoft.com/office/2006/metadata/properties" ma:root="true" ma:fieldsID="ab8e8f2730b48fc9eb58ca6e48af12ca" ns2:_="" ns3:_="">
    <xsd:import namespace="67bfe5d7-d645-4a06-9937-3c699bb711e2"/>
    <xsd:import namespace="c7b70c55-949b-4645-9342-998dc5592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fe5d7-d645-4a06-9937-3c699bb711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70c55-949b-4645-9342-998dc5592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a11d246-7fb0-43d7-a23c-44ff8c0b1aa4}" ma:internalName="TaxCatchAll" ma:showField="CatchAllData" ma:web="c7b70c55-949b-4645-9342-998dc5592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C55469-3361-4537-B2B2-4CF7E38F79CE}"/>
</file>

<file path=customXml/itemProps2.xml><?xml version="1.0" encoding="utf-8"?>
<ds:datastoreItem xmlns:ds="http://schemas.openxmlformats.org/officeDocument/2006/customXml" ds:itemID="{B5516D45-E425-4018-92AA-0577DBE4D0E1}"/>
</file>

<file path=customXml/itemProps3.xml><?xml version="1.0" encoding="utf-8"?>
<ds:datastoreItem xmlns:ds="http://schemas.openxmlformats.org/officeDocument/2006/customXml" ds:itemID="{70279659-52CC-49E3-9577-4D680A1AA12B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Dorp, Fred</dc:creator>
  <cp:keywords/>
  <dc:description/>
  <cp:lastModifiedBy>Cope, Jane</cp:lastModifiedBy>
  <cp:revision/>
  <dcterms:created xsi:type="dcterms:W3CDTF">2015-06-05T18:17:20Z</dcterms:created>
  <dcterms:modified xsi:type="dcterms:W3CDTF">2026-07-20T18:03:37Z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0x0101009157C5AB36290E48B8C9CFC3EF9ED4F4</vt:lpwstr>
  </property>
  <property fmtid="{D5CDD505-2E9C-101B-9397-08002B2CF9AE}" pid="3" name="MediaServiceImageTags">
    <vt:lpwstr/>
  </property>
</Properties>
</file>